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J15" i="1"/>
  <c r="I15" i="1"/>
  <c r="H15" i="1"/>
  <c r="G15" i="1"/>
  <c r="O14" i="1"/>
  <c r="N14" i="1"/>
  <c r="M14" i="1"/>
  <c r="L14" i="1" s="1"/>
  <c r="J14" i="1"/>
  <c r="I14" i="1"/>
  <c r="H14" i="1"/>
  <c r="G14" i="1"/>
  <c r="O13" i="1"/>
  <c r="N13" i="1"/>
  <c r="M13" i="1"/>
  <c r="J13" i="1"/>
  <c r="I13" i="1"/>
  <c r="H13" i="1"/>
  <c r="F13" i="1" s="1"/>
  <c r="G13" i="1"/>
  <c r="O12" i="1"/>
  <c r="N12" i="1"/>
  <c r="M12" i="1"/>
  <c r="J12" i="1"/>
  <c r="I12" i="1"/>
  <c r="H12" i="1"/>
  <c r="G12" i="1"/>
  <c r="O11" i="1"/>
  <c r="N11" i="1"/>
  <c r="M11" i="1"/>
  <c r="J11" i="1"/>
  <c r="I11" i="1"/>
  <c r="H11" i="1"/>
  <c r="F11" i="1" s="1"/>
  <c r="G11" i="1"/>
  <c r="O10" i="1"/>
  <c r="N10" i="1"/>
  <c r="M10" i="1"/>
  <c r="L10" i="1" s="1"/>
  <c r="J10" i="1"/>
  <c r="I10" i="1"/>
  <c r="H10" i="1"/>
  <c r="F10" i="1" s="1"/>
  <c r="G10" i="1"/>
  <c r="O9" i="1"/>
  <c r="N9" i="1"/>
  <c r="M9" i="1"/>
  <c r="J9" i="1"/>
  <c r="I9" i="1"/>
  <c r="H9" i="1"/>
  <c r="F9" i="1" s="1"/>
  <c r="G9" i="1"/>
  <c r="O8" i="1"/>
  <c r="N8" i="1"/>
  <c r="M8" i="1"/>
  <c r="J8" i="1"/>
  <c r="I8" i="1"/>
  <c r="H8" i="1"/>
  <c r="G8" i="1"/>
  <c r="G43" i="1"/>
  <c r="O42" i="1"/>
  <c r="N42" i="1"/>
  <c r="L42" i="1" s="1"/>
  <c r="M42" i="1"/>
  <c r="J42" i="1"/>
  <c r="I42" i="1"/>
  <c r="H42" i="1"/>
  <c r="G42" i="1"/>
  <c r="O19" i="1"/>
  <c r="N19" i="1"/>
  <c r="L19" i="1" s="1"/>
  <c r="M19" i="1"/>
  <c r="J19" i="1"/>
  <c r="I19" i="1"/>
  <c r="H19" i="1"/>
  <c r="G19" i="1"/>
  <c r="L201" i="1"/>
  <c r="L199" i="1"/>
  <c r="L198" i="1"/>
  <c r="L196" i="1"/>
  <c r="L194" i="1"/>
  <c r="L193" i="1"/>
  <c r="L192" i="1"/>
  <c r="L190" i="1"/>
  <c r="L189" i="1"/>
  <c r="L186" i="1"/>
  <c r="L185" i="1"/>
  <c r="L184" i="1"/>
  <c r="L183" i="1"/>
  <c r="L182" i="1"/>
  <c r="L179" i="1"/>
  <c r="L178" i="1"/>
  <c r="L176" i="1"/>
  <c r="L175" i="1"/>
  <c r="L174" i="1"/>
  <c r="L173" i="1"/>
  <c r="L172" i="1"/>
  <c r="L170" i="1"/>
  <c r="L168" i="1"/>
  <c r="L167" i="1"/>
  <c r="L137" i="1"/>
  <c r="L136" i="1"/>
  <c r="L135" i="1"/>
  <c r="L134" i="1"/>
  <c r="L133" i="1"/>
  <c r="L132" i="1"/>
  <c r="L127" i="1"/>
  <c r="L126" i="1"/>
  <c r="L125" i="1"/>
  <c r="L124" i="1"/>
  <c r="L121" i="1"/>
  <c r="L119" i="1"/>
  <c r="L117" i="1"/>
  <c r="L116" i="1"/>
  <c r="L114" i="1"/>
  <c r="L113" i="1"/>
  <c r="L112" i="1"/>
  <c r="L109" i="1"/>
  <c r="L108" i="1"/>
  <c r="L107" i="1"/>
  <c r="L105" i="1"/>
  <c r="L103" i="1"/>
  <c r="L101" i="1"/>
  <c r="L98" i="1"/>
  <c r="L97" i="1"/>
  <c r="L96" i="1"/>
  <c r="L95" i="1"/>
  <c r="L94" i="1"/>
  <c r="L93" i="1"/>
  <c r="L91" i="1"/>
  <c r="L90" i="1"/>
  <c r="L89" i="1"/>
  <c r="L88" i="1"/>
  <c r="L87" i="1"/>
  <c r="L86" i="1"/>
  <c r="L85" i="1"/>
  <c r="L83" i="1"/>
  <c r="L82" i="1"/>
  <c r="L81" i="1"/>
  <c r="L79" i="1"/>
  <c r="L78" i="1"/>
  <c r="L76" i="1"/>
  <c r="L75" i="1"/>
  <c r="L74" i="1"/>
  <c r="L72" i="1"/>
  <c r="L71" i="1"/>
  <c r="L69" i="1"/>
  <c r="L68" i="1"/>
  <c r="L67" i="1"/>
  <c r="L65" i="1"/>
  <c r="L64" i="1"/>
  <c r="L63" i="1"/>
  <c r="L61" i="1"/>
  <c r="L60" i="1"/>
  <c r="L58" i="1"/>
  <c r="L57" i="1"/>
  <c r="L56" i="1"/>
  <c r="L54" i="1"/>
  <c r="L53" i="1"/>
  <c r="L51" i="1"/>
  <c r="L50" i="1"/>
  <c r="L49" i="1"/>
  <c r="L47" i="1"/>
  <c r="L46" i="1"/>
  <c r="L45" i="1"/>
  <c r="L43" i="1"/>
  <c r="L41" i="1"/>
  <c r="L39" i="1"/>
  <c r="L36" i="1"/>
  <c r="L35" i="1"/>
  <c r="L34" i="1"/>
  <c r="L33" i="1"/>
  <c r="L31" i="1"/>
  <c r="L29" i="1"/>
  <c r="L27" i="1"/>
  <c r="L25" i="1"/>
  <c r="L24" i="1"/>
  <c r="L23" i="1"/>
  <c r="L22" i="1"/>
  <c r="L20" i="1"/>
  <c r="L15" i="1"/>
  <c r="L13" i="1"/>
  <c r="L12" i="1"/>
  <c r="L11" i="1"/>
  <c r="L9" i="1"/>
  <c r="L8" i="1"/>
  <c r="L5" i="1"/>
  <c r="F15" i="1"/>
  <c r="F14" i="1"/>
  <c r="F12" i="1"/>
  <c r="F8" i="1"/>
  <c r="F5" i="1"/>
  <c r="F196" i="1"/>
  <c r="F199" i="1"/>
  <c r="F198" i="1"/>
  <c r="F201" i="1"/>
  <c r="F194" i="1"/>
  <c r="F193" i="1"/>
  <c r="F192" i="1"/>
  <c r="F190" i="1"/>
  <c r="F189" i="1"/>
  <c r="F186" i="1"/>
  <c r="F185" i="1"/>
  <c r="F184" i="1"/>
  <c r="F183" i="1"/>
  <c r="F182" i="1"/>
  <c r="F179" i="1"/>
  <c r="F178" i="1"/>
  <c r="F176" i="1"/>
  <c r="F175" i="1"/>
  <c r="F174" i="1"/>
  <c r="F173" i="1"/>
  <c r="F172" i="1"/>
  <c r="F170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7" i="1"/>
  <c r="F116" i="1"/>
  <c r="F114" i="1"/>
  <c r="F113" i="1"/>
  <c r="F112" i="1"/>
  <c r="F109" i="1"/>
  <c r="F108" i="1"/>
  <c r="F107" i="1"/>
  <c r="F105" i="1"/>
  <c r="F103" i="1"/>
  <c r="F101" i="1"/>
  <c r="F98" i="1"/>
  <c r="F97" i="1"/>
  <c r="F96" i="1"/>
  <c r="F94" i="1"/>
  <c r="F93" i="1"/>
  <c r="F91" i="1"/>
  <c r="F90" i="1"/>
  <c r="F89" i="1"/>
  <c r="F88" i="1"/>
  <c r="F87" i="1"/>
  <c r="F86" i="1"/>
  <c r="F85" i="1"/>
  <c r="F83" i="1"/>
  <c r="F82" i="1"/>
  <c r="F81" i="1"/>
  <c r="F79" i="1"/>
  <c r="F78" i="1"/>
  <c r="F76" i="1"/>
  <c r="F75" i="1"/>
  <c r="F74" i="1"/>
  <c r="F72" i="1"/>
  <c r="F71" i="1"/>
  <c r="F69" i="1"/>
  <c r="F68" i="1"/>
  <c r="F67" i="1"/>
  <c r="F65" i="1"/>
  <c r="F64" i="1"/>
  <c r="F63" i="1"/>
  <c r="F61" i="1"/>
  <c r="F60" i="1"/>
  <c r="F58" i="1"/>
  <c r="F57" i="1"/>
  <c r="F56" i="1"/>
  <c r="F54" i="1"/>
  <c r="F53" i="1"/>
  <c r="F51" i="1"/>
  <c r="F50" i="1"/>
  <c r="F49" i="1"/>
  <c r="F46" i="1"/>
  <c r="F45" i="1"/>
  <c r="F43" i="1"/>
  <c r="F42" i="1"/>
  <c r="F41" i="1"/>
  <c r="F39" i="1"/>
  <c r="F36" i="1"/>
  <c r="F35" i="1"/>
  <c r="F34" i="1"/>
  <c r="F33" i="1"/>
  <c r="F31" i="1"/>
  <c r="F29" i="1"/>
  <c r="F27" i="1"/>
  <c r="F25" i="1"/>
  <c r="F24" i="1"/>
  <c r="F23" i="1"/>
  <c r="F22" i="1"/>
  <c r="F20" i="1"/>
  <c r="F19" i="1"/>
  <c r="O17" i="1"/>
  <c r="O7" i="1" s="1"/>
  <c r="M17" i="1"/>
  <c r="J17" i="1"/>
  <c r="J7" i="1" s="1"/>
  <c r="I17" i="1"/>
  <c r="I7" i="1" s="1"/>
  <c r="H17" i="1"/>
  <c r="H7" i="1" s="1"/>
  <c r="O43" i="1"/>
  <c r="N43" i="1"/>
  <c r="M43" i="1"/>
  <c r="I43" i="1"/>
  <c r="H43" i="1"/>
  <c r="O20" i="1"/>
  <c r="N20" i="1"/>
  <c r="M20" i="1"/>
  <c r="I20" i="1"/>
  <c r="H20" i="1"/>
  <c r="O36" i="1"/>
  <c r="N36" i="1"/>
  <c r="M36" i="1"/>
  <c r="M35" i="1" s="1"/>
  <c r="I36" i="1"/>
  <c r="I35" i="1" s="1"/>
  <c r="H36" i="1"/>
  <c r="H35" i="1" s="1"/>
  <c r="G36" i="1"/>
  <c r="G35" i="1" s="1"/>
  <c r="G17" i="1" s="1"/>
  <c r="G7" i="1" s="1"/>
  <c r="O35" i="1"/>
  <c r="N35" i="1"/>
  <c r="G20" i="1"/>
  <c r="F17" i="1" l="1"/>
  <c r="M7" i="1"/>
  <c r="N17" i="1"/>
  <c r="N7" i="1" s="1"/>
  <c r="F7" i="1"/>
  <c r="L7" i="1" l="1"/>
  <c r="L17" i="1"/>
</calcChain>
</file>

<file path=xl/sharedStrings.xml><?xml version="1.0" encoding="utf-8"?>
<sst xmlns="http://schemas.openxmlformats.org/spreadsheetml/2006/main" count="429" uniqueCount="360">
  <si>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</si>
  <si>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</si>
  <si>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</si>
  <si>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</si>
  <si>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</si>
  <si>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</si>
  <si>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</si>
  <si>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</si>
  <si>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</si>
  <si>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</si>
  <si>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</si>
  <si>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Причина невыполнения контрактных обязательств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</si>
  <si>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</si>
  <si>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</si>
  <si>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</si>
  <si>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</si>
  <si>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</si>
  <si>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</si>
  <si>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</si>
  <si>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</si>
  <si>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</si>
  <si>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</si>
  <si>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жилищное строительство</t>
  </si>
  <si>
    <t>здравоохранение</t>
  </si>
  <si>
    <t>социальная политика</t>
  </si>
  <si>
    <t>физическая культура и спорт</t>
  </si>
  <si>
    <t>дорожное хозяйство</t>
  </si>
  <si>
    <t>коммунальное хозяйство</t>
  </si>
  <si>
    <t>прочие расходы</t>
  </si>
  <si>
    <t>Программная часть</t>
  </si>
  <si>
    <t>ОБРАЗОВАНИЕ, всего</t>
  </si>
  <si>
    <t xml:space="preserve">Государственная программа Чувашской Республики  "Развитие образования" на 2012-2020 годы </t>
  </si>
  <si>
    <t>Подпрограмма "Государственная поддержка развития образования"</t>
  </si>
  <si>
    <t>Министерство образования 
и молодежной политики Чувашской Республики</t>
  </si>
  <si>
    <t xml:space="preserve"> </t>
  </si>
  <si>
    <t>Строительство очистных сооружений хозяйственно-бытовых стоков КС(К)ОУ "Саланчикская специальная (коррекционная) общеобразовательная школа-интернат" Минобразования Чувашии в пос. Саланчик Шумерлинского района (ПИР - 164,0 тыс. рублей)</t>
  </si>
  <si>
    <t>ОАО "Проектно-сметное бюро" - г.Чебоксары, пер.Бабушкина, д.8.  ИНН 2130066670. Ген.директор - В.П. Михайлов</t>
  </si>
  <si>
    <t>К от 15.12.2014 г. №906</t>
  </si>
  <si>
    <t>январь 2015 г.</t>
  </si>
  <si>
    <t>Реконструкция части здания по адресу: Чувашская Республика, Чебоксарский район, пгт Кугеси, ул. Шоршельская, 5 под банно-прачечный комплекст КС(К)ОУ "Кугесьская специальная (коррекционная) образовательная школа-интернат" Минобразования Чувашии (ПИР - 80,5 тыс. рублей</t>
  </si>
  <si>
    <t>ООО "Базис" (Усов Сергей Георгиевич) ИНН 2130069416</t>
  </si>
  <si>
    <t>К от 29.09.2014 г. №696</t>
  </si>
  <si>
    <t>декабрь 2014 г.</t>
  </si>
  <si>
    <t>Строительство пристроя с двумя дошкольными группами для слепых и слабовидящих детей к зданию  КС(К)ОУ  "Чебоксарская специальная (коррекционная) общеобразовательная школа-интернат"  Минобразования Чувашиипо адресу: Чувашская Республика, г. Чебоксары, ул. Яблочкова,3 (ПИР - 269,1 тыс. рублей)</t>
  </si>
  <si>
    <t>К от 01.10.2014 г. №705</t>
  </si>
  <si>
    <t>Строительство здания республиканской кадетской школы в  г. Чебоксары Чувашской Республики (ПИР - 450,0 тыс. рублей)</t>
  </si>
  <si>
    <t>ООО "СКИМ" (Обрядин Алексей Геннадьевич) ИНН 2130093271</t>
  </si>
  <si>
    <t>К от 05.05.2015 г. №239</t>
  </si>
  <si>
    <t>июль 2015 г.</t>
  </si>
  <si>
    <t>взыскана неустойка в размере 10023,75 руб</t>
  </si>
  <si>
    <t>администрация Аликовского района</t>
  </si>
  <si>
    <t>Реконструкция здания детского сада МБОУ "Раскильдинская средняя общеобразовательная школа" в с. Раскильдино Аликовского района на 40 мест</t>
  </si>
  <si>
    <t>ООО "Петроникс-1", ИНН 2130003775,  госэкспертиза №21-1-5-0082 от 19.03.2015 г.</t>
  </si>
  <si>
    <t>ООО "СМУ -21" (Петров Евгений Валерьевич) ИНН 2130127153</t>
  </si>
  <si>
    <t>МК №71 от 23.12.2014 г.</t>
  </si>
  <si>
    <t>сентябрь 2015 г.</t>
  </si>
  <si>
    <t>объект введен в эксплуатацию 10.09.2015 г.</t>
  </si>
  <si>
    <t>администрация Вурнарского района</t>
  </si>
  <si>
    <t xml:space="preserve">Строительство здания детского сада-яслей в пгт Вурнары Вурнарского района, пер. Северный, д. 4б  на 145 мест </t>
  </si>
  <si>
    <t>ООО "Стройиндустрия"  госэкспертиза № 21-1-5-0034-13 от 11.02.13</t>
  </si>
  <si>
    <t>ООО "Аридаль" (Юрий Александрович Альхимович) ИНН 2130005067</t>
  </si>
  <si>
    <t>МК от 03.04.2014 г.</t>
  </si>
  <si>
    <t>Отставание от графика работ - 4 месяца, в связи с внесением изменений в проектную документацию.</t>
  </si>
  <si>
    <t>администрация Красночетайского района</t>
  </si>
  <si>
    <t>Строительство здания детского сада в с. Красные Четаи Красночетайского района на 160 мест</t>
  </si>
  <si>
    <t>ОАО "Проектно-сметное бюро" - г.Чебоксары, пер.Бабушкина, д.8.  ИНН 2130066670. Ген.директор - В.П. Михайлов, гоэкспертиза №0755-14/КГЭ-2020/03 от 14.11.2014 г.</t>
  </si>
  <si>
    <t>ООО "Волга-Ресурс" (Алексеев Сергей Владиславович)</t>
  </si>
  <si>
    <t>МК от 18.12.2014 г.</t>
  </si>
  <si>
    <t>декабрь 2015 года</t>
  </si>
  <si>
    <t>Работы ведутся в соответствии с графиком работ</t>
  </si>
  <si>
    <t>администрация г. Канаша</t>
  </si>
  <si>
    <t>декабрь 2015 г.</t>
  </si>
  <si>
    <t>администрация г. Чебоксары</t>
  </si>
  <si>
    <t>строительство детского сада в мкр. VI "А" по ул. Чернышевского</t>
  </si>
  <si>
    <t>ООО "Проект-Мастер"</t>
  </si>
  <si>
    <t>ООО "Алза" (Лаврентьев С.В.) ИНН 2127311850</t>
  </si>
  <si>
    <t>МК №220 от 31.12.2014 г.</t>
  </si>
  <si>
    <t>реконструкция здания по адресу: г. Чебоксары,     ул. 50 лет Октября, д. 24 "а" под дошкольное образовательное учреждение на 205 мест</t>
  </si>
  <si>
    <t>ООО "Проектный институт "Суварстройпроект" - г.Чебоксары, ул.К.Маркса, 52. ИНН 2129041303. Ген.директор - Захаров В.А. гоэкспертиза №21-1-5-008-15 от 30.01.2015 г</t>
  </si>
  <si>
    <t>ООО "Союзстройинвест" (Резяпов Э.М.) ИНН 2130083717</t>
  </si>
  <si>
    <t>МК №221 от 31.12.2014 г.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</si>
  <si>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на 2013-2020 годы</t>
  </si>
  <si>
    <t>Подпрограмма "Устойчивое развитие сельских территорий"</t>
  </si>
  <si>
    <t>администрация Чебоксарского  района</t>
  </si>
  <si>
    <t xml:space="preserve">Строительство здания средней общеобразовательной школы на 165 уч. мест с пристроем помещений для дошкольных групп  на 40 мест в д.Яныши Чебоксарского района </t>
  </si>
  <si>
    <t>ООО "Проектный институт "Суварстройпроект" - г.Чебоксары, ул.К.Маркса, 52. ИНН 2129041303. Ген.директор - Захаров В.А., гоэкспертиза №21-1-5-0052-13 от 05.03.2013 г</t>
  </si>
  <si>
    <t>контракт с ООО "ТПК "Шыгырданы" (Халитов Зофер Иауфикович), ИНН 2103004755</t>
  </si>
  <si>
    <t>МК от 27.08.2013 № 1622</t>
  </si>
  <si>
    <t>объект введен в эксплуатацию - 29.08.2015 г.</t>
  </si>
  <si>
    <t>администрация Комсомольского района</t>
  </si>
  <si>
    <t>Строительство здания средней обшеобразовательной школы на 165 учащихся с пристроем помещений для дошкольных групп на 40 мест в д.Альбусь-Сюрбеево Комсомольского района</t>
  </si>
  <si>
    <t>ООО "Проектный институт "Суварстройпроект" - г.Чебоксары, ул.К.Маркса, 52. ИНН 2129041303. Ген.директор - Захаров В.А. гоэкспертиза 04.09.2013 г. №21-1-5-02227-13</t>
  </si>
  <si>
    <t>ООО "Арка" (Шарафутдинов Фагиль Фазылянович), ИНН 2124010478</t>
  </si>
  <si>
    <t>МК от 30.04.2015</t>
  </si>
  <si>
    <t>сентябрь 2016 г.</t>
  </si>
  <si>
    <t>работы ведутся в соответствии с графиком работ</t>
  </si>
  <si>
    <t>Государственная программа Чувашской Республики "Развитие жилищного строитель-ства и сферы жилищно-коммунального хо-зяйства" на 2012–2020 годы</t>
  </si>
  <si>
    <t>Подпрограмма "Энергосбережение в Чувашской Республике"</t>
  </si>
  <si>
    <t xml:space="preserve">строительство блочной котельной и реконструкция инженерных сетей КС(К)ОУ "Ибресинская специальная (коррекционная) общеоб-разовательная школа-интернат", расположенного по адресу: ул. Комсомольская, д. 33, пгт Ибреси, Ибресинский район
</t>
  </si>
  <si>
    <t>ООО "Стройпроект", Директор Разумова,Т.И., ИНН 2104006177</t>
  </si>
  <si>
    <t>ГК №54 от 11.02.2015 г.</t>
  </si>
  <si>
    <t>август 2015 г.</t>
  </si>
  <si>
    <t xml:space="preserve">строительство блочно-модульной котельной АУ Чувашской Республики СПО "ЦАТТ" Мин-образования Чувашии с инженерными сетями по ул. П. Иванова, д. 9 в г. Цивильске Цивильского района
</t>
  </si>
  <si>
    <t>ООО "Агротехпроект", Директор Иванов Н.Б., ИНН 2128026013</t>
  </si>
  <si>
    <t>ООО "Комфорт" (Кочетков Андрей Борисович), ИНН 2130072916</t>
  </si>
  <si>
    <t>ГК № 500 от 06.08.2014 г.</t>
  </si>
  <si>
    <t>ноябрь 2014 г.</t>
  </si>
  <si>
    <t>КУЛЬТУРА, всего</t>
  </si>
  <si>
    <t xml:space="preserve">Государственная программа Чувашской Республики  "Развитие культуры и туризма" на 2014-2020 годы </t>
  </si>
  <si>
    <t>Министерство культуры, по делам  национальностей, информационной политики  и архивного дела Чувашской Республики</t>
  </si>
  <si>
    <t>Подпрограмма "Туризм"</t>
  </si>
  <si>
    <t>Создание комплекса обеспечивающей инфраструктуры туристско-рекреационного кластера "Этническая Чувашия" Чувашской Республики (в т.ч. ПИР - 986,0 тыс. рублей)</t>
  </si>
  <si>
    <t xml:space="preserve">ООО "Вереск" ИНН: 2130018411 г. Чебоксары,ул. Афанасьева, д.9/2,Кожанов С.Ю., ООО "Агротехпроект", ИНН 2128026013,г. Чебоксары,пр. И.Яковлева, д. 19, оф. № 402,Иванов Н.Б., ООО "Чешская деревня",ИНН 5256069988,Нижегородская область, Богородский район, д. Шумилово, коттеджный поселок «Чешская
деревня», ул. Татры, д. 1 Б
         </t>
  </si>
  <si>
    <t>ОАО "Чувашавто-дор",ИНН 2130047821, г. Чебоксары,пр. И.Я. Яковлева, 2а, Пулатов Д.А., ООО "Элегант",ИНН 2122006606,ЧР,г. Чебоксары, пр. М. Горького,д. 12, кв. 91,Скрипилин Ю.А.; ООО "Сельский комфорт",ИНН2130099604,г.Чебоксары, Лапсарский проезд, д. 57,Фондеркин В.А.; ООО "Энергосервис" ИНН 218002335,ЧР, Комсомольский район,с. Комсомольское,ул. Мира, д. 15,Волков Г.Ф., ООО "ПромСпецСтрой" ИНН 2130115180, г. Чебоксары,ул. Крылова, д.17б,Андреев С.М.</t>
  </si>
  <si>
    <t xml:space="preserve">2015.210575 от 22.06.2015;0115200001114002098_44669 от 07.07.2014 ;  0115200001114002536_44669 от 05.08.2014; 13 от 19.11.2013; 2014.316376 от 11.11.2014; 2014.386066 от 17.12.2014; 2015.318999 от 24.08.2015
</t>
  </si>
  <si>
    <t>Все контракты  заключены. Ведутся строительные работы по газоснабжению и водоотведению Амозонии,работы по электроснабжению и водоснабжению ЭК "Амозонии". а также электроснабжению, газонсабжению, водоснабжению и водоттведению  ЭК "Ясна" завершены.</t>
  </si>
  <si>
    <t>ЖИЛИЩНОЕ СТРОИТЕЛЬСТВО, всего</t>
  </si>
  <si>
    <t>пообъектное распределение средств осуществляется отдельными постановлениями КМ ЧР, после чего проводятся аукционы и выбираются подрядчики.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</t>
  </si>
  <si>
    <t>Государственная программа Чувашской Республики "Развитие жилищного строительства и сферы жилищно-коммунального хозяйства" на 2012-2020 годы</t>
  </si>
  <si>
    <t>Республиканская адресная программа "Переселение граждан из ветхого и аварийного жилищного фонда, расположенного на территории Чувашской Республики"</t>
  </si>
  <si>
    <t>Министерство строительства, архитектуры и жилищно-коммунального хозяйства Чувашской  Республики</t>
  </si>
  <si>
    <t>переселение граждан из аварийного жилищного 
фонда ***</t>
  </si>
  <si>
    <t>ЗДРАВООХРАНЕНИЕ, всего</t>
  </si>
  <si>
    <t xml:space="preserve">              в том числе:</t>
  </si>
  <si>
    <t>Государственная программа Чувашской Республики "Развитие здравоохранения" на 2013-2020 годы</t>
  </si>
  <si>
    <t>Подпрограмма "Совершенствование оказания специализированной, включая высокотехнологичную, медицинской помощи, скорой, в т.ч. скорой специализированной, медицинской помощи, медицинской эвакуации"</t>
  </si>
  <si>
    <t>Министерство здравоохранения и социального развития Чувашской Республики</t>
  </si>
  <si>
    <t xml:space="preserve">Строительство хирургического корпуса БУ Чувашской Республики "Республиканский клинический онкологический диспансер" Минздравсоцразвития Чувашии, г. Чебоксары </t>
  </si>
  <si>
    <t>ООО "Стройлидер"</t>
  </si>
  <si>
    <t>от 29.10.2012
№10-22/927</t>
  </si>
  <si>
    <t>2012-2015 годы</t>
  </si>
  <si>
    <t>ОАО "Чувашгражданпроект"</t>
  </si>
  <si>
    <t>на весь выделенный лимит бюджетных ассигнований 2015 года в разрезе районов заключены государственные контракты с подрядными организациями в соответствии с ФЗ № 44-ФЗ от 05.04.2013</t>
  </si>
  <si>
    <t>СОЦИАЛЬНАЯ  ПОЛИТИКА, всего</t>
  </si>
  <si>
    <t>Государственная программа Чувашской Республики "Социальная поддержка граждан на 2012-2020 годы"</t>
  </si>
  <si>
    <t>Подпрограмма "Старшее поколение"</t>
  </si>
  <si>
    <t>Строительство отделения временного проживания в с. Шемурша Шемуршинского района</t>
  </si>
  <si>
    <t>ОАО "Проектно-сметное бюро"</t>
  </si>
  <si>
    <t>ООО "Строитель Плюс"</t>
  </si>
  <si>
    <t>от 06.09.2013  № 10-22/766 и допсоглашение к нему</t>
  </si>
  <si>
    <t>ФИЗИЧЕСКАЯ КУЛЬТУРА И СПОРТ, всего</t>
  </si>
  <si>
    <t>Государственная программа Чувашской Республики "Развитие физической культуры и спорта" на 2014-2020 годы</t>
  </si>
  <si>
    <t>Подрограмма "Развитие физической культуры и массового спорта"</t>
  </si>
  <si>
    <t>Министерство по физической культуре, спорту и туризму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</si>
  <si>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</si>
  <si>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</si>
  <si>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>ЗАО "ХК "Голицын",  ИНН 50060004480, адрес: г.Новочебоксарск, ул. Коммуналь-ная, д.9, директор Коротков  А.В.</t>
  </si>
  <si>
    <t xml:space="preserve">ГК № 17 от 26.12.2012,           ГК № 1 от 19.01.2015 </t>
  </si>
  <si>
    <t xml:space="preserve">реконструкция АУ Чувашской Республики ДОД "СДЮСШОР № 3" Минспорта Чувашии  (ПИР) </t>
  </si>
  <si>
    <t>ООО "АБ "Классика" ИНН 2129046647, ул.Ярмарочная, д.6, пом.3, Рожкова Надежда Арсентьевна</t>
  </si>
  <si>
    <t xml:space="preserve">ООО АБ "Классика" ИНН 2129046647, г. Чебоксары ул. Ярморочная, д.6, пом. 3, директор - Рожкова Н.А. </t>
  </si>
  <si>
    <t xml:space="preserve">ГК № 9 от 26.09.2013, </t>
  </si>
  <si>
    <t xml:space="preserve">реконструкция зданий и сооружений центра спортивной подготовки сборных команд Чувашской Республики на территории ГУП Чувашской Республики "Стадион "Олимпийский" Минспорта Чувашии  </t>
  </si>
  <si>
    <t>ООО "ПромСпецСтрой" ИНН 2130115180,г.Чебоксары, ул.Пр. Мира, д.54а, директор Андреев С.М.</t>
  </si>
  <si>
    <t>Государственный контракт № 9 от 09.07.2014</t>
  </si>
  <si>
    <t xml:space="preserve">строительства центра развития маунтинбайка в г. Чебоксары </t>
  </si>
  <si>
    <t>ООО "ПГС-Проект",  ИНН 2129053605, ул.Т.Кривова, 4, оф.315, Киселев Николая Зосимович</t>
  </si>
  <si>
    <t>ООО "Спецстройкоммуникации", ИНН 2129044537, адрес: 428037, г.Чебоксары, Монтажный проезд, д.6; директор  Миронов В.И.</t>
  </si>
  <si>
    <t>ГК от 01.07.2015 № 3</t>
  </si>
  <si>
    <t>строительство блочно-модульной котельной на газовом топливе (2 этап строительства центра развития маунтинбайка в г. Чебоксары)</t>
  </si>
  <si>
    <t>ООО "Техпроект", ИНН 2130019550, адрес: 428000, ЧР, г.Чебоксары, пр.Лапсарский, д.57, директор Гасанов Вагиф Али оглы</t>
  </si>
  <si>
    <t>Государственный контракт № 21 от 31.12.2013</t>
  </si>
  <si>
    <t xml:space="preserve">реконструкция  БОУ ДОД  "СДЮСШОР № 2" (центр олимпийской подготовки по биатлону) Минспорта Чувашии </t>
  </si>
  <si>
    <t>ОО НПП "Иженер" ИНН 2127317852, Президентский б-р,д.31 директор Токмолаева Людмила Ивановна</t>
  </si>
  <si>
    <t>ООО НПП "Алза", ИНН 2127311850, адрес: 428004, г.Чебоксары, ул. Энгельса, 42а; директор Лаврентьев С.В.</t>
  </si>
  <si>
    <t>Государственный контракт № 20 от 31.12.2013</t>
  </si>
  <si>
    <t xml:space="preserve">реконструкция  БОУ ДОД  "СДЮСШОР № 1"  Минспорта Чувашии </t>
  </si>
  <si>
    <t xml:space="preserve"> ООО "Автоспецстрой", ИНН:2130012804, Чебоксары г, Базовый проезд, 6 а, директор Столбов Ю.А.
</t>
  </si>
  <si>
    <t>ГК № 12 от 18.11.2013</t>
  </si>
  <si>
    <t>в течение 6 месяцев после подписания ГК</t>
  </si>
  <si>
    <t>строительство межпоселенческого центра единоборств в д. Караклы Канашского района</t>
  </si>
  <si>
    <t>ООО "Аридаль" г.Чебоксары, ул.Гладкова, д.11, директор Альхимович П.А.</t>
  </si>
  <si>
    <t>Муниципальный контракт № 49 от 29.06.2012</t>
  </si>
  <si>
    <t>ДОРОЖНОЕ ХОЗЯЙСТВО</t>
  </si>
  <si>
    <t>Подрограмма "Туризм"</t>
  </si>
  <si>
    <t>Министерство транспорта и дорожного хозяйства Чувашской Республики</t>
  </si>
  <si>
    <t xml:space="preserve">администрация Моргаушского района </t>
  </si>
  <si>
    <t>реализация инвестиционного проекта "Чувашия - сердце Волги", строительство автомобильных дорог в Моргаушском районе</t>
  </si>
  <si>
    <t>денежные средства не разыграны</t>
  </si>
  <si>
    <t xml:space="preserve">администрация Чебоксарского района </t>
  </si>
  <si>
    <t>реализация инвестиционного проекта "Чувашия - сердце Волги", строительство автомобильных дорог в Чебоксарском районе</t>
  </si>
  <si>
    <t xml:space="preserve">администрация г. Чебоксары </t>
  </si>
  <si>
    <t xml:space="preserve">строительство транспортной инфраструктуры этноэкологического комплекса "Амазония" г. Чебоксары </t>
  </si>
  <si>
    <t>Министерство культуры, по делам национальностей и архивного дела Чувашской Республики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</si>
  <si>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</si>
  <si>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 xml:space="preserve">ОАО"Чувашавто-дор",ИНН 2130047821, г.Чебоксары, пр.И.Я. Яковлева, 2а, Пулатов Д.А. </t>
  </si>
  <si>
    <t>22.06.2015 № 2015.210575</t>
  </si>
  <si>
    <t>Контракт заключен 22 июня 2015 г. На 1 октября 2015 г. КС-2 и КС-3 Минкультуры Чувашии не приняты</t>
  </si>
  <si>
    <t>Государственная программа Чувашской Республики "Экономическое развитие и инновационная экономика на 2012–2020 годы"</t>
  </si>
  <si>
    <t xml:space="preserve">Подпрограмма "Развитие монопрофильных населенных пунктов в Чувашской Республике" </t>
  </si>
  <si>
    <t>Министерство транспорта и дорожного хозяйства Чувашской  Республики</t>
  </si>
  <si>
    <t>автомобильная дорога по ул. Машиностроителей - автодорога "Аниш" в г. Канаше Чувашской Республики</t>
  </si>
  <si>
    <t>Государственная программа Чувашской Республики "Развитие транспортной сиситемы Чувашской Республики" на 2013-2020 годы</t>
  </si>
  <si>
    <t>Подпрограмма "Автомобильные дороги"</t>
  </si>
  <si>
    <t>cтроительство и реконструкция автомобильных дорог в городских округах  Чувашской Республики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</si>
  <si>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</si>
  <si>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строительство и реконструкция автомобильных дорог общего пользования регионального и межмуниципального значения</t>
  </si>
  <si>
    <t xml:space="preserve">реконструкция мостового перехода через р. Соломенку на автодороге "Аниш" км 49+105 в Янтиковском районе, </t>
  </si>
  <si>
    <t>ПСБ ОАО "Чувашавтодор"  (производится корректровка ПСД)</t>
  </si>
  <si>
    <t>№ 2п от 01.03.2014</t>
  </si>
  <si>
    <t>строительство автомобильной дороги в обход    г. Ядрин с выходом через с. Сареево на автодорогу "Сура" с реконструкцией участка республиканской автодороги Никольское – Ядрин – Калинино км 0+000 – км 5+900 в Ядринском районе</t>
  </si>
  <si>
    <t>строительство наружного освещения автомобильной дороги "Калинино – Батырево – Яльчики", км 00+000 – км 2+000 в Вурнарском районе, в т.ч. ПИР - 350,0 тыс. рублей)</t>
  </si>
  <si>
    <t>ООО "Проектный институт"Гипродор", 428000, ЧР, г.Чебоксары, ул. Ярморочная, 11 пом.2, т. 7-8352-21-17-75</t>
  </si>
  <si>
    <t>ГК № 6-п от 17.02.2015</t>
  </si>
  <si>
    <t>строительство наружного освещения автомобильной дороги Атлашево – автомобильная дорога "Волга" – Марпосад на участке км 5+240 – км 5+990 в Мариинско-Посадском районе, в т.ч. ПИР - 556,0 тыс. рублей</t>
  </si>
  <si>
    <t>ООО "Вереск" ЧР г. Чебоксары, ул Афанасьева,д.9, корп. 2, офис 3 тел. 78352439177</t>
  </si>
  <si>
    <t>ГК № 58-п от 26.08.2015</t>
  </si>
  <si>
    <t>строительство автомобильной дороги "Чебоксары – Сурское" – Урусово – Старое Ардатово в Порецком районе</t>
  </si>
  <si>
    <t>строительство наружного освещения автомобильной дороги "Чебоксары-Сурское" на участке км 31+300 - км 32+705 в Чебоксарском районе, в т.ч. ПИР 114,4 тыс, рублей</t>
  </si>
  <si>
    <t xml:space="preserve">ПСБ ОАО "Чувашавтодор"  </t>
  </si>
  <si>
    <t>№16-п от 01.07.2014</t>
  </si>
  <si>
    <t>2014 ноябрь</t>
  </si>
  <si>
    <t xml:space="preserve">строительство наружного освещения автомобильной дороги "Чебоксары-Сурское" на участке км 5+200 - км 8+800 в Чебоксарском районе </t>
  </si>
  <si>
    <t xml:space="preserve">ООО "Инжиниронговый центр" </t>
  </si>
  <si>
    <t>ГК№17-п от 03.07.2014</t>
  </si>
  <si>
    <t>строительство наружного освещения и светофоров автомобильной дороги "Никольское-Ядрин-Калинино" на участке км 3+340 - км 10+650 в Ядринском районе, в т.ч. ПИР - 220,6 тыс. рублей</t>
  </si>
  <si>
    <t>строительство наружного освещения и светофоров автомобильной дороги "Никольское-Ядрин-Калинино" на участке км 3+340 - км 15+124 в Ядринском районе,  в т.ч. ПИР - 350,0 тыс. рублей</t>
  </si>
  <si>
    <t xml:space="preserve">ОАО "Чувашавтодор"  </t>
  </si>
  <si>
    <t>гк№14-п от 01.07.2014</t>
  </si>
  <si>
    <t>строительство остановочной площадки для стоянки машин при автомобильной дороге "Никольское – Ядрин – Калинино" на км 10+602 в Ядринском районе, в т.ч. ПИР - 151,0 тыс. рублей</t>
  </si>
  <si>
    <t>строительство остановочной площадки для стоянки машин при автомобильной дороге "Чебоксары – Сурское" на км 18+600 в Чебоксарском районе, в т.ч. ПИР - 420,0 тыс. рублей</t>
  </si>
  <si>
    <t>ООО "Инжиниринговый центр"</t>
  </si>
  <si>
    <t>ГК №75-п от 11.09.2015</t>
  </si>
  <si>
    <t>строительство остановочной площадки для стоянки машин при автомобильной дороге "Чебоксары – Сурское" на км 44+080 в Красноармейском районе, в т.ч. ПИР - 190,0 тыс. рублей</t>
  </si>
  <si>
    <t>гк№51-п от 10.08.2015</t>
  </si>
  <si>
    <t>строительство остановочной площадки для стоянки машин при автомобильной дороге "Чебоксары – Сурское" на км 110+000 в Шумерлинском районе, в т.ч. ПИР - 410,0 тыс. рублей</t>
  </si>
  <si>
    <t>строительство наружного освещения автомобильной дороги "Чебоксары-Сурское" на участке км 89+950 - км 91+000 и  км 106+190 - км 109+200 в Шумерлинском районе</t>
  </si>
  <si>
    <t xml:space="preserve">ООО "Инжиниронговый центр"  </t>
  </si>
  <si>
    <t>№18-п от 03.07.2014</t>
  </si>
  <si>
    <t>строительство наружного освещения автомобильной дороги "Чебоксары-Сурское" на участке км 118+885 - км 120+075  в Шумерлинском районе, в т.ч. ПИР - 384,8 тыс. рублей)</t>
  </si>
  <si>
    <t>428018, ЧР, г.Чебоксары, Афанасьева ул, 9 копрус 2 офис (квартира) 3 ООО "Вереск" т.: 7-8352-439177, 439177 E-Mail: veresk21@mail.ru</t>
  </si>
  <si>
    <t>гк№5-п от 17.02.2015</t>
  </si>
  <si>
    <t>строительство наружного освещения автомобильной дороги "Сура", км 65+140 – км 66+505 в Шумерлинском районе, в т.ч. ПИР - 387,2 тыс. рублей</t>
  </si>
  <si>
    <t>428018,ЧР, г.Чебоксары, Афанасьева ул, 9 копрус 2 офис (квартира) 3 ООО "Вереск" телефон: 7-8352-439177, 439177 E-Mail: veresk21@mail.ru</t>
  </si>
  <si>
    <t>ГК № 10-П от 17.02.2015</t>
  </si>
  <si>
    <t>строительство наружного освещения автомобильной дороги Кугеси-Атлашево-Новочебоксарск на участке км 0+20 - км 1+735 в Чебоксарском районе, в т.ч. ПИР - 115,9 тыс. рублей</t>
  </si>
  <si>
    <t xml:space="preserve">ПСБ ОАО "Чувашавтодор" </t>
  </si>
  <si>
    <t>№15-п от 01.07.2014</t>
  </si>
  <si>
    <t>строительство автомобильной дороги в обход с. Янтиково в Янтиковском районе</t>
  </si>
  <si>
    <t xml:space="preserve">ООО"Земля" </t>
  </si>
  <si>
    <t>№19 от 03.07.2014</t>
  </si>
  <si>
    <t>2016 ноябрь</t>
  </si>
  <si>
    <t>строительство пешеходных дорожек к автопавильонам на автобусных остановках у дд. Большой Чигирь, Типнеры и автобусной остановке у д. Челкасы на автомобильной дороге Кугеси – Атлашево - Новочебоксарск в Чебоксарском районе</t>
  </si>
  <si>
    <t>ЗАО "Институт "Чувашгипроводхоз"</t>
  </si>
  <si>
    <t>ООО "Воддорстрой-Красноармейское"</t>
  </si>
  <si>
    <t>№15-с от 07.04.2015</t>
  </si>
  <si>
    <t>строительство республиканской автомобильной дороги "Калинино – Батырево – Яльчики" – Большое Чеменево – "Шемурша – Сойгино – Алтышево". Участок Старые Айбеси – граница Батыревского района в Алатырском районе и участок граница Алатырского района – Большое Чеменево в Батыревском районе</t>
  </si>
  <si>
    <t>строительство автоматизированной системы метеорологического обеспечения на территории Чувашской Республики, в т.ч. ПИР - 100,0 тыс. рублей</t>
  </si>
  <si>
    <t>ООО"Милстон"</t>
  </si>
  <si>
    <t>ГК № 45-п от 28.07.2015</t>
  </si>
  <si>
    <t>строительство пешеходного перехода вблизи образовательного учреждения автомобильной дороги Калинино – Батырево – Яльчики км 92+430 и остановочного пункта км 83+965 в Батыревском районе, в т.ч. ПИР - 530,0 тыс. рублей</t>
  </si>
  <si>
    <t>ООО "Ладья-Проект"</t>
  </si>
  <si>
    <t>ГК № 77-п от 15.09.2015</t>
  </si>
  <si>
    <t>строительство наружного освещения на автомобильной дороге Калинино – Батырево – Яльчики  на участках км 93+935 – км 94+740 (слева) и км 94+740 – км 98+060 (справа) с пешеходными переходами вблизи образовательного учреждения км 96+636 и км 95+215 и остановочного пункта на км 94+060 в Батыревском районе, в т.ч. ПИР - 1500,0 тыс. рублей</t>
  </si>
  <si>
    <t>ГК № 74-п от 08.09.2015</t>
  </si>
  <si>
    <t>строительство пешеходного перехода вблизи образовательного учреждения автомобильной дороги Калинино – Батырево – Яльчики на км 102+968 в Батыревском районе, в т.ч. ПИР - 1500,0 тыс. рублей</t>
  </si>
  <si>
    <t>ГК № 72-п от 07.09.2015</t>
  </si>
  <si>
    <t>строительство наружного освещения на автомобильной дороге "Чебоксары – Сурское" – Мишуково – Ардатов на участке км 2+315 – км 25+910 (выборочно) с пешеходными переходами км 5+800 и км 15+264 в Порецком районе, в т.ч. ПИР - 4200,0 тыс. рублей</t>
  </si>
  <si>
    <t>ГК 71-П от 08.07.2015 г.</t>
  </si>
  <si>
    <t>проектно-изыскательские работы
строительство остановочного пункта на автомобильной дороге "Волга" – Марпосад на км 17+150 (справа, слева) с устройством тротуаров в Мариинско-Посадском районе, в т.ч. ПИР -230,0 тыс. рублей</t>
  </si>
  <si>
    <t>ООО "НПФ "Эскиз"</t>
  </si>
  <si>
    <t>ГК 84-П от 21.09.2015 г.</t>
  </si>
  <si>
    <t>строительство наружного освещения на автомобильной дороге Шемурша – Сойгино – Алтышево – а.д. "Аниш" на участках км 19+230 – км 19+965 (выборочно) и км 20+000 – км 20+175 в Шемуршинском районе, в т.ч. ПИР -435,0 тыс. рублей</t>
  </si>
  <si>
    <t>ГК 57-П от 26.08.2015 г.</t>
  </si>
  <si>
    <t>строительство наружного освещения автомобильной дороги Шихазаны – Калинино на участке км 0+000 – км 4+430 (выборочно) с пешеходными переходами вблизи образовательного учреждения км 0+868, км 1+719, км 4+118 и км 8+246 в Канашском районе, в т.ч. ПИР -1400,2 тыс. рублей</t>
  </si>
  <si>
    <t>ООО "Проектный институт "Гипродор"</t>
  </si>
  <si>
    <t>ГК 70-П от 08.09.2015 г.</t>
  </si>
  <si>
    <t>строительство тротуара вдоль автомобильной дороги Шихазаны – Калинино на участке км 0+000 – км 2+350 (выборочно) в Канашском районе, в т.ч. ПИР -423,3 тыс. рублей</t>
  </si>
  <si>
    <t>ГК № 66-п от 08.09.2015</t>
  </si>
  <si>
    <t>строительство тротуара вдоль автомобильной дороги "Волга" – Козловка на участке 
км 5+550 – км 5+890 в Козловском районе, в т.ч. ПИР -131,0 тыс. рублей</t>
  </si>
  <si>
    <t>строительство тротуаров вдоль автомобильной дороги "Волга" – Марпосад – Октябрьское – Козловка на участках км 50+100 – км 51+325 и км 51+340 – км 51+587 (справа) в Козловском районе, в т.ч. ПИР -184,3 тыс. рублей</t>
  </si>
  <si>
    <t>ГК 63-П от 02.09.2015 г.</t>
  </si>
  <si>
    <t>строительство наружного освещения автомобильной дороги Моргауши – Тораево – "Сура" на участке км 0+420 – км 1+890 с пешеходным переходом км 0+650 в Моргаушском районе, в т.ч. ПИР -680,2 тыс. рублей</t>
  </si>
  <si>
    <t>ГК 56-П от 26.08.2015 г.</t>
  </si>
  <si>
    <t>строительство тротуара вдоль автомобильной дороги Моргауши – Тораево – "Сура" на участке км 0+570 – км 1+850 в Моргаушском районе, в т.ч. ПИР -430,1 тыс. рублей</t>
  </si>
  <si>
    <t>ГК 60-П от 31.08.2015 г.</t>
  </si>
  <si>
    <t>строительство тротуаров вдоль автомобильной дороги Никольское – Ядрин – Калинино в          с. Стрелецкое на участках км 3+357 – км 4+900 (слева) и км 6+000 – км 3+457 (справа), в д. Сареево на участках км 14+122 – км 14+184, км 14+435 – км 15+149 (слева) и км 14+130 – км 14+230 (справа) и пешеходных переходов вблизи образовательного учреждения км 6+455, км 7+119, км 7+145, км 7+885 в Ядринском районе, в т.ч. ПИР -1009,3 тыс. рублей</t>
  </si>
  <si>
    <t>АО "Чувашгражданпроект"</t>
  </si>
  <si>
    <t>ГК 65-П от 07.09.2015 г.</t>
  </si>
  <si>
    <t>строительство наружного освещения на автомобильной дороге Ядрин – Николаевское – Новые Атаи с км 2+855 – 5+190 и км 13+455 – 15+200 с пешеходными переходами вблизи образовательного учреждения км 13+756, 3+527 в Ядринском районе, в т.ч. ПИР -539,4 тыс. рублей</t>
  </si>
  <si>
    <t>ГК№78-п от 22.09.2015</t>
  </si>
  <si>
    <t>строительство остановочного пункта на автомобильной дороге Авданкасы – Моргауши – Козьмодемьянск на км 2+100 в Моргаушском районе, в т.ч. ПИР -310,0 тыс. рублей</t>
  </si>
  <si>
    <t>ООО НПФ "Эскиз"</t>
  </si>
  <si>
    <t>ГК№86-п от 21.09.2015</t>
  </si>
  <si>
    <t>строительство тротуаров вдоль автомобильной дороги "Волга" – Марпосад – Октябрьское – Козловка на участке км 11+500 – км 12+220 (справа) в Мариинско-Посадском районе, в т.ч. ПИР - 500,0 тыс. рублей</t>
  </si>
  <si>
    <t>№62-П от 02.09.2015</t>
  </si>
  <si>
    <t>строительство наружного освещения на автомобильной дороге Никольское – Ядрин – Калинино на участках км 22+282 – км 22+912, км 31+120 – км 31+817 и км 33+182 – км 34+897 в Ядринском районе, в т.ч. ПИР - 876,7 тыс. рублей</t>
  </si>
  <si>
    <t>ООО «ПИ «Суварстройпроект»</t>
  </si>
  <si>
    <t>№55-п от 26.08.2015</t>
  </si>
  <si>
    <t>строительство наружного освещения на автомобильной дороге Алатырь – Ахматово – Ардатов на участке км 4+555 – км 6+970 (выборочно) с пешеходным переходом вблизи образовательного учреждения км 5+431 и км 6+090 в Алатырском районе, в т.ч. ПИР - 835,4 тыс. рублей</t>
  </si>
  <si>
    <t>ООО "Петроникс 1"</t>
  </si>
  <si>
    <t>№83-п от 22.09.2015</t>
  </si>
  <si>
    <t>строительство наружного освещения на автомобильной дороге Авданкасы – Моргауши – Козь¬модемьянск на участке км 11+620 – км 14+070 с пешеходным переходом на км 11+809 в с. Сятракасы в Моргаушском районе, в т.ч. ПИР - 867,8 тыс. рублей</t>
  </si>
  <si>
    <t>№85-п от 22.09.2015</t>
  </si>
  <si>
    <t>строительство остановочного пункта на автомобильной дороге "Сура" на км 70+324 с устройством тротуаров в Шумерлинском районе, в т.ч. ПИР -334,0 тыс. рублей</t>
  </si>
  <si>
    <t>№76-п от 11.09.2015</t>
  </si>
  <si>
    <t>строительство наружного освещения автомобильной дороги "Цивильск – Ульяновск" – Ачакасы – Янгорчино – "Вурнары – Убеево – Красноармейское" на участке км 5+150 – км 7+895 и пешеходных переходов вблизи образовательного учреждения км 6+090 и км 2+550 в Канашском районе, в т.ч. ПИР - 796,3 тыс. рублей</t>
  </si>
  <si>
    <t>ООО «ПИ «ГИПРОДОР»</t>
  </si>
  <si>
    <t>№73-п от 08.09.2015</t>
  </si>
  <si>
    <t>строительство тротуаров вдоль автомобильной дороги Алатырь – Ахматово – Ардатов на участке км 4+555 – км 6+987 (выборочно) в Алатырском районе, в т.ч. ПИР - 678,0 тыс. рублей</t>
  </si>
  <si>
    <t>№59-п от 31.08.2015</t>
  </si>
  <si>
    <t>строительство остановочных пунктов и тротуаров на автомобильной дороге Ядрин – Николаевское – Новые Атаи в с. Большие Шемердяны на участке км 10+155 (слева, справа) и в д. Верхние Ачаки на участке км 13+470 (справа) в Ядринском районе, в т.ч. ПИР - 420,0 тыс. рублей</t>
  </si>
  <si>
    <t>ЗАО «Институт «Чувашгипроводхоз»</t>
  </si>
  <si>
    <t>№69-п от 07.09.2015</t>
  </si>
  <si>
    <t>строительство тротуаров на автомобильной дороге Никольское – Ядрин – Калинино на участках км 22+282 – км 22+912, км 31+120 – км 31+817 и км 33+182 – км 34+897 в Ядринском районе, в т.ч. ПИР - 720,0 тыс. рублей</t>
  </si>
  <si>
    <t>АО «Чувашгражданпроект»</t>
  </si>
  <si>
    <t>№67-п от 07.09.2015</t>
  </si>
  <si>
    <t>строительство тротуаров вдоль автомобильной дороги Атлашево – автомобильная дорога "Волга" – Марпосад на участках км 5+250 – км 5+985 (слева, выборочно), км 5+686 – км 5+740 (справа) в Мариинско-Посадском районе, в т.ч. ПИР - 510,0 тыс. рублей</t>
  </si>
  <si>
    <t>№61-п от 02.09.2015</t>
  </si>
  <si>
    <t>сстроительство тротуаров вдоль автомобильной дороги "Цивильск – Ульяновск" – Ачакасы – Янгорчино – "Вурнары – Убеево – Красноармейское" на участке км 5+236 – км 6+271 (выборочно) в Канашском районе, в т.ч. ПИР - 580,0 тыс. рублей</t>
  </si>
  <si>
    <t>№68-п от 07.09.2015</t>
  </si>
  <si>
    <t>реконструкция автомобильной дороги "Чебоксары – Сурское" с путепроводом через железную дорогу у ст. Ишлеи на участке км 14+300 – км 19+358 в Чебоксарском районе</t>
  </si>
  <si>
    <t>Министерство транспорта и дорожного хозяйства 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</si>
  <si>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населенных пунктов, не имеющих круглогодичной связи с сетью автомобильных дорог общего пользования</t>
  </si>
  <si>
    <t xml:space="preserve">администрация Ядринского района </t>
  </si>
  <si>
    <t>Строительство автомобильной дороги "Сура"-Верхние Мочары-Чигинары" - Чебаково в Яринском районе</t>
  </si>
  <si>
    <t>КОММУНАЛЬНОЕ ХОЗЯЙСТВО, всего</t>
  </si>
  <si>
    <t>Подпрограмма "Обеспечение комфортных условий проживания граждан в Чувашской Республике"</t>
  </si>
  <si>
    <t>электрификация новых улиц (населенных пунктов) в Чувашской Республике</t>
  </si>
  <si>
    <t>Подпрограмма "Обеспечение населения Чувашской Республики качественной питьевой водой"</t>
  </si>
  <si>
    <t>Государственное унитарное предприятие Чувашской Республики "Биологические очистные сооружения" Минстроя Чувашии</t>
  </si>
  <si>
    <t xml:space="preserve">реконструкция биологических очистных сооружений г.Новочебоксарска </t>
  </si>
  <si>
    <t>ООО «Экополимер», № 21-1-5-0115-09 от 30.03.2009, г. Москва, Б. Строченовский пер., 7, эт.8</t>
  </si>
  <si>
    <t xml:space="preserve">ООО «Строительная компания «Стройсфера» , ЗАО НПФ «ЭкоТОН» ,                  ОАО "Чувашавтодор", ИНН 2130047821, г. Чебоксары, ул. И.Яковлева, д.2а, В.В. Разумов;  </t>
  </si>
  <si>
    <t>ГК № 00/23/136 от 18.11.2010, Кредитный договор № 6482/2295-БОС от 23.06.2010 между Сбербанка России и ГУП ЧР "БОС" Минстроя Чувашии,                                    4474 от 31.03.2014 ООО "Стройсфера", 4505 от 04.04.2014 ООО "Альянс"</t>
  </si>
  <si>
    <t xml:space="preserve">2010-2018         </t>
  </si>
  <si>
    <t xml:space="preserve">срок погашения кредита - декабрь </t>
  </si>
  <si>
    <t xml:space="preserve">строительство биологических очистных сооружений производительностью 1000 куб. м/сут  в пгт Ибреси Ибресинского района*
</t>
  </si>
  <si>
    <t>ООО "Акватис",  21-1-5-0170-12 от 20.07.2012</t>
  </si>
  <si>
    <t>ГК № 00/05/154 от 10.09.2013</t>
  </si>
  <si>
    <t>2013-2014</t>
  </si>
  <si>
    <t>строительство группового водовода Батыревского, Шемуршинского и южной части Комсомольского районов (комплекс водозаборных сооружений, сооружений очистки воды для хозяйственно-питьевых целей и санитарных зон источника питьевого водоснабжения группового водовода Батыревского, Шемуршинского и Комсомольского районов Чувашской Республики)*</t>
  </si>
  <si>
    <t>ООО «Отечественные водные технологии»,  № 21-1-6-0016-11 от 11.07.2011</t>
  </si>
  <si>
    <t>ООО "фирма "Старко", ИНН 2129014959, г.Чебоксары, ул. Водопроводная, 22, А.С. Александров
ОАО "Жилремстрой", ИНН 2130066101, г.Чебоксары, ул. Энгельса, 42А, Ю.В.Алексеев</t>
  </si>
  <si>
    <t>ГК № 02/03/141 от 05.03.2011
ГК № 02/00/36 от 09.11.2006г</t>
  </si>
  <si>
    <t>2011-2014</t>
  </si>
  <si>
    <t>Реконструкция канализационных очистных сооружений производительностью 25000 куб. м/сут в г. Канаше Чувашской Республики</t>
  </si>
  <si>
    <t>ПРОЧИЕ  РАСХОДЫ, всего</t>
  </si>
  <si>
    <t>Государственная программа Чувашской республики "Экономическое развитие и инновационная экономика на 2012-2020 годы"</t>
  </si>
  <si>
    <t>Министерство экономического развития, промышленности и торговли Чувашской Республики</t>
  </si>
  <si>
    <t>Подпрограмма "Развитие субъектов малого и среднего предпринимательства в Чувашской Республике"</t>
  </si>
  <si>
    <t>строительство инженерной инфраструктуры индустриального парка г. Чебоксары Чувашской Республики</t>
  </si>
  <si>
    <t>строительство инженерной инфраструктуры индустриального парка г. Чебоксары Чувашской Республики (II очередь)</t>
  </si>
  <si>
    <t>ООО "Проектный центр "Экра"</t>
  </si>
  <si>
    <t>ГУП "РУКС"  Минстроя Чувашии  (директор - Ильин А.В.)</t>
  </si>
  <si>
    <t>ГК от 04.10.2013 № 0115200001113001379-94955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</si>
  <si>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</t>
  </si>
  <si>
    <t>строительство многофункционального центра предоставления государственных и муниципальных услуг в Калининском районе г. Чебоксары по Эгерскому бульвару</t>
  </si>
  <si>
    <t>ООО "Проектный институт "Суварстройпроект" - г.Чебоксары, ул.К.Маркса, 52. ИНН 2129041303. Ген.директор - Захаров В.А. гоэкспертиза №21-1-5-0050-15 от 27.02.2015</t>
  </si>
  <si>
    <t>ООО "Булат", Чувашская Республика, Батыревский район, с.Шыгырдан, ул.Наримана, 12. ИНН 2103004730, директор Абдулвалеев Ринат Абдулахатович</t>
  </si>
  <si>
    <t>** * - перечисление средств в районы и города республики</t>
  </si>
  <si>
    <t>**  федеральный бюджет - Фонд ЖКХ с учетом остатка неиспользованных средств в 2014 году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</si>
  <si>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январь-октябрь 2015 года</t>
  </si>
  <si>
    <t>ООО "Сельский комфорт" (Фондеркин В.А.) ИНН 2130099604</t>
  </si>
  <si>
    <t>(ПИР) ООО ИК "Аспро", ИНН 7451333911, г. Челябинск, ул. Телевизионная, 6-14, директор - Кузьмин А.В.</t>
  </si>
  <si>
    <t>ПСБ ОАО "Чувашавтодор"  Адрес: 428024, Чувашская Республика, г. Чебоксары, пр. И.Яковлева 2А, тел: (8352) 51-31-94, факс: (8352) 51-39-75, директор - Орлов С.В.</t>
  </si>
  <si>
    <t xml:space="preserve">ООО "Союзстройинвест", ИНН 2130083717, г. Чебоксары, ул. Ярославская, 39, Резяпов Э.М. (средства выделены Законом ЧР № 31 от 26.07.13)         </t>
  </si>
  <si>
    <t>ГУП "РУКС" Минстроя Чувашии, ИНН 2127011247, г.Чебоксары, Московский пр-т, 38/1, Ильин А.В.</t>
  </si>
  <si>
    <t xml:space="preserve">Строительство модульных фельдшерско-акушерских пунктов в рамках Указа Главы Чувашской Республики от 2 ноября 2012 года №124 "О дополнительных мерах по совер-шенствованию оказания первичной медико-санитарной помощи сельскому населению в Чувашской Республике" </t>
  </si>
  <si>
    <t xml:space="preserve">администрация Канашского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</si>
</sst>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u/>
      <sz val="10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7" fillId="0" borderId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0">
    <xf numFmtId="0" fontId="0" fillId="0" borderId="0" xfId="0"/>
    <xf numFmtId="14" fontId="25" fillId="0" borderId="12" xfId="38" applyNumberFormat="1" applyFont="1" applyFill="1" applyBorder="1" applyAlignment="1">
      <alignment horizontal="left" vertical="top" wrapText="1"/>
    </xf>
    <xf numFmtId="0" fontId="25" fillId="0" borderId="12" xfId="38" applyFont="1" applyFill="1" applyBorder="1" applyAlignment="1">
      <alignment vertical="top" wrapText="1"/>
    </xf>
    <xf numFmtId="0" fontId="33" fillId="0" borderId="10" xfId="38" applyFont="1" applyFill="1" applyBorder="1" applyAlignment="1">
      <alignment horizontal="center" vertical="top" wrapText="1"/>
    </xf>
    <xf numFmtId="0" fontId="25" fillId="0" borderId="10" xfId="38" applyFont="1" applyFill="1" applyBorder="1"/>
    <xf numFmtId="0" fontId="25" fillId="24" borderId="10" xfId="38" applyFont="1" applyFill="1" applyBorder="1"/>
    <xf numFmtId="2" fontId="25" fillId="0" borderId="10" xfId="38" applyNumberFormat="1" applyFont="1" applyFill="1" applyBorder="1" applyAlignment="1">
      <alignment horizontal="left" vertical="top" wrapText="1"/>
    </xf>
    <xf numFmtId="0" fontId="1" fillId="0" borderId="10" xfId="44" applyFont="1" applyFill="1" applyBorder="1" applyAlignment="1">
      <alignment vertical="top" wrapText="1"/>
    </xf>
    <xf numFmtId="0" fontId="30" fillId="0" borderId="10" xfId="38" applyFont="1" applyFill="1" applyBorder="1" applyAlignment="1">
      <alignment vertical="top" wrapText="1"/>
    </xf>
    <xf numFmtId="14" fontId="1" fillId="0" borderId="10" xfId="38" applyNumberFormat="1" applyFont="1" applyFill="1" applyBorder="1" applyAlignment="1">
      <alignment vertical="top" wrapText="1"/>
    </xf>
    <xf numFmtId="17" fontId="25" fillId="0" borderId="10" xfId="38" applyNumberFormat="1" applyFont="1" applyFill="1" applyBorder="1" applyAlignment="1">
      <alignment horizontal="left" vertical="top" wrapText="1"/>
    </xf>
    <xf numFmtId="0" fontId="25" fillId="0" borderId="10" xfId="44" applyFont="1" applyFill="1" applyBorder="1" applyAlignment="1">
      <alignment vertical="top" wrapText="1"/>
    </xf>
    <xf numFmtId="0" fontId="25" fillId="0" borderId="10" xfId="44" applyFont="1" applyFill="1" applyBorder="1" applyAlignment="1">
      <alignment horizontal="left" vertical="top" wrapText="1"/>
    </xf>
    <xf numFmtId="0" fontId="1" fillId="0" borderId="0" xfId="38" applyFont="1" applyFill="1"/>
    <xf numFmtId="164" fontId="5" fillId="24" borderId="10" xfId="38" applyNumberFormat="1" applyFont="1" applyFill="1" applyBorder="1" applyAlignment="1">
      <alignment horizontal="right" vertical="top" wrapText="1"/>
    </xf>
    <xf numFmtId="0" fontId="0" fillId="24" borderId="0" xfId="0" applyFill="1"/>
    <xf numFmtId="164" fontId="2" fillId="0" borderId="11" xfId="38" applyNumberFormat="1" applyFont="1" applyFill="1" applyBorder="1" applyAlignment="1">
      <alignment horizontal="right" vertical="top" wrapText="1"/>
    </xf>
    <xf numFmtId="0" fontId="3" fillId="0" borderId="10" xfId="38" applyFont="1" applyFill="1" applyBorder="1" applyAlignment="1">
      <alignment horizontal="left" vertical="top" wrapText="1" indent="1"/>
    </xf>
    <xf numFmtId="2" fontId="2" fillId="0" borderId="10" xfId="38" applyNumberFormat="1" applyFont="1" applyFill="1" applyBorder="1" applyAlignment="1">
      <alignment horizontal="right" vertical="top" wrapText="1"/>
    </xf>
    <xf numFmtId="164" fontId="3" fillId="0" borderId="10" xfId="38" applyNumberFormat="1" applyFont="1" applyFill="1" applyBorder="1" applyAlignment="1">
      <alignment horizontal="right" vertical="center"/>
    </xf>
    <xf numFmtId="164" fontId="3" fillId="0" borderId="10" xfId="38" applyNumberFormat="1" applyFont="1" applyFill="1" applyBorder="1" applyAlignment="1">
      <alignment horizontal="right" vertical="center" wrapText="1"/>
    </xf>
    <xf numFmtId="0" fontId="3" fillId="0" borderId="10" xfId="38" applyFont="1" applyFill="1" applyBorder="1" applyAlignment="1">
      <alignment horizontal="left" vertical="center" wrapText="1"/>
    </xf>
    <xf numFmtId="0" fontId="0" fillId="0" borderId="0" xfId="0" applyFill="1"/>
    <xf numFmtId="0" fontId="25" fillId="0" borderId="10" xfId="38" applyFont="1" applyFill="1" applyBorder="1" applyAlignment="1">
      <alignment horizontal="left" vertical="top" wrapText="1" indent="1"/>
    </xf>
    <xf numFmtId="0" fontId="6" fillId="0" borderId="10" xfId="38" applyFont="1" applyFill="1" applyBorder="1"/>
    <xf numFmtId="0" fontId="25" fillId="0" borderId="10" xfId="38" applyFont="1" applyFill="1" applyBorder="1" applyAlignment="1">
      <alignment vertical="top" wrapText="1"/>
    </xf>
    <xf numFmtId="0" fontId="6" fillId="0" borderId="10" xfId="38" applyFont="1" applyFill="1" applyBorder="1" applyAlignment="1">
      <alignment vertical="top" wrapText="1"/>
    </xf>
    <xf numFmtId="0" fontId="2" fillId="0" borderId="10" xfId="38" applyFont="1" applyFill="1" applyBorder="1" applyAlignment="1">
      <alignment horizontal="left" vertical="top" wrapText="1"/>
    </xf>
    <xf numFmtId="164" fontId="2" fillId="0" borderId="10" xfId="38" applyNumberFormat="1" applyFont="1" applyFill="1" applyBorder="1" applyAlignment="1">
      <alignment horizontal="right" vertical="top"/>
    </xf>
    <xf numFmtId="164" fontId="2" fillId="0" borderId="10" xfId="38" applyNumberFormat="1" applyFont="1" applyFill="1" applyBorder="1" applyAlignment="1">
      <alignment horizontal="right" vertical="top" wrapText="1"/>
    </xf>
    <xf numFmtId="0" fontId="1" fillId="0" borderId="10" xfId="38" applyFont="1" applyFill="1" applyBorder="1" applyAlignment="1">
      <alignment vertical="top" wrapText="1"/>
    </xf>
    <xf numFmtId="0" fontId="25" fillId="0" borderId="10" xfId="38" applyFont="1" applyFill="1" applyBorder="1" applyAlignment="1">
      <alignment horizontal="left" vertical="top" wrapText="1"/>
    </xf>
    <xf numFmtId="0" fontId="1" fillId="0" borderId="10" xfId="38" applyFont="1" applyFill="1" applyBorder="1"/>
    <xf numFmtId="0" fontId="29" fillId="0" borderId="10" xfId="38" applyFont="1" applyFill="1" applyBorder="1" applyAlignment="1">
      <alignment vertical="top" wrapText="1"/>
    </xf>
    <xf numFmtId="0" fontId="26" fillId="0" borderId="10" xfId="38" applyFont="1" applyFill="1" applyBorder="1" applyAlignment="1">
      <alignment vertical="top" wrapText="1"/>
    </xf>
    <xf numFmtId="2" fontId="2" fillId="0" borderId="10" xfId="38" applyNumberFormat="1" applyFont="1" applyFill="1" applyBorder="1" applyAlignment="1">
      <alignment horizontal="left" vertical="top" wrapText="1"/>
    </xf>
    <xf numFmtId="0" fontId="2" fillId="0" borderId="10" xfId="38" applyFont="1" applyFill="1" applyBorder="1" applyAlignment="1">
      <alignment horizontal="left" vertical="top" wrapText="1" indent="2"/>
    </xf>
    <xf numFmtId="164" fontId="3" fillId="0" borderId="10" xfId="38" applyNumberFormat="1" applyFont="1" applyFill="1" applyBorder="1" applyAlignment="1">
      <alignment horizontal="right" vertical="top"/>
    </xf>
    <xf numFmtId="164" fontId="2" fillId="24" borderId="10" xfId="38" applyNumberFormat="1" applyFont="1" applyFill="1" applyBorder="1" applyAlignment="1">
      <alignment horizontal="right" vertical="top" wrapText="1"/>
    </xf>
    <xf numFmtId="164" fontId="4" fillId="0" borderId="10" xfId="38" applyNumberFormat="1" applyFont="1" applyFill="1" applyBorder="1" applyAlignment="1">
      <alignment horizontal="right" vertical="top"/>
    </xf>
    <xf numFmtId="0" fontId="5" fillId="0" borderId="10" xfId="38" applyFont="1" applyFill="1" applyBorder="1" applyAlignment="1">
      <alignment horizontal="left" vertical="top" wrapText="1"/>
    </xf>
    <xf numFmtId="164" fontId="2" fillId="0" borderId="10" xfId="38" applyNumberFormat="1" applyFont="1" applyFill="1" applyBorder="1" applyAlignment="1">
      <alignment horizontal="right" vertical="center"/>
    </xf>
    <xf numFmtId="164" fontId="2" fillId="0" borderId="10" xfId="38" applyNumberFormat="1" applyFont="1" applyFill="1" applyBorder="1" applyAlignment="1">
      <alignment horizontal="right" vertical="center" wrapText="1"/>
    </xf>
    <xf numFmtId="0" fontId="2" fillId="0" borderId="10" xfId="38" applyFont="1" applyFill="1" applyBorder="1" applyAlignment="1">
      <alignment horizontal="right" vertical="top" wrapText="1"/>
    </xf>
    <xf numFmtId="164" fontId="2" fillId="24" borderId="10" xfId="38" applyNumberFormat="1" applyFont="1" applyFill="1" applyBorder="1" applyAlignment="1">
      <alignment horizontal="right" vertical="top"/>
    </xf>
    <xf numFmtId="164" fontId="5" fillId="24" borderId="10" xfId="38" applyNumberFormat="1" applyFont="1" applyFill="1" applyBorder="1" applyAlignment="1">
      <alignment horizontal="right" vertical="top"/>
    </xf>
    <xf numFmtId="164" fontId="5" fillId="0" borderId="10" xfId="38" applyNumberFormat="1" applyFont="1" applyFill="1" applyBorder="1" applyAlignment="1">
      <alignment horizontal="right" vertical="top"/>
    </xf>
    <xf numFmtId="0" fontId="31" fillId="0" borderId="10" xfId="38" applyFont="1" applyFill="1" applyBorder="1" applyAlignment="1">
      <alignment vertical="top" wrapText="1"/>
    </xf>
    <xf numFmtId="0" fontId="2" fillId="0" borderId="10" xfId="38" applyFont="1" applyFill="1" applyBorder="1" applyAlignment="1">
      <alignment horizontal="left" vertical="top" wrapText="1" indent="1"/>
    </xf>
    <xf numFmtId="0" fontId="2" fillId="0" borderId="10" xfId="38" applyFont="1" applyFill="1" applyBorder="1" applyAlignment="1">
      <alignment horizontal="center" vertical="top" wrapText="1"/>
    </xf>
    <xf numFmtId="0" fontId="4" fillId="0" borderId="10" xfId="38" applyFont="1" applyFill="1" applyBorder="1" applyAlignment="1">
      <alignment horizontal="center" vertical="top"/>
    </xf>
    <xf numFmtId="0" fontId="25" fillId="0" borderId="10" xfId="38" applyFont="1" applyFill="1" applyBorder="1" applyAlignment="1">
      <alignment horizontal="center" vertical="top" wrapText="1"/>
    </xf>
    <xf numFmtId="0" fontId="1" fillId="0" borderId="10" xfId="38" applyFont="1" applyFill="1" applyBorder="1" applyAlignment="1">
      <alignment vertical="top"/>
    </xf>
    <xf numFmtId="164" fontId="3" fillId="24" borderId="10" xfId="38" applyNumberFormat="1" applyFont="1" applyFill="1" applyBorder="1" applyAlignment="1">
      <alignment horizontal="right" vertical="top"/>
    </xf>
    <xf numFmtId="0" fontId="2" fillId="24" borderId="10" xfId="38" applyFont="1" applyFill="1" applyBorder="1" applyAlignment="1">
      <alignment horizontal="right" vertical="top" wrapText="1"/>
    </xf>
    <xf numFmtId="0" fontId="7" fillId="0" borderId="0" xfId="38" applyFont="1" applyFill="1" applyBorder="1" applyAlignment="1">
      <alignment horizontal="center" vertical="center" wrapText="1"/>
    </xf>
    <xf numFmtId="0" fontId="7" fillId="0" borderId="0" xfId="38" applyFont="1" applyFill="1" applyBorder="1" applyAlignment="1">
      <alignment horizontal="center" vertical="center"/>
    </xf>
    <xf numFmtId="164" fontId="3" fillId="0" borderId="10" xfId="38" applyNumberFormat="1" applyFont="1" applyFill="1" applyBorder="1" applyAlignment="1">
      <alignment horizontal="right" vertical="top" wrapText="1"/>
    </xf>
    <xf numFmtId="0" fontId="2" fillId="0" borderId="10" xfId="38" applyFont="1" applyFill="1" applyBorder="1" applyAlignment="1">
      <alignment horizontal="left" wrapText="1"/>
    </xf>
    <xf numFmtId="0" fontId="2" fillId="0" borderId="10" xfId="38" applyFont="1" applyFill="1" applyBorder="1" applyAlignment="1">
      <alignment horizontal="right" vertical="top" wrapText="1" indent="2"/>
    </xf>
    <xf numFmtId="0" fontId="2" fillId="0" borderId="10" xfId="38" applyFont="1" applyFill="1" applyBorder="1" applyAlignment="1">
      <alignment horizontal="left" vertical="top"/>
    </xf>
    <xf numFmtId="0" fontId="2" fillId="0" borderId="10" xfId="38" applyFont="1" applyFill="1" applyBorder="1" applyAlignment="1">
      <alignment horizontal="right" vertical="top"/>
    </xf>
    <xf numFmtId="0" fontId="28" fillId="0" borderId="10" xfId="38" applyFont="1" applyFill="1" applyBorder="1" applyAlignment="1">
      <alignment vertical="top" wrapText="1"/>
    </xf>
    <xf numFmtId="0" fontId="5" fillId="0" borderId="10" xfId="38" applyFont="1" applyFill="1" applyBorder="1" applyAlignment="1">
      <alignment vertical="top" wrapText="1"/>
    </xf>
    <xf numFmtId="0" fontId="2" fillId="0" borderId="10" xfId="38" applyFont="1" applyFill="1" applyBorder="1" applyAlignment="1">
      <alignment horizontal="right" vertical="top" wrapText="1" indent="1"/>
    </xf>
    <xf numFmtId="0" fontId="28" fillId="0" borderId="10" xfId="38" applyFont="1" applyFill="1" applyBorder="1" applyAlignment="1">
      <alignment horizontal="left" vertical="top" wrapText="1"/>
    </xf>
    <xf numFmtId="0" fontId="28" fillId="0" borderId="10" xfId="38" applyFont="1" applyFill="1" applyBorder="1" applyAlignment="1">
      <alignment vertical="top" wrapText="1" shrinkToFit="1"/>
    </xf>
    <xf numFmtId="0" fontId="5" fillId="0" borderId="10" xfId="38" applyFont="1" applyFill="1" applyBorder="1" applyAlignment="1">
      <alignment vertical="top" wrapText="1" shrinkToFit="1"/>
    </xf>
    <xf numFmtId="164" fontId="5" fillId="0" borderId="10" xfId="38" applyNumberFormat="1" applyFont="1" applyFill="1" applyBorder="1" applyAlignment="1">
      <alignment horizontal="right" vertical="top" wrapText="1"/>
    </xf>
    <xf numFmtId="164" fontId="2" fillId="0" borderId="10" xfId="38" applyNumberFormat="1" applyFont="1" applyFill="1" applyBorder="1" applyAlignment="1">
      <alignment horizontal="right" vertical="top" wrapText="1" indent="1"/>
    </xf>
    <xf numFmtId="164" fontId="2" fillId="0" borderId="10" xfId="29" applyNumberFormat="1" applyFont="1" applyFill="1" applyBorder="1" applyAlignment="1">
      <alignment horizontal="right" vertical="top"/>
    </xf>
    <xf numFmtId="164" fontId="4" fillId="0" borderId="10" xfId="29" applyNumberFormat="1" applyFont="1" applyFill="1" applyBorder="1" applyAlignment="1">
      <alignment horizontal="right" vertical="top"/>
    </xf>
    <xf numFmtId="0" fontId="3" fillId="24" borderId="10" xfId="38" applyFont="1" applyFill="1" applyBorder="1" applyAlignment="1">
      <alignment horizontal="center" vertical="top" wrapText="1"/>
    </xf>
    <xf numFmtId="164" fontId="3" fillId="24" borderId="10" xfId="38" applyNumberFormat="1" applyFont="1" applyFill="1" applyBorder="1" applyAlignment="1">
      <alignment horizontal="right" vertical="top" wrapText="1"/>
    </xf>
    <xf numFmtId="0" fontId="3" fillId="24" borderId="10" xfId="38" applyFont="1" applyFill="1" applyBorder="1" applyAlignment="1">
      <alignment horizontal="center" vertical="top"/>
    </xf>
    <xf numFmtId="164" fontId="3" fillId="24" borderId="10" xfId="38" applyNumberFormat="1" applyFont="1" applyFill="1" applyBorder="1" applyAlignment="1">
      <alignment horizontal="right" vertical="center" wrapText="1"/>
    </xf>
    <xf numFmtId="0" fontId="25" fillId="24" borderId="10" xfId="38" applyFont="1" applyFill="1" applyBorder="1" applyAlignment="1">
      <alignment vertical="top" wrapText="1"/>
    </xf>
    <xf numFmtId="164" fontId="3" fillId="24" borderId="10" xfId="38" applyNumberFormat="1" applyFont="1" applyFill="1" applyBorder="1" applyAlignment="1">
      <alignment horizontal="right" vertical="center"/>
    </xf>
    <xf numFmtId="0" fontId="1" fillId="0" borderId="0" xfId="38" applyFill="1"/>
    <xf numFmtId="164" fontId="32" fillId="0" borderId="10" xfId="38" applyNumberFormat="1" applyFont="1" applyFill="1" applyBorder="1" applyAlignment="1">
      <alignment horizontal="right" vertical="top"/>
    </xf>
    <xf numFmtId="0" fontId="25" fillId="24" borderId="10" xfId="38" applyFont="1" applyFill="1" applyBorder="1" applyAlignment="1">
      <alignment horizontal="left" vertical="top" wrapText="1"/>
    </xf>
    <xf numFmtId="14" fontId="25" fillId="0" borderId="10" xfId="38" applyNumberFormat="1" applyFont="1" applyFill="1" applyBorder="1" applyAlignment="1">
      <alignment vertical="top" wrapText="1"/>
    </xf>
    <xf numFmtId="14" fontId="25" fillId="0" borderId="10" xfId="38" applyNumberFormat="1" applyFont="1" applyFill="1" applyBorder="1" applyAlignment="1">
      <alignment horizontal="left" vertical="top" wrapText="1"/>
    </xf>
    <xf numFmtId="14" fontId="25" fillId="0" borderId="10" xfId="38" applyNumberFormat="1" applyFont="1" applyFill="1" applyBorder="1" applyAlignment="1">
      <alignment horizontal="right" vertical="top" wrapText="1"/>
    </xf>
    <xf numFmtId="0" fontId="29" fillId="0" borderId="10" xfId="38" applyFont="1" applyFill="1" applyBorder="1" applyAlignment="1">
      <alignment horizontal="left" vertical="top" wrapText="1"/>
    </xf>
    <xf numFmtId="14" fontId="29" fillId="0" borderId="11" xfId="38" applyNumberFormat="1" applyFont="1" applyFill="1" applyBorder="1" applyAlignment="1">
      <alignment horizontal="left" vertical="top"/>
    </xf>
    <xf numFmtId="14" fontId="25" fillId="0" borderId="10" xfId="38" applyNumberFormat="1" applyFont="1" applyFill="1" applyBorder="1" applyAlignment="1">
      <alignment horizontal="center" vertical="top"/>
    </xf>
    <xf numFmtId="0" fontId="29" fillId="0" borderId="10" xfId="38" applyNumberFormat="1" applyFont="1" applyFill="1" applyBorder="1" applyAlignment="1">
      <alignment vertical="top" wrapText="1"/>
    </xf>
    <xf numFmtId="0" fontId="29" fillId="0" borderId="10" xfId="38" applyNumberFormat="1" applyFont="1" applyFill="1" applyBorder="1" applyAlignment="1">
      <alignment vertical="top"/>
    </xf>
    <xf numFmtId="0" fontId="29" fillId="0" borderId="12" xfId="38" applyNumberFormat="1" applyFont="1" applyFill="1" applyBorder="1" applyAlignment="1">
      <alignment vertical="top" wrapText="1"/>
    </xf>
    <xf numFmtId="0" fontId="29" fillId="0" borderId="0" xfId="38" applyNumberFormat="1" applyFont="1" applyFill="1" applyBorder="1" applyAlignment="1">
      <alignment vertical="top"/>
    </xf>
    <xf numFmtId="0" fontId="29" fillId="0" borderId="12" xfId="38" applyFont="1" applyFill="1" applyBorder="1" applyAlignment="1">
      <alignment vertical="top" wrapText="1"/>
    </xf>
    <xf numFmtId="0" fontId="29" fillId="0" borderId="13" xfId="38" applyFont="1" applyFill="1" applyBorder="1" applyAlignment="1">
      <alignment vertical="top" wrapText="1"/>
    </xf>
    <xf numFmtId="0" fontId="29" fillId="0" borderId="0" xfId="38" applyFont="1" applyFill="1" applyAlignment="1">
      <alignment vertical="top"/>
    </xf>
    <xf numFmtId="0" fontId="29" fillId="0" borderId="10" xfId="38" applyFont="1" applyFill="1" applyBorder="1" applyAlignment="1">
      <alignment vertical="top"/>
    </xf>
    <xf numFmtId="0" fontId="34" fillId="0" borderId="10" xfId="38" applyFont="1" applyFill="1" applyBorder="1" applyAlignment="1">
      <alignment horizontal="left" vertical="top" wrapText="1"/>
    </xf>
    <xf numFmtId="0" fontId="25" fillId="0" borderId="10" xfId="45" applyFont="1" applyFill="1" applyBorder="1" applyAlignment="1">
      <alignment vertical="top" wrapText="1"/>
    </xf>
    <xf numFmtId="0" fontId="25" fillId="0" borderId="10" xfId="45" applyFont="1" applyFill="1" applyBorder="1" applyAlignment="1">
      <alignment horizontal="left" vertical="top" wrapText="1"/>
    </xf>
    <xf numFmtId="0" fontId="34" fillId="0" borderId="10" xfId="38" applyFont="1" applyFill="1" applyBorder="1" applyAlignment="1">
      <alignment vertical="top" wrapText="1"/>
    </xf>
    <xf numFmtId="164" fontId="25" fillId="0" borderId="10" xfId="38" applyNumberFormat="1" applyFont="1" applyFill="1" applyBorder="1"/>
    <xf numFmtId="0" fontId="35" fillId="0" borderId="10" xfId="38" applyFont="1" applyFill="1" applyBorder="1" applyAlignment="1">
      <alignment horizontal="left" vertical="top" wrapText="1"/>
    </xf>
    <xf numFmtId="0" fontId="1" fillId="0" borderId="10" xfId="38" applyFont="1" applyFill="1" applyBorder="1" applyAlignment="1">
      <alignment vertical="center" wrapText="1"/>
    </xf>
    <xf numFmtId="0" fontId="36" fillId="0" borderId="0" xfId="0" applyFont="1" applyFill="1"/>
    <xf numFmtId="0" fontId="2" fillId="0" borderId="10" xfId="38" applyFont="1" applyFill="1" applyBorder="1" applyAlignment="1">
      <alignment horizontal="center" vertical="top" wrapText="1"/>
    </xf>
    <xf numFmtId="0" fontId="3" fillId="0" borderId="10" xfId="38" applyFont="1" applyFill="1" applyBorder="1" applyAlignment="1">
      <alignment horizontal="center" vertical="top" wrapText="1"/>
    </xf>
    <xf numFmtId="0" fontId="25" fillId="0" borderId="10" xfId="38" applyFont="1" applyFill="1" applyBorder="1" applyAlignment="1">
      <alignment horizontal="center" vertical="top" wrapText="1"/>
    </xf>
    <xf numFmtId="0" fontId="6" fillId="0" borderId="0" xfId="38" applyFont="1" applyFill="1" applyBorder="1" applyAlignment="1">
      <alignment horizontal="right" vertical="center"/>
    </xf>
    <xf numFmtId="0" fontId="2" fillId="0" borderId="12" xfId="38" applyFont="1" applyFill="1" applyBorder="1" applyAlignment="1">
      <alignment horizontal="center" vertical="top" wrapText="1"/>
    </xf>
    <xf numFmtId="0" fontId="2" fillId="0" borderId="11" xfId="38" applyFont="1" applyFill="1" applyBorder="1" applyAlignment="1">
      <alignment horizontal="center" vertical="top" wrapText="1"/>
    </xf>
    <xf numFmtId="0" fontId="7" fillId="0" borderId="0" xfId="38" applyFont="1" applyFill="1" applyBorder="1" applyAlignment="1">
      <alignment horizontal="center" wrapText="1"/>
    </xf>
    <xf numFmtId="0" fontId="25" fillId="24" borderId="10" xfId="38" applyFont="1" applyFill="1" applyBorder="1" applyAlignment="1">
      <alignment vertical="top" wrapText="1"/>
    </xf>
    <xf numFmtId="0" fontId="25" fillId="0" borderId="10" xfId="38" applyFont="1" applyFill="1" applyBorder="1" applyAlignment="1">
      <alignment horizontal="center" vertical="center" wrapText="1"/>
    </xf>
    <xf numFmtId="0" fontId="25" fillId="0" borderId="10" xfId="38" applyFont="1" applyFill="1" applyBorder="1" applyAlignment="1">
      <alignment vertical="top" wrapText="1"/>
    </xf>
    <xf numFmtId="0" fontId="25" fillId="0" borderId="14" xfId="38" applyFont="1" applyFill="1" applyBorder="1" applyAlignment="1">
      <alignment vertical="top" wrapText="1"/>
    </xf>
    <xf numFmtId="0" fontId="25" fillId="0" borderId="16" xfId="38" applyFont="1" applyFill="1" applyBorder="1" applyAlignment="1">
      <alignment vertical="top" wrapText="1"/>
    </xf>
    <xf numFmtId="0" fontId="2" fillId="0" borderId="10" xfId="43" applyFont="1" applyFill="1" applyBorder="1" applyAlignment="1">
      <alignment horizontal="center" vertical="top" wrapText="1"/>
    </xf>
    <xf numFmtId="0" fontId="6" fillId="0" borderId="14" xfId="38" applyFont="1" applyFill="1" applyBorder="1" applyAlignment="1">
      <alignment horizontal="left"/>
    </xf>
    <xf numFmtId="0" fontId="6" fillId="0" borderId="15" xfId="38" applyFont="1" applyFill="1" applyBorder="1" applyAlignment="1">
      <alignment horizontal="left"/>
    </xf>
    <xf numFmtId="0" fontId="6" fillId="0" borderId="16" xfId="38" applyFont="1" applyFill="1" applyBorder="1" applyAlignment="1">
      <alignment horizontal="left"/>
    </xf>
    <xf numFmtId="0" fontId="7" fillId="0" borderId="15" xfId="38" applyFont="1" applyFill="1" applyBorder="1" applyAlignment="1">
      <alignment vertical="top" wrapText="1"/>
    </xf>
  </cellXfs>
  <cellStyles count="7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3" xfId="40"/>
    <cellStyle name="Обычный 2 4" xfId="41"/>
    <cellStyle name="Обычный 2 5" xfId="42"/>
    <cellStyle name="Обычный 3" xfId="43"/>
    <cellStyle name="Обычный 4" xfId="44"/>
    <cellStyle name="Обычный 5" xfId="45"/>
    <cellStyle name="Обычный 6" xfId="46"/>
    <cellStyle name="Обычный 7" xfId="1"/>
    <cellStyle name="Плохой 2" xfId="47"/>
    <cellStyle name="Пояснение 2" xfId="48"/>
    <cellStyle name="Примечание 2" xfId="49"/>
    <cellStyle name="Процентный 2" xfId="50"/>
    <cellStyle name="Процентный 2 2" xfId="51"/>
    <cellStyle name="Процентный 2 2 2" xfId="52"/>
    <cellStyle name="Процентный 2 2 3" xfId="53"/>
    <cellStyle name="Процентный 2 2 4" xfId="54"/>
    <cellStyle name="Процентный 2 2 5" xfId="55"/>
    <cellStyle name="Процентный 2 3" xfId="56"/>
    <cellStyle name="Процентный 2 4" xfId="57"/>
    <cellStyle name="Процентный 2 5" xfId="58"/>
    <cellStyle name="Процентный 2 6" xfId="59"/>
    <cellStyle name="Связанная ячейка 2" xfId="60"/>
    <cellStyle name="Стиль 1" xfId="61"/>
    <cellStyle name="Текст предупреждения 2" xfId="62"/>
    <cellStyle name="Финансовый 2" xfId="64"/>
    <cellStyle name="Финансовый 2 2" xfId="65"/>
    <cellStyle name="Финансовый 2 2 2" xfId="66"/>
    <cellStyle name="Финансовый 2 2 3" xfId="67"/>
    <cellStyle name="Финансовый 2 2 4" xfId="68"/>
    <cellStyle name="Финансовый 2 2 5" xfId="69"/>
    <cellStyle name="Финансовый 2 3" xfId="70"/>
    <cellStyle name="Финансовый 2 4" xfId="71"/>
    <cellStyle name="Финансовый 2 5" xfId="72"/>
    <cellStyle name="Финансовый 2 6" xfId="73"/>
    <cellStyle name="Финансовый 3" xfId="74"/>
    <cellStyle name="Финансовый 4" xfId="63"/>
    <cellStyle name="Хороший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3"/>
  <sheetViews>
    <sheetView tabSelected="1" topLeftCell="A47" zoomScale="70" zoomScaleNormal="70" workbookViewId="0">
      <selection activeCell="F53" sqref="F53"/>
    </sheetView>
  </sheetViews>
  <sheetFormatPr defaultRowHeight="15" x14ac:dyDescent="0.25"/>
  <cols>
    <col min="1" max="1" width="43.85546875" style="22" customWidth="1"/>
    <col min="2" max="2" width="19.42578125" style="22" customWidth="1"/>
    <col min="3" max="3" width="17.42578125" style="22" customWidth="1"/>
    <col min="4" max="4" width="13.7109375" style="22" customWidth="1"/>
    <col min="5" max="5" width="11.5703125" style="22" customWidth="1"/>
    <col min="6" max="6" width="12" style="22" customWidth="1"/>
    <col min="7" max="7" width="11.85546875" style="22" customWidth="1"/>
    <col min="8" max="8" width="12.28515625" style="22" customWidth="1"/>
    <col min="9" max="9" width="11.28515625" style="22" customWidth="1"/>
    <col min="10" max="10" width="11.42578125" style="22" customWidth="1"/>
    <col min="11" max="11" width="9.140625" style="22" customWidth="1"/>
    <col min="12" max="13" width="11.7109375" style="22" customWidth="1"/>
    <col min="14" max="14" width="11.85546875" style="22" customWidth="1"/>
    <col min="15" max="15" width="10.7109375" style="22" customWidth="1"/>
    <col min="16" max="16" width="10.85546875" style="22" customWidth="1"/>
    <col min="17" max="17" width="10.140625" style="102" customWidth="1"/>
    <col min="18" max="16384" width="9.140625" style="22"/>
  </cols>
  <sheetData>
    <row r="1" spans="1:17" ht="35.25" customHeight="1" x14ac:dyDescent="0.25">
      <c r="A1" s="109" t="s">
        <v>352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5.75" x14ac:dyDescent="0.25">
      <c r="A2" s="55"/>
      <c r="B2" s="55"/>
      <c r="C2" s="55"/>
      <c r="D2" s="55"/>
      <c r="E2" s="55"/>
      <c r="F2" s="55"/>
      <c r="G2" s="55"/>
      <c r="H2" s="56"/>
      <c r="I2" s="56"/>
      <c r="J2" s="56"/>
      <c r="K2" s="56"/>
      <c r="L2" s="56"/>
      <c r="M2" s="106" t="s">
        <v>0</v>
      </c>
      <c r="N2" s="106"/>
      <c r="O2" s="106"/>
      <c r="P2" s="106"/>
      <c r="Q2" s="106"/>
    </row>
    <row r="3" spans="1:17" ht="15.75" x14ac:dyDescent="0.25">
      <c r="A3" s="103" t="s">
        <v>1</v>
      </c>
      <c r="B3" s="103" t="s">
        <v>2</v>
      </c>
      <c r="C3" s="103" t="s">
        <v>3</v>
      </c>
      <c r="D3" s="115" t="s">
        <v>4</v>
      </c>
      <c r="E3" s="103" t="s">
        <v>5</v>
      </c>
      <c r="F3" s="104" t="s">
        <v>6</v>
      </c>
      <c r="G3" s="104"/>
      <c r="H3" s="104"/>
      <c r="I3" s="104"/>
      <c r="J3" s="107" t="s">
        <v>7</v>
      </c>
      <c r="K3" s="107" t="s">
        <v>8</v>
      </c>
      <c r="L3" s="104" t="s">
        <v>9</v>
      </c>
      <c r="M3" s="104"/>
      <c r="N3" s="104"/>
      <c r="O3" s="104"/>
      <c r="P3" s="103" t="s">
        <v>10</v>
      </c>
      <c r="Q3" s="105" t="s">
        <v>11</v>
      </c>
    </row>
    <row r="4" spans="1:17" ht="135.75" customHeight="1" x14ac:dyDescent="0.25">
      <c r="A4" s="103"/>
      <c r="B4" s="103"/>
      <c r="C4" s="103"/>
      <c r="D4" s="115"/>
      <c r="E4" s="103"/>
      <c r="F4" s="49" t="s">
        <v>12</v>
      </c>
      <c r="G4" s="49" t="s">
        <v>13</v>
      </c>
      <c r="H4" s="49" t="s">
        <v>14</v>
      </c>
      <c r="I4" s="49" t="s">
        <v>15</v>
      </c>
      <c r="J4" s="108"/>
      <c r="K4" s="108"/>
      <c r="L4" s="49" t="s">
        <v>12</v>
      </c>
      <c r="M4" s="49" t="s">
        <v>16</v>
      </c>
      <c r="N4" s="49" t="s">
        <v>17</v>
      </c>
      <c r="O4" s="49" t="s">
        <v>15</v>
      </c>
      <c r="P4" s="103"/>
      <c r="Q4" s="105"/>
    </row>
    <row r="5" spans="1:17" ht="15.75" x14ac:dyDescent="0.25">
      <c r="A5" s="21" t="s">
        <v>18</v>
      </c>
      <c r="B5" s="21"/>
      <c r="C5" s="21"/>
      <c r="D5" s="21"/>
      <c r="E5" s="21"/>
      <c r="F5" s="20">
        <f t="shared" ref="F5:F15" si="0">G5+H5+I5</f>
        <v>4605239.0299999993</v>
      </c>
      <c r="G5" s="20">
        <v>2417758</v>
      </c>
      <c r="H5" s="20">
        <v>1980653.0999999996</v>
      </c>
      <c r="I5" s="20">
        <v>206827.93</v>
      </c>
      <c r="J5" s="20">
        <v>2954101.2189999996</v>
      </c>
      <c r="K5" s="19">
        <v>64.146533974806516</v>
      </c>
      <c r="L5" s="19">
        <f>M5+N5+O5</f>
        <v>2623019.75</v>
      </c>
      <c r="M5" s="20">
        <v>1217946.45</v>
      </c>
      <c r="N5" s="20">
        <v>1180712.1000000001</v>
      </c>
      <c r="O5" s="20">
        <v>224361.19999999998</v>
      </c>
      <c r="P5" s="57">
        <v>56.957298696393622</v>
      </c>
      <c r="Q5" s="99">
        <v>59.61226122837968</v>
      </c>
    </row>
    <row r="6" spans="1:17" ht="15.75" x14ac:dyDescent="0.25">
      <c r="A6" s="27" t="s">
        <v>19</v>
      </c>
      <c r="B6" s="27"/>
      <c r="C6" s="27"/>
      <c r="D6" s="58"/>
      <c r="E6" s="27"/>
      <c r="F6" s="43"/>
      <c r="G6" s="43"/>
      <c r="H6" s="29"/>
      <c r="I6" s="37"/>
      <c r="J6" s="28"/>
      <c r="K6" s="37"/>
      <c r="L6" s="37"/>
      <c r="M6" s="28"/>
      <c r="N6" s="28"/>
      <c r="O6" s="28"/>
      <c r="P6" s="28"/>
      <c r="Q6" s="99"/>
    </row>
    <row r="7" spans="1:17" x14ac:dyDescent="0.25">
      <c r="A7" s="48" t="s">
        <v>20</v>
      </c>
      <c r="B7" s="48"/>
      <c r="C7" s="48"/>
      <c r="D7" s="48"/>
      <c r="E7" s="48"/>
      <c r="F7" s="42">
        <f t="shared" si="0"/>
        <v>474743.3</v>
      </c>
      <c r="G7" s="29">
        <f>G17</f>
        <v>197649.7</v>
      </c>
      <c r="H7" s="29">
        <f t="shared" ref="H7:J7" si="1">H17</f>
        <v>240960.09999999998</v>
      </c>
      <c r="I7" s="29">
        <f t="shared" si="1"/>
        <v>36133.5</v>
      </c>
      <c r="J7" s="29">
        <f t="shared" si="1"/>
        <v>388328.89999999991</v>
      </c>
      <c r="K7" s="28">
        <v>81.797657807914277</v>
      </c>
      <c r="L7" s="41">
        <f t="shared" ref="L7:L15" si="2">M7+N7+O7</f>
        <v>388038</v>
      </c>
      <c r="M7" s="29">
        <f t="shared" ref="M7:O7" si="3">M17</f>
        <v>156839</v>
      </c>
      <c r="N7" s="29">
        <f t="shared" si="3"/>
        <v>196848.8</v>
      </c>
      <c r="O7" s="29">
        <f t="shared" si="3"/>
        <v>34350.200000000004</v>
      </c>
      <c r="P7" s="29">
        <v>81.736382588232431</v>
      </c>
      <c r="Q7" s="99">
        <v>81.693525193590148</v>
      </c>
    </row>
    <row r="8" spans="1:17" x14ac:dyDescent="0.25">
      <c r="A8" s="48" t="s">
        <v>21</v>
      </c>
      <c r="B8" s="48"/>
      <c r="C8" s="48"/>
      <c r="D8" s="48"/>
      <c r="E8" s="48"/>
      <c r="F8" s="42">
        <f t="shared" si="0"/>
        <v>206045.40000000002</v>
      </c>
      <c r="G8" s="29">
        <f>G47</f>
        <v>187251.20000000001</v>
      </c>
      <c r="H8" s="29">
        <f t="shared" ref="H8:J8" si="4">H47</f>
        <v>18794.2</v>
      </c>
      <c r="I8" s="29">
        <f t="shared" si="4"/>
        <v>0</v>
      </c>
      <c r="J8" s="29">
        <f t="shared" si="4"/>
        <v>87822.5</v>
      </c>
      <c r="K8" s="28">
        <v>42.622887965467797</v>
      </c>
      <c r="L8" s="41">
        <f t="shared" si="2"/>
        <v>87822.5</v>
      </c>
      <c r="M8" s="29">
        <f t="shared" ref="M8:O8" si="5">M47</f>
        <v>87322.5</v>
      </c>
      <c r="N8" s="29">
        <f t="shared" si="5"/>
        <v>500</v>
      </c>
      <c r="O8" s="29">
        <f t="shared" si="5"/>
        <v>0</v>
      </c>
      <c r="P8" s="29">
        <v>42.622887965467797</v>
      </c>
      <c r="Q8" s="99">
        <v>2.6603952283151182</v>
      </c>
    </row>
    <row r="9" spans="1:17" x14ac:dyDescent="0.25">
      <c r="A9" s="48" t="s">
        <v>22</v>
      </c>
      <c r="B9" s="48"/>
      <c r="C9" s="48"/>
      <c r="D9" s="48"/>
      <c r="E9" s="48"/>
      <c r="F9" s="42">
        <f t="shared" si="0"/>
        <v>999000.15000000014</v>
      </c>
      <c r="G9" s="29">
        <f>G54</f>
        <v>762297.9</v>
      </c>
      <c r="H9" s="29">
        <f t="shared" ref="H9:J9" si="6">H54</f>
        <v>180540.2</v>
      </c>
      <c r="I9" s="29">
        <f t="shared" si="6"/>
        <v>56162.05</v>
      </c>
      <c r="J9" s="29">
        <f t="shared" si="6"/>
        <v>635254.80000000005</v>
      </c>
      <c r="K9" s="28">
        <v>63.589059521162227</v>
      </c>
      <c r="L9" s="41">
        <f t="shared" si="2"/>
        <v>635254.80000000005</v>
      </c>
      <c r="M9" s="29">
        <f t="shared" ref="M9:O9" si="7">M54</f>
        <v>370605.3</v>
      </c>
      <c r="N9" s="29">
        <f t="shared" si="7"/>
        <v>145655.70000000001</v>
      </c>
      <c r="O9" s="29">
        <f t="shared" si="7"/>
        <v>118993.8</v>
      </c>
      <c r="P9" s="29">
        <v>63.589059521162227</v>
      </c>
      <c r="Q9" s="99">
        <v>80.67771055975345</v>
      </c>
    </row>
    <row r="10" spans="1:17" x14ac:dyDescent="0.25">
      <c r="A10" s="48" t="s">
        <v>23</v>
      </c>
      <c r="B10" s="48"/>
      <c r="C10" s="48"/>
      <c r="D10" s="48"/>
      <c r="E10" s="48"/>
      <c r="F10" s="42">
        <f t="shared" si="0"/>
        <v>175490.1</v>
      </c>
      <c r="G10" s="29">
        <f>G61</f>
        <v>3070</v>
      </c>
      <c r="H10" s="29">
        <f t="shared" ref="H10:J10" si="8">H61</f>
        <v>172420.1</v>
      </c>
      <c r="I10" s="29">
        <f t="shared" si="8"/>
        <v>0</v>
      </c>
      <c r="J10" s="28">
        <f t="shared" si="8"/>
        <v>156490.149</v>
      </c>
      <c r="K10" s="28">
        <v>89.173206351811302</v>
      </c>
      <c r="L10" s="41">
        <f t="shared" si="2"/>
        <v>153329.70000000001</v>
      </c>
      <c r="M10" s="29">
        <f t="shared" ref="M10:O10" si="9">M61</f>
        <v>3070</v>
      </c>
      <c r="N10" s="29">
        <f t="shared" si="9"/>
        <v>150259.70000000001</v>
      </c>
      <c r="O10" s="29">
        <f t="shared" si="9"/>
        <v>0</v>
      </c>
      <c r="P10" s="29">
        <v>87.372279120018732</v>
      </c>
      <c r="Q10" s="99">
        <v>87.147438146712602</v>
      </c>
    </row>
    <row r="11" spans="1:17" x14ac:dyDescent="0.25">
      <c r="A11" s="48" t="s">
        <v>24</v>
      </c>
      <c r="B11" s="48"/>
      <c r="C11" s="48"/>
      <c r="D11" s="48"/>
      <c r="E11" s="48"/>
      <c r="F11" s="42">
        <f t="shared" si="0"/>
        <v>3172</v>
      </c>
      <c r="G11" s="29">
        <f>G72</f>
        <v>0</v>
      </c>
      <c r="H11" s="29">
        <f t="shared" ref="H11:J11" si="10">H72</f>
        <v>3172</v>
      </c>
      <c r="I11" s="29">
        <f t="shared" si="10"/>
        <v>0</v>
      </c>
      <c r="J11" s="29">
        <f t="shared" si="10"/>
        <v>3172</v>
      </c>
      <c r="K11" s="28">
        <v>100</v>
      </c>
      <c r="L11" s="41">
        <f t="shared" si="2"/>
        <v>3172</v>
      </c>
      <c r="M11" s="29">
        <f t="shared" ref="M11:O11" si="11">M72</f>
        <v>0</v>
      </c>
      <c r="N11" s="29">
        <f t="shared" si="11"/>
        <v>3172</v>
      </c>
      <c r="O11" s="29">
        <f t="shared" si="11"/>
        <v>0</v>
      </c>
      <c r="P11" s="29">
        <v>100</v>
      </c>
      <c r="Q11" s="99">
        <v>100</v>
      </c>
    </row>
    <row r="12" spans="1:17" x14ac:dyDescent="0.25">
      <c r="A12" s="48" t="s">
        <v>25</v>
      </c>
      <c r="B12" s="48"/>
      <c r="C12" s="48"/>
      <c r="D12" s="48"/>
      <c r="E12" s="48"/>
      <c r="F12" s="42">
        <f t="shared" si="0"/>
        <v>744275.09999999986</v>
      </c>
      <c r="G12" s="29">
        <f>G79</f>
        <v>333500</v>
      </c>
      <c r="H12" s="29">
        <f t="shared" ref="H12:J12" si="12">H79</f>
        <v>410775.09999999992</v>
      </c>
      <c r="I12" s="29">
        <f t="shared" si="12"/>
        <v>0</v>
      </c>
      <c r="J12" s="29">
        <f t="shared" si="12"/>
        <v>711588.29999999993</v>
      </c>
      <c r="K12" s="28">
        <v>95.60823679308902</v>
      </c>
      <c r="L12" s="41">
        <f t="shared" si="2"/>
        <v>589800.5</v>
      </c>
      <c r="M12" s="29">
        <f t="shared" ref="M12:O12" si="13">M79</f>
        <v>329525</v>
      </c>
      <c r="N12" s="29">
        <f t="shared" si="13"/>
        <v>260275.5</v>
      </c>
      <c r="O12" s="29">
        <f t="shared" si="13"/>
        <v>0</v>
      </c>
      <c r="P12" s="29">
        <v>79.244959289918484</v>
      </c>
      <c r="Q12" s="99">
        <v>63.362044096635863</v>
      </c>
    </row>
    <row r="13" spans="1:17" x14ac:dyDescent="0.25">
      <c r="A13" s="48" t="s">
        <v>26</v>
      </c>
      <c r="B13" s="48"/>
      <c r="C13" s="48"/>
      <c r="D13" s="48"/>
      <c r="E13" s="48"/>
      <c r="F13" s="42">
        <f t="shared" si="0"/>
        <v>1627067.18</v>
      </c>
      <c r="G13" s="29">
        <f>G94</f>
        <v>740243.6</v>
      </c>
      <c r="H13" s="29">
        <f t="shared" ref="H13:J13" si="14">H94</f>
        <v>795213.89999999991</v>
      </c>
      <c r="I13" s="29">
        <f t="shared" si="14"/>
        <v>91609.68</v>
      </c>
      <c r="J13" s="29">
        <f t="shared" si="14"/>
        <v>730618.07000000007</v>
      </c>
      <c r="K13" s="28">
        <v>44.903989151818557</v>
      </c>
      <c r="L13" s="41">
        <f t="shared" si="2"/>
        <v>522225.75</v>
      </c>
      <c r="M13" s="29">
        <f t="shared" ref="M13:O13" si="15">M94</f>
        <v>182829.75</v>
      </c>
      <c r="N13" s="29">
        <f t="shared" si="15"/>
        <v>278144.2</v>
      </c>
      <c r="O13" s="29">
        <f t="shared" si="15"/>
        <v>61251.799999999996</v>
      </c>
      <c r="P13" s="29">
        <v>32.096139386205309</v>
      </c>
      <c r="Q13" s="99">
        <v>34.977280955476267</v>
      </c>
    </row>
    <row r="14" spans="1:17" x14ac:dyDescent="0.25">
      <c r="A14" s="48" t="s">
        <v>27</v>
      </c>
      <c r="B14" s="48"/>
      <c r="C14" s="48"/>
      <c r="D14" s="48"/>
      <c r="E14" s="48"/>
      <c r="F14" s="42">
        <f t="shared" si="0"/>
        <v>144785.09999999998</v>
      </c>
      <c r="G14" s="29">
        <f>G173</f>
        <v>0</v>
      </c>
      <c r="H14" s="29">
        <f t="shared" ref="H14:J14" si="16">H173</f>
        <v>144785.09999999998</v>
      </c>
      <c r="I14" s="29">
        <f t="shared" si="16"/>
        <v>0</v>
      </c>
      <c r="J14" s="29">
        <f t="shared" si="16"/>
        <v>143000.09999999998</v>
      </c>
      <c r="K14" s="28">
        <v>98.767138331223308</v>
      </c>
      <c r="L14" s="41">
        <f t="shared" si="2"/>
        <v>143000.09999999998</v>
      </c>
      <c r="M14" s="29">
        <f t="shared" ref="M14:O14" si="17">M173</f>
        <v>0</v>
      </c>
      <c r="N14" s="29">
        <f t="shared" si="17"/>
        <v>143000.09999999998</v>
      </c>
      <c r="O14" s="29">
        <f t="shared" si="17"/>
        <v>0</v>
      </c>
      <c r="P14" s="29">
        <v>98.767138331223308</v>
      </c>
      <c r="Q14" s="99">
        <v>98.767138331223308</v>
      </c>
    </row>
    <row r="15" spans="1:17" x14ac:dyDescent="0.25">
      <c r="A15" s="48" t="s">
        <v>28</v>
      </c>
      <c r="B15" s="48"/>
      <c r="C15" s="48"/>
      <c r="D15" s="48"/>
      <c r="E15" s="48"/>
      <c r="F15" s="42">
        <f t="shared" si="0"/>
        <v>230660.7</v>
      </c>
      <c r="G15" s="29">
        <f>G190</f>
        <v>193745.6</v>
      </c>
      <c r="H15" s="29">
        <f t="shared" ref="H15:J15" si="18">H190</f>
        <v>13992.4</v>
      </c>
      <c r="I15" s="29">
        <f t="shared" si="18"/>
        <v>22922.7</v>
      </c>
      <c r="J15" s="29">
        <f t="shared" si="18"/>
        <v>97826.4</v>
      </c>
      <c r="K15" s="28">
        <v>42.411386074871004</v>
      </c>
      <c r="L15" s="41">
        <f t="shared" si="2"/>
        <v>100376.4</v>
      </c>
      <c r="M15" s="29">
        <f t="shared" ref="M15:O15" si="19">M190</f>
        <v>87754.9</v>
      </c>
      <c r="N15" s="29">
        <f t="shared" si="19"/>
        <v>2856.1</v>
      </c>
      <c r="O15" s="29">
        <f t="shared" si="19"/>
        <v>9765.4</v>
      </c>
      <c r="P15" s="29">
        <v>43.516906000892213</v>
      </c>
      <c r="Q15" s="99">
        <v>20.411794974414683</v>
      </c>
    </row>
    <row r="16" spans="1:17" ht="15.75" x14ac:dyDescent="0.25">
      <c r="A16" s="27"/>
      <c r="B16" s="27"/>
      <c r="C16" s="27"/>
      <c r="D16" s="27"/>
      <c r="E16" s="27"/>
      <c r="F16" s="43"/>
      <c r="G16" s="43"/>
      <c r="H16" s="29"/>
      <c r="I16" s="37"/>
      <c r="J16" s="28"/>
      <c r="K16" s="37"/>
      <c r="L16" s="37"/>
      <c r="M16" s="37"/>
      <c r="N16" s="28"/>
      <c r="O16" s="28"/>
      <c r="P16" s="28"/>
      <c r="Q16" s="32"/>
    </row>
    <row r="17" spans="1:17" s="15" customFormat="1" ht="15.75" x14ac:dyDescent="0.25">
      <c r="A17" s="74" t="s">
        <v>30</v>
      </c>
      <c r="B17" s="74"/>
      <c r="C17" s="74"/>
      <c r="D17" s="74"/>
      <c r="E17" s="74"/>
      <c r="F17" s="75">
        <f>G17+H17+I17</f>
        <v>474743.3</v>
      </c>
      <c r="G17" s="53">
        <f>G19+G35+G42</f>
        <v>197649.7</v>
      </c>
      <c r="H17" s="53">
        <f t="shared" ref="H17:I17" si="20">H19+H35+H42</f>
        <v>240960.09999999998</v>
      </c>
      <c r="I17" s="53">
        <f t="shared" si="20"/>
        <v>36133.5</v>
      </c>
      <c r="J17" s="53">
        <f>J19+J35+J42</f>
        <v>388328.89999999991</v>
      </c>
      <c r="K17" s="45">
        <v>81.797657807914277</v>
      </c>
      <c r="L17" s="77">
        <f>M17+N17+O17</f>
        <v>388038</v>
      </c>
      <c r="M17" s="53">
        <f t="shared" ref="M17:O17" si="21">M19+M35+M42</f>
        <v>156839</v>
      </c>
      <c r="N17" s="53">
        <f t="shared" si="21"/>
        <v>196848.8</v>
      </c>
      <c r="O17" s="53">
        <f t="shared" si="21"/>
        <v>34350.200000000004</v>
      </c>
      <c r="P17" s="73">
        <v>81.736382588232431</v>
      </c>
      <c r="Q17" s="5"/>
    </row>
    <row r="18" spans="1:17" ht="15.75" x14ac:dyDescent="0.25">
      <c r="A18" s="60" t="s">
        <v>19</v>
      </c>
      <c r="B18" s="60"/>
      <c r="C18" s="60"/>
      <c r="D18" s="60"/>
      <c r="E18" s="60"/>
      <c r="F18" s="61"/>
      <c r="G18" s="61"/>
      <c r="H18" s="28"/>
      <c r="I18" s="37"/>
      <c r="J18" s="37"/>
      <c r="K18" s="37"/>
      <c r="L18" s="37"/>
      <c r="M18" s="37"/>
      <c r="N18" s="28"/>
      <c r="O18" s="28"/>
      <c r="P18" s="28"/>
      <c r="Q18" s="32"/>
    </row>
    <row r="19" spans="1:17" ht="45" x14ac:dyDescent="0.25">
      <c r="A19" s="62" t="s">
        <v>31</v>
      </c>
      <c r="B19" s="63"/>
      <c r="C19" s="63"/>
      <c r="D19" s="63"/>
      <c r="E19" s="63"/>
      <c r="F19" s="29">
        <f t="shared" ref="F19:F20" si="22">G19+H19+I19</f>
        <v>287155.09999999998</v>
      </c>
      <c r="G19" s="46">
        <f>G20</f>
        <v>185719.7</v>
      </c>
      <c r="H19" s="46">
        <f t="shared" ref="H19:J19" si="23">H20</f>
        <v>69456.3</v>
      </c>
      <c r="I19" s="46">
        <f t="shared" si="23"/>
        <v>31979.1</v>
      </c>
      <c r="J19" s="46">
        <f t="shared" si="23"/>
        <v>207950.89999999997</v>
      </c>
      <c r="K19" s="46">
        <v>72.417623785891323</v>
      </c>
      <c r="L19" s="28">
        <f t="shared" ref="L19:L36" si="24">M19+N19+O19</f>
        <v>207852.3</v>
      </c>
      <c r="M19" s="46">
        <f t="shared" ref="M19:O19" si="25">M20</f>
        <v>144909</v>
      </c>
      <c r="N19" s="46">
        <f t="shared" si="25"/>
        <v>32617.9</v>
      </c>
      <c r="O19" s="46">
        <f t="shared" si="25"/>
        <v>30325.4</v>
      </c>
      <c r="P19" s="29">
        <v>72.383286941447324</v>
      </c>
      <c r="Q19" s="32"/>
    </row>
    <row r="20" spans="1:17" ht="30" x14ac:dyDescent="0.25">
      <c r="A20" s="63" t="s">
        <v>32</v>
      </c>
      <c r="B20" s="63"/>
      <c r="C20" s="63"/>
      <c r="D20" s="63"/>
      <c r="E20" s="63"/>
      <c r="F20" s="29">
        <f t="shared" si="22"/>
        <v>287155.09999999998</v>
      </c>
      <c r="G20" s="28">
        <f>G22+G23+G24+G25+G27+G29+G31+G33+G34</f>
        <v>185719.7</v>
      </c>
      <c r="H20" s="28">
        <f t="shared" ref="H20:I20" si="26">H22+H23+H24+H25+H27+H29+H31+H33+H34</f>
        <v>69456.3</v>
      </c>
      <c r="I20" s="28">
        <f t="shared" si="26"/>
        <v>31979.1</v>
      </c>
      <c r="J20" s="28">
        <v>207950.89999999997</v>
      </c>
      <c r="K20" s="28">
        <v>72.417623785891323</v>
      </c>
      <c r="L20" s="28">
        <f t="shared" si="24"/>
        <v>207852.3</v>
      </c>
      <c r="M20" s="28">
        <f t="shared" ref="M20:O20" si="27">M22+M23+M24+M25+M27+M29+M31+M33+M34</f>
        <v>144909</v>
      </c>
      <c r="N20" s="28">
        <f t="shared" si="27"/>
        <v>32617.9</v>
      </c>
      <c r="O20" s="28">
        <f t="shared" si="27"/>
        <v>30325.4</v>
      </c>
      <c r="P20" s="29">
        <v>72.383286941447324</v>
      </c>
      <c r="Q20" s="32"/>
    </row>
    <row r="21" spans="1:17" ht="45" x14ac:dyDescent="0.25">
      <c r="A21" s="48" t="s">
        <v>33</v>
      </c>
      <c r="B21" s="48"/>
      <c r="C21" s="48"/>
      <c r="D21" s="48"/>
      <c r="E21" s="48"/>
      <c r="F21" s="64"/>
      <c r="G21" s="64"/>
      <c r="H21" s="28"/>
      <c r="I21" s="37"/>
      <c r="J21" s="28"/>
      <c r="K21" s="37" t="s">
        <v>34</v>
      </c>
      <c r="L21" s="37"/>
      <c r="M21" s="37"/>
      <c r="N21" s="28"/>
      <c r="O21" s="28"/>
      <c r="P21" s="28"/>
      <c r="Q21" s="32"/>
    </row>
    <row r="22" spans="1:17" ht="120" x14ac:dyDescent="0.25">
      <c r="A22" s="48" t="s">
        <v>35</v>
      </c>
      <c r="B22" s="31" t="s">
        <v>36</v>
      </c>
      <c r="C22" s="23"/>
      <c r="D22" s="30" t="s">
        <v>37</v>
      </c>
      <c r="E22" s="30" t="s">
        <v>38</v>
      </c>
      <c r="F22" s="69">
        <f t="shared" ref="F22:F25" si="28">G22+H22+I22</f>
        <v>164</v>
      </c>
      <c r="G22" s="64"/>
      <c r="H22" s="28">
        <v>164</v>
      </c>
      <c r="I22" s="37"/>
      <c r="J22" s="28">
        <v>164</v>
      </c>
      <c r="K22" s="28">
        <v>100</v>
      </c>
      <c r="L22" s="28">
        <f t="shared" si="24"/>
        <v>164</v>
      </c>
      <c r="M22" s="37"/>
      <c r="N22" s="28">
        <v>164</v>
      </c>
      <c r="O22" s="28"/>
      <c r="P22" s="28"/>
      <c r="Q22" s="32"/>
    </row>
    <row r="23" spans="1:17" ht="124.5" customHeight="1" x14ac:dyDescent="0.25">
      <c r="A23" s="48" t="s">
        <v>39</v>
      </c>
      <c r="B23" s="30" t="s">
        <v>40</v>
      </c>
      <c r="C23" s="23"/>
      <c r="D23" s="30" t="s">
        <v>41</v>
      </c>
      <c r="E23" s="30" t="s">
        <v>42</v>
      </c>
      <c r="F23" s="69">
        <f t="shared" si="28"/>
        <v>80.5</v>
      </c>
      <c r="G23" s="64"/>
      <c r="H23" s="28">
        <v>80.5</v>
      </c>
      <c r="I23" s="37"/>
      <c r="J23" s="28"/>
      <c r="K23" s="28">
        <v>0</v>
      </c>
      <c r="L23" s="28">
        <f t="shared" si="24"/>
        <v>0</v>
      </c>
      <c r="M23" s="37"/>
      <c r="N23" s="28">
        <v>0</v>
      </c>
      <c r="O23" s="28"/>
      <c r="P23" s="28"/>
      <c r="Q23" s="32"/>
    </row>
    <row r="24" spans="1:17" ht="135.75" customHeight="1" x14ac:dyDescent="0.25">
      <c r="A24" s="48" t="s">
        <v>43</v>
      </c>
      <c r="B24" s="30" t="s">
        <v>40</v>
      </c>
      <c r="C24" s="13"/>
      <c r="D24" s="30" t="s">
        <v>44</v>
      </c>
      <c r="E24" s="30" t="s">
        <v>42</v>
      </c>
      <c r="F24" s="69">
        <f t="shared" si="28"/>
        <v>269.10000000000002</v>
      </c>
      <c r="G24" s="64"/>
      <c r="H24" s="28">
        <v>269.10000000000002</v>
      </c>
      <c r="I24" s="37"/>
      <c r="J24" s="28"/>
      <c r="K24" s="28">
        <v>0</v>
      </c>
      <c r="L24" s="28">
        <f t="shared" si="24"/>
        <v>0</v>
      </c>
      <c r="M24" s="37"/>
      <c r="N24" s="28">
        <v>0</v>
      </c>
      <c r="O24" s="28"/>
      <c r="P24" s="28"/>
      <c r="Q24" s="32"/>
    </row>
    <row r="25" spans="1:17" ht="71.25" customHeight="1" x14ac:dyDescent="0.25">
      <c r="A25" s="48" t="s">
        <v>45</v>
      </c>
      <c r="B25" s="30" t="s">
        <v>46</v>
      </c>
      <c r="C25" s="13"/>
      <c r="D25" s="30" t="s">
        <v>47</v>
      </c>
      <c r="E25" s="30" t="s">
        <v>48</v>
      </c>
      <c r="F25" s="69">
        <f t="shared" si="28"/>
        <v>450</v>
      </c>
      <c r="G25" s="64"/>
      <c r="H25" s="28">
        <v>450</v>
      </c>
      <c r="I25" s="37"/>
      <c r="J25" s="28">
        <v>450</v>
      </c>
      <c r="K25" s="28">
        <v>100</v>
      </c>
      <c r="L25" s="28">
        <f t="shared" si="24"/>
        <v>450</v>
      </c>
      <c r="M25" s="37"/>
      <c r="N25" s="28">
        <v>450</v>
      </c>
      <c r="O25" s="28"/>
      <c r="P25" s="28"/>
      <c r="Q25" s="23" t="s">
        <v>49</v>
      </c>
    </row>
    <row r="26" spans="1:17" x14ac:dyDescent="0.25">
      <c r="A26" s="36" t="s">
        <v>50</v>
      </c>
      <c r="B26" s="25"/>
      <c r="C26" s="25"/>
      <c r="D26" s="25"/>
      <c r="E26" s="25"/>
      <c r="F26" s="29"/>
      <c r="G26" s="43"/>
      <c r="H26" s="28"/>
      <c r="I26" s="28"/>
      <c r="J26" s="28"/>
      <c r="K26" s="28"/>
      <c r="L26" s="28"/>
      <c r="M26" s="28"/>
      <c r="N26" s="28"/>
      <c r="O26" s="28"/>
      <c r="P26" s="29"/>
      <c r="Q26" s="34"/>
    </row>
    <row r="27" spans="1:17" ht="76.5" x14ac:dyDescent="0.25">
      <c r="A27" s="27" t="s">
        <v>51</v>
      </c>
      <c r="B27" s="25" t="s">
        <v>52</v>
      </c>
      <c r="C27" s="25" t="s">
        <v>53</v>
      </c>
      <c r="D27" s="25" t="s">
        <v>54</v>
      </c>
      <c r="E27" s="25" t="s">
        <v>55</v>
      </c>
      <c r="F27" s="29">
        <f>G27+H27+I27</f>
        <v>25129.1</v>
      </c>
      <c r="G27" s="29">
        <v>13896</v>
      </c>
      <c r="H27" s="28">
        <v>9620</v>
      </c>
      <c r="I27" s="28">
        <v>1613.1</v>
      </c>
      <c r="J27" s="28">
        <v>25032.6</v>
      </c>
      <c r="K27" s="28">
        <v>99.615983063460291</v>
      </c>
      <c r="L27" s="28">
        <f t="shared" si="24"/>
        <v>24934.1</v>
      </c>
      <c r="M27" s="28">
        <v>13896</v>
      </c>
      <c r="N27" s="28">
        <v>9620</v>
      </c>
      <c r="O27" s="28">
        <v>1418.1</v>
      </c>
      <c r="P27" s="29">
        <v>99.224007226681422</v>
      </c>
      <c r="Q27" s="25" t="s">
        <v>56</v>
      </c>
    </row>
    <row r="28" spans="1:17" x14ac:dyDescent="0.25">
      <c r="A28" s="36" t="s">
        <v>57</v>
      </c>
      <c r="B28" s="31"/>
      <c r="C28" s="25"/>
      <c r="D28" s="25"/>
      <c r="E28" s="25"/>
      <c r="F28" s="29"/>
      <c r="G28" s="43"/>
      <c r="H28" s="28"/>
      <c r="I28" s="28"/>
      <c r="J28" s="28"/>
      <c r="K28" s="28"/>
      <c r="L28" s="28"/>
      <c r="M28" s="28"/>
      <c r="N28" s="28"/>
      <c r="O28" s="28"/>
      <c r="P28" s="29"/>
      <c r="Q28" s="25"/>
    </row>
    <row r="29" spans="1:17" ht="86.25" customHeight="1" x14ac:dyDescent="0.25">
      <c r="A29" s="27" t="s">
        <v>58</v>
      </c>
      <c r="B29" s="31" t="s">
        <v>59</v>
      </c>
      <c r="C29" s="25" t="s">
        <v>60</v>
      </c>
      <c r="D29" s="25" t="s">
        <v>61</v>
      </c>
      <c r="E29" s="25" t="s">
        <v>42</v>
      </c>
      <c r="F29" s="29">
        <f>G29+H29+I29</f>
        <v>30156.3</v>
      </c>
      <c r="G29" s="29">
        <v>15699.5</v>
      </c>
      <c r="H29" s="28">
        <v>13090</v>
      </c>
      <c r="I29" s="28">
        <v>1366.8</v>
      </c>
      <c r="J29" s="28">
        <v>25811.1</v>
      </c>
      <c r="K29" s="28">
        <v>85.591070522577368</v>
      </c>
      <c r="L29" s="28">
        <f t="shared" si="24"/>
        <v>25811</v>
      </c>
      <c r="M29" s="28">
        <v>12347.7</v>
      </c>
      <c r="N29" s="28">
        <v>12879</v>
      </c>
      <c r="O29" s="28">
        <v>584.29999999999995</v>
      </c>
      <c r="P29" s="29">
        <v>85.590738916909572</v>
      </c>
      <c r="Q29" s="25" t="s">
        <v>62</v>
      </c>
    </row>
    <row r="30" spans="1:17" ht="30" x14ac:dyDescent="0.25">
      <c r="A30" s="36" t="s">
        <v>63</v>
      </c>
      <c r="B30" s="12"/>
      <c r="C30" s="11"/>
      <c r="D30" s="11"/>
      <c r="E30" s="10"/>
      <c r="F30" s="29"/>
      <c r="G30" s="43"/>
      <c r="H30" s="28"/>
      <c r="I30" s="28"/>
      <c r="J30" s="28"/>
      <c r="K30" s="28"/>
      <c r="L30" s="28"/>
      <c r="M30" s="28"/>
      <c r="N30" s="28"/>
      <c r="O30" s="28"/>
      <c r="P30" s="29"/>
      <c r="Q30" s="25"/>
    </row>
    <row r="31" spans="1:17" ht="127.5" x14ac:dyDescent="0.25">
      <c r="A31" s="27" t="s">
        <v>64</v>
      </c>
      <c r="B31" s="12" t="s">
        <v>65</v>
      </c>
      <c r="C31" s="11" t="s">
        <v>66</v>
      </c>
      <c r="D31" s="11" t="s">
        <v>67</v>
      </c>
      <c r="E31" s="10" t="s">
        <v>68</v>
      </c>
      <c r="F31" s="29">
        <f>G31+H31+I31</f>
        <v>91502.7</v>
      </c>
      <c r="G31" s="29">
        <v>67790.8</v>
      </c>
      <c r="H31" s="28">
        <v>23312.7</v>
      </c>
      <c r="I31" s="28">
        <v>399.2</v>
      </c>
      <c r="J31" s="28">
        <v>54129.7</v>
      </c>
      <c r="K31" s="28">
        <v>59.156396477918136</v>
      </c>
      <c r="L31" s="28">
        <f t="shared" si="24"/>
        <v>54129.7</v>
      </c>
      <c r="M31" s="28">
        <v>44225.599999999999</v>
      </c>
      <c r="N31" s="28">
        <v>9504.9</v>
      </c>
      <c r="O31" s="28">
        <v>399.2</v>
      </c>
      <c r="P31" s="29">
        <v>59.156396477918136</v>
      </c>
      <c r="Q31" s="25" t="s">
        <v>69</v>
      </c>
    </row>
    <row r="32" spans="1:17" x14ac:dyDescent="0.25">
      <c r="A32" s="36" t="s">
        <v>72</v>
      </c>
      <c r="B32" s="12"/>
      <c r="C32" s="11"/>
      <c r="D32" s="11"/>
      <c r="E32" s="10"/>
      <c r="F32" s="29"/>
      <c r="G32" s="29"/>
      <c r="H32" s="28"/>
      <c r="I32" s="28"/>
      <c r="J32" s="28"/>
      <c r="K32" s="28"/>
      <c r="L32" s="28"/>
      <c r="M32" s="28"/>
      <c r="N32" s="28"/>
      <c r="O32" s="28"/>
      <c r="P32" s="29"/>
      <c r="Q32" s="25"/>
    </row>
    <row r="33" spans="1:17" ht="76.5" x14ac:dyDescent="0.25">
      <c r="A33" s="36" t="s">
        <v>73</v>
      </c>
      <c r="B33" s="25" t="s">
        <v>74</v>
      </c>
      <c r="C33" s="25" t="s">
        <v>75</v>
      </c>
      <c r="D33" s="30" t="s">
        <v>76</v>
      </c>
      <c r="E33" s="25" t="s">
        <v>71</v>
      </c>
      <c r="F33" s="29">
        <f t="shared" ref="F33:F36" si="29">G33+H33+I33</f>
        <v>71956.800000000003</v>
      </c>
      <c r="G33" s="59">
        <v>43886.8</v>
      </c>
      <c r="H33" s="28">
        <v>10170</v>
      </c>
      <c r="I33" s="28">
        <v>17900</v>
      </c>
      <c r="J33" s="28">
        <v>61374.2</v>
      </c>
      <c r="K33" s="28">
        <v>85.293120316634415</v>
      </c>
      <c r="L33" s="28">
        <f t="shared" si="24"/>
        <v>61374.200000000004</v>
      </c>
      <c r="M33" s="28">
        <v>43886.8</v>
      </c>
      <c r="N33" s="28"/>
      <c r="O33" s="28">
        <v>17487.400000000001</v>
      </c>
      <c r="P33" s="29">
        <v>85.293120316634429</v>
      </c>
      <c r="Q33" s="25" t="s">
        <v>69</v>
      </c>
    </row>
    <row r="34" spans="1:17" ht="146.25" customHeight="1" x14ac:dyDescent="0.25">
      <c r="A34" s="35" t="s">
        <v>77</v>
      </c>
      <c r="B34" s="30" t="s">
        <v>78</v>
      </c>
      <c r="C34" s="30" t="s">
        <v>79</v>
      </c>
      <c r="D34" s="30" t="s">
        <v>80</v>
      </c>
      <c r="E34" s="9" t="s">
        <v>71</v>
      </c>
      <c r="F34" s="29">
        <f t="shared" si="29"/>
        <v>67446.600000000006</v>
      </c>
      <c r="G34" s="43">
        <v>44446.6</v>
      </c>
      <c r="H34" s="28">
        <v>12300</v>
      </c>
      <c r="I34" s="28">
        <v>10700</v>
      </c>
      <c r="J34" s="28">
        <v>40989.300000000003</v>
      </c>
      <c r="K34" s="28">
        <v>60.772967058383962</v>
      </c>
      <c r="L34" s="28">
        <f t="shared" si="24"/>
        <v>40989.300000000003</v>
      </c>
      <c r="M34" s="28">
        <v>30552.9</v>
      </c>
      <c r="N34" s="28">
        <v>0</v>
      </c>
      <c r="O34" s="28">
        <v>10436.4</v>
      </c>
      <c r="P34" s="29">
        <v>60.772967058383962</v>
      </c>
      <c r="Q34" s="25" t="s">
        <v>69</v>
      </c>
    </row>
    <row r="35" spans="1:17" ht="120" x14ac:dyDescent="0.25">
      <c r="A35" s="65" t="s">
        <v>81</v>
      </c>
      <c r="B35" s="8"/>
      <c r="C35" s="8"/>
      <c r="D35" s="8"/>
      <c r="E35" s="25"/>
      <c r="F35" s="29">
        <f t="shared" si="29"/>
        <v>176084.4</v>
      </c>
      <c r="G35" s="46">
        <f>G36</f>
        <v>11930</v>
      </c>
      <c r="H35" s="46">
        <f t="shared" ref="H35:I35" si="30">H36</f>
        <v>160000</v>
      </c>
      <c r="I35" s="46">
        <f t="shared" si="30"/>
        <v>4154.3999999999996</v>
      </c>
      <c r="J35" s="46">
        <v>175098.4</v>
      </c>
      <c r="K35" s="28">
        <v>99.44004125294461</v>
      </c>
      <c r="L35" s="28">
        <f t="shared" si="24"/>
        <v>175098.4</v>
      </c>
      <c r="M35" s="46">
        <f t="shared" ref="M35:O35" si="31">M36</f>
        <v>11930</v>
      </c>
      <c r="N35" s="46">
        <f t="shared" si="31"/>
        <v>159143.6</v>
      </c>
      <c r="O35" s="46">
        <f t="shared" si="31"/>
        <v>4024.8</v>
      </c>
      <c r="P35" s="29">
        <v>99.44004125294461</v>
      </c>
      <c r="Q35" s="31"/>
    </row>
    <row r="36" spans="1:17" ht="30" x14ac:dyDescent="0.25">
      <c r="A36" s="40" t="s">
        <v>82</v>
      </c>
      <c r="B36" s="8"/>
      <c r="C36" s="8"/>
      <c r="D36" s="8"/>
      <c r="E36" s="25"/>
      <c r="F36" s="29">
        <f t="shared" si="29"/>
        <v>176084.4</v>
      </c>
      <c r="G36" s="46">
        <f>G39+G41</f>
        <v>11930</v>
      </c>
      <c r="H36" s="46">
        <f t="shared" ref="H36:I36" si="32">H39+H41</f>
        <v>160000</v>
      </c>
      <c r="I36" s="46">
        <f t="shared" si="32"/>
        <v>4154.3999999999996</v>
      </c>
      <c r="J36" s="46">
        <v>175098.4</v>
      </c>
      <c r="K36" s="28">
        <v>99.44004125294461</v>
      </c>
      <c r="L36" s="28">
        <f t="shared" si="24"/>
        <v>175098.4</v>
      </c>
      <c r="M36" s="46">
        <f t="shared" ref="M36:O36" si="33">M39+M41</f>
        <v>11930</v>
      </c>
      <c r="N36" s="46">
        <f t="shared" si="33"/>
        <v>159143.6</v>
      </c>
      <c r="O36" s="46">
        <f t="shared" si="33"/>
        <v>4024.8</v>
      </c>
      <c r="P36" s="29">
        <v>99.44004125294461</v>
      </c>
      <c r="Q36" s="31"/>
    </row>
    <row r="37" spans="1:17" ht="45" x14ac:dyDescent="0.25">
      <c r="A37" s="35" t="s">
        <v>33</v>
      </c>
      <c r="B37" s="8"/>
      <c r="C37" s="8"/>
      <c r="D37" s="8"/>
      <c r="E37" s="25"/>
      <c r="F37" s="29"/>
      <c r="G37" s="43"/>
      <c r="H37" s="28"/>
      <c r="I37" s="28"/>
      <c r="J37" s="28"/>
      <c r="K37" s="28"/>
      <c r="L37" s="28"/>
      <c r="M37" s="46"/>
      <c r="N37" s="46"/>
      <c r="O37" s="46"/>
      <c r="P37" s="29"/>
      <c r="Q37" s="31"/>
    </row>
    <row r="38" spans="1:17" ht="17.25" customHeight="1" x14ac:dyDescent="0.25">
      <c r="A38" s="36" t="s">
        <v>83</v>
      </c>
      <c r="B38" s="8"/>
      <c r="C38" s="8"/>
      <c r="D38" s="8"/>
      <c r="E38" s="25"/>
      <c r="F38" s="29"/>
      <c r="G38" s="43"/>
      <c r="H38" s="28"/>
      <c r="I38" s="28"/>
      <c r="J38" s="28"/>
      <c r="K38" s="28"/>
      <c r="L38" s="28"/>
      <c r="M38" s="46"/>
      <c r="N38" s="46"/>
      <c r="O38" s="46"/>
      <c r="P38" s="29"/>
      <c r="Q38" s="31"/>
    </row>
    <row r="39" spans="1:17" ht="140.25" x14ac:dyDescent="0.25">
      <c r="A39" s="35" t="s">
        <v>84</v>
      </c>
      <c r="B39" s="11" t="s">
        <v>85</v>
      </c>
      <c r="C39" s="11" t="s">
        <v>86</v>
      </c>
      <c r="D39" s="7" t="s">
        <v>87</v>
      </c>
      <c r="E39" s="11" t="s">
        <v>42</v>
      </c>
      <c r="F39" s="29">
        <f>G39+H39+I39</f>
        <v>143154.4</v>
      </c>
      <c r="G39" s="18"/>
      <c r="H39" s="28">
        <v>140000</v>
      </c>
      <c r="I39" s="28">
        <v>3154.4</v>
      </c>
      <c r="J39" s="28">
        <v>142168.4</v>
      </c>
      <c r="K39" s="28">
        <v>99.311233185986609</v>
      </c>
      <c r="L39" s="28">
        <f t="shared" ref="L39" si="34">M39+N39+O39</f>
        <v>142168.4</v>
      </c>
      <c r="M39" s="28"/>
      <c r="N39" s="28">
        <v>139143.6</v>
      </c>
      <c r="O39" s="79">
        <v>3024.8</v>
      </c>
      <c r="P39" s="29">
        <v>99.311233185986609</v>
      </c>
      <c r="Q39" s="25" t="s">
        <v>88</v>
      </c>
    </row>
    <row r="40" spans="1:17" ht="30" x14ac:dyDescent="0.25">
      <c r="A40" s="36" t="s">
        <v>89</v>
      </c>
      <c r="B40" s="8"/>
      <c r="C40" s="25"/>
      <c r="D40" s="8"/>
      <c r="E40" s="25"/>
      <c r="F40" s="29"/>
      <c r="G40" s="43"/>
      <c r="H40" s="28"/>
      <c r="I40" s="28"/>
      <c r="J40" s="28"/>
      <c r="K40" s="28"/>
      <c r="L40" s="28"/>
      <c r="M40" s="28"/>
      <c r="N40" s="28"/>
      <c r="O40" s="28"/>
      <c r="P40" s="29"/>
      <c r="Q40" s="31"/>
    </row>
    <row r="41" spans="1:17" ht="140.25" x14ac:dyDescent="0.25">
      <c r="A41" s="35" t="s">
        <v>90</v>
      </c>
      <c r="B41" s="25" t="s">
        <v>91</v>
      </c>
      <c r="C41" s="25" t="s">
        <v>92</v>
      </c>
      <c r="D41" s="25" t="s">
        <v>93</v>
      </c>
      <c r="E41" s="25" t="s">
        <v>94</v>
      </c>
      <c r="F41" s="29">
        <f t="shared" ref="F41:F43" si="35">G41+H41+I41</f>
        <v>32930</v>
      </c>
      <c r="G41" s="43">
        <v>11930</v>
      </c>
      <c r="H41" s="28">
        <v>20000</v>
      </c>
      <c r="I41" s="28">
        <v>1000</v>
      </c>
      <c r="J41" s="28">
        <v>32930</v>
      </c>
      <c r="K41" s="28">
        <v>100</v>
      </c>
      <c r="L41" s="28">
        <f t="shared" ref="L41:L43" si="36">M41+N41+O41</f>
        <v>32930</v>
      </c>
      <c r="M41" s="28">
        <v>11930</v>
      </c>
      <c r="N41" s="28">
        <v>20000</v>
      </c>
      <c r="O41" s="28">
        <v>1000</v>
      </c>
      <c r="P41" s="29">
        <v>100</v>
      </c>
      <c r="Q41" s="25" t="s">
        <v>95</v>
      </c>
    </row>
    <row r="42" spans="1:17" ht="75" x14ac:dyDescent="0.25">
      <c r="A42" s="65" t="s">
        <v>96</v>
      </c>
      <c r="B42" s="25"/>
      <c r="C42" s="25"/>
      <c r="D42" s="25"/>
      <c r="E42" s="25"/>
      <c r="F42" s="29">
        <f t="shared" si="35"/>
        <v>11503.8</v>
      </c>
      <c r="G42" s="43">
        <f>G43</f>
        <v>0</v>
      </c>
      <c r="H42" s="28">
        <f t="shared" ref="H42:J42" si="37">H43</f>
        <v>11503.8</v>
      </c>
      <c r="I42" s="28">
        <f t="shared" si="37"/>
        <v>0</v>
      </c>
      <c r="J42" s="28">
        <f t="shared" si="37"/>
        <v>5279.6</v>
      </c>
      <c r="K42" s="28">
        <v>45.894400111267586</v>
      </c>
      <c r="L42" s="28">
        <f t="shared" si="36"/>
        <v>5087.3</v>
      </c>
      <c r="M42" s="28">
        <f t="shared" ref="M42:O42" si="38">M43</f>
        <v>0</v>
      </c>
      <c r="N42" s="28">
        <f t="shared" si="38"/>
        <v>5087.3</v>
      </c>
      <c r="O42" s="28">
        <f t="shared" si="38"/>
        <v>0</v>
      </c>
      <c r="P42" s="29">
        <v>44.222778560127963</v>
      </c>
      <c r="Q42" s="25"/>
    </row>
    <row r="43" spans="1:17" ht="30" x14ac:dyDescent="0.25">
      <c r="A43" s="40" t="s">
        <v>97</v>
      </c>
      <c r="B43" s="25"/>
      <c r="C43" s="25"/>
      <c r="D43" s="25"/>
      <c r="E43" s="25"/>
      <c r="F43" s="29">
        <f t="shared" si="35"/>
        <v>11503.8</v>
      </c>
      <c r="G43" s="43">
        <f>G45+G46</f>
        <v>0</v>
      </c>
      <c r="H43" s="28">
        <f t="shared" ref="H43:I43" si="39">H45+H46</f>
        <v>11503.8</v>
      </c>
      <c r="I43" s="28">
        <f t="shared" si="39"/>
        <v>0</v>
      </c>
      <c r="J43" s="28">
        <v>5279.6</v>
      </c>
      <c r="K43" s="28">
        <v>45.894400111267586</v>
      </c>
      <c r="L43" s="28">
        <f t="shared" si="36"/>
        <v>5087.3</v>
      </c>
      <c r="M43" s="28">
        <f t="shared" ref="M43:O43" si="40">M45+M46</f>
        <v>0</v>
      </c>
      <c r="N43" s="28">
        <f t="shared" si="40"/>
        <v>5087.3</v>
      </c>
      <c r="O43" s="28">
        <f t="shared" si="40"/>
        <v>0</v>
      </c>
      <c r="P43" s="29">
        <v>44.222778560127963</v>
      </c>
      <c r="Q43" s="25"/>
    </row>
    <row r="44" spans="1:17" ht="45" x14ac:dyDescent="0.25">
      <c r="A44" s="35" t="s">
        <v>33</v>
      </c>
      <c r="B44" s="25"/>
      <c r="C44" s="25"/>
      <c r="D44" s="25"/>
      <c r="E44" s="25"/>
      <c r="F44" s="29"/>
      <c r="G44" s="43"/>
      <c r="H44" s="28"/>
      <c r="I44" s="28"/>
      <c r="J44" s="28"/>
      <c r="K44" s="28"/>
      <c r="L44" s="28"/>
      <c r="M44" s="28"/>
      <c r="N44" s="28"/>
      <c r="O44" s="28"/>
      <c r="P44" s="29"/>
      <c r="Q44" s="25"/>
    </row>
    <row r="45" spans="1:17" ht="105.75" customHeight="1" x14ac:dyDescent="0.25">
      <c r="A45" s="35" t="s">
        <v>98</v>
      </c>
      <c r="B45" s="6" t="s">
        <v>99</v>
      </c>
      <c r="C45" s="6" t="s">
        <v>353</v>
      </c>
      <c r="D45" s="6" t="s">
        <v>100</v>
      </c>
      <c r="E45" s="6" t="s">
        <v>101</v>
      </c>
      <c r="F45" s="29">
        <f t="shared" ref="F45:F46" si="41">G45+H45+I45</f>
        <v>6224.2</v>
      </c>
      <c r="G45" s="43"/>
      <c r="H45" s="28">
        <v>6224.2</v>
      </c>
      <c r="I45" s="28"/>
      <c r="J45" s="28"/>
      <c r="K45" s="28">
        <v>0</v>
      </c>
      <c r="L45" s="28">
        <f t="shared" ref="L45:L47" si="42">M45+N45+O45</f>
        <v>0</v>
      </c>
      <c r="M45" s="28"/>
      <c r="N45" s="28">
        <v>0</v>
      </c>
      <c r="O45" s="28"/>
      <c r="P45" s="29">
        <v>0</v>
      </c>
      <c r="Q45" s="25"/>
    </row>
    <row r="46" spans="1:17" ht="91.5" customHeight="1" x14ac:dyDescent="0.25">
      <c r="A46" s="35" t="s">
        <v>102</v>
      </c>
      <c r="B46" s="6" t="s">
        <v>103</v>
      </c>
      <c r="C46" s="6" t="s">
        <v>104</v>
      </c>
      <c r="D46" s="6" t="s">
        <v>105</v>
      </c>
      <c r="E46" s="6" t="s">
        <v>106</v>
      </c>
      <c r="F46" s="29">
        <f t="shared" si="41"/>
        <v>5279.6</v>
      </c>
      <c r="G46" s="43"/>
      <c r="H46" s="28">
        <v>5279.6</v>
      </c>
      <c r="I46" s="28"/>
      <c r="J46" s="28">
        <v>5279.6</v>
      </c>
      <c r="K46" s="28">
        <v>100</v>
      </c>
      <c r="L46" s="28">
        <f t="shared" si="42"/>
        <v>5087.3</v>
      </c>
      <c r="M46" s="28"/>
      <c r="N46" s="28">
        <v>5087.3</v>
      </c>
      <c r="O46" s="28"/>
      <c r="P46" s="29">
        <v>96.357678612016059</v>
      </c>
      <c r="Q46" s="25"/>
    </row>
    <row r="47" spans="1:17" s="15" customFormat="1" ht="15.75" x14ac:dyDescent="0.25">
      <c r="A47" s="72" t="s">
        <v>107</v>
      </c>
      <c r="B47" s="5"/>
      <c r="C47" s="5"/>
      <c r="D47" s="5"/>
      <c r="E47" s="5"/>
      <c r="F47" s="53">
        <v>206045.40000000002</v>
      </c>
      <c r="G47" s="53">
        <v>187251.20000000001</v>
      </c>
      <c r="H47" s="53">
        <v>18794.2</v>
      </c>
      <c r="I47" s="53">
        <v>0</v>
      </c>
      <c r="J47" s="53">
        <v>87822.5</v>
      </c>
      <c r="K47" s="53">
        <v>42.622887965467797</v>
      </c>
      <c r="L47" s="53">
        <f t="shared" si="42"/>
        <v>87822.5</v>
      </c>
      <c r="M47" s="53">
        <v>87322.5</v>
      </c>
      <c r="N47" s="53">
        <v>500</v>
      </c>
      <c r="O47" s="53">
        <v>0</v>
      </c>
      <c r="P47" s="73">
        <v>42.622887965467797</v>
      </c>
      <c r="Q47" s="5"/>
    </row>
    <row r="48" spans="1:17" ht="15.75" x14ac:dyDescent="0.25">
      <c r="A48" s="27" t="s">
        <v>19</v>
      </c>
      <c r="B48" s="4"/>
      <c r="C48" s="4"/>
      <c r="D48" s="4"/>
      <c r="E48" s="4"/>
      <c r="F48" s="43"/>
      <c r="G48" s="43"/>
      <c r="H48" s="28"/>
      <c r="I48" s="37"/>
      <c r="J48" s="28"/>
      <c r="K48" s="37"/>
      <c r="L48" s="78"/>
      <c r="M48" s="37"/>
      <c r="N48" s="28"/>
      <c r="O48" s="28"/>
      <c r="P48" s="28"/>
      <c r="Q48" s="32"/>
    </row>
    <row r="49" spans="1:17" ht="15.75" x14ac:dyDescent="0.25">
      <c r="A49" s="50" t="s">
        <v>29</v>
      </c>
      <c r="B49" s="4"/>
      <c r="C49" s="4"/>
      <c r="D49" s="4"/>
      <c r="E49" s="4"/>
      <c r="F49" s="28">
        <f t="shared" ref="F49:F98" si="43">G49+H49+I49</f>
        <v>206045.40000000002</v>
      </c>
      <c r="G49" s="28">
        <v>187251.20000000001</v>
      </c>
      <c r="H49" s="28">
        <v>18794.2</v>
      </c>
      <c r="I49" s="28">
        <v>0</v>
      </c>
      <c r="J49" s="28">
        <v>87822.5</v>
      </c>
      <c r="K49" s="28">
        <v>42.622887965467797</v>
      </c>
      <c r="L49" s="28">
        <f t="shared" ref="L49:L98" si="44">M49+N49+O49</f>
        <v>87822.5</v>
      </c>
      <c r="M49" s="28">
        <v>87322.5</v>
      </c>
      <c r="N49" s="28">
        <v>500</v>
      </c>
      <c r="O49" s="28">
        <v>0</v>
      </c>
      <c r="P49" s="29">
        <v>42.622887965467797</v>
      </c>
      <c r="Q49" s="32"/>
    </row>
    <row r="50" spans="1:17" ht="60" x14ac:dyDescent="0.25">
      <c r="A50" s="62" t="s">
        <v>108</v>
      </c>
      <c r="B50" s="4"/>
      <c r="C50" s="4"/>
      <c r="D50" s="4"/>
      <c r="E50" s="4"/>
      <c r="F50" s="28">
        <f t="shared" si="43"/>
        <v>206045.40000000002</v>
      </c>
      <c r="G50" s="46">
        <v>187251.20000000001</v>
      </c>
      <c r="H50" s="46">
        <v>18794.2</v>
      </c>
      <c r="I50" s="46">
        <v>0</v>
      </c>
      <c r="J50" s="46">
        <v>87822.5</v>
      </c>
      <c r="K50" s="46">
        <v>42.622887965467797</v>
      </c>
      <c r="L50" s="28">
        <f t="shared" si="44"/>
        <v>87822.5</v>
      </c>
      <c r="M50" s="46">
        <v>87322.5</v>
      </c>
      <c r="N50" s="46">
        <v>500</v>
      </c>
      <c r="O50" s="46">
        <v>0</v>
      </c>
      <c r="P50" s="29">
        <v>42.622887965467797</v>
      </c>
      <c r="Q50" s="32"/>
    </row>
    <row r="51" spans="1:17" x14ac:dyDescent="0.25">
      <c r="A51" s="63" t="s">
        <v>110</v>
      </c>
      <c r="B51" s="31"/>
      <c r="C51" s="25"/>
      <c r="D51" s="25"/>
      <c r="E51" s="25"/>
      <c r="F51" s="28">
        <f t="shared" si="43"/>
        <v>206045.40000000002</v>
      </c>
      <c r="G51" s="43">
        <v>187251.20000000001</v>
      </c>
      <c r="H51" s="43">
        <v>18794.2</v>
      </c>
      <c r="I51" s="43">
        <v>0</v>
      </c>
      <c r="J51" s="43">
        <v>87822.5</v>
      </c>
      <c r="K51" s="28">
        <v>42.622887965467797</v>
      </c>
      <c r="L51" s="28">
        <f t="shared" si="44"/>
        <v>87822.5</v>
      </c>
      <c r="M51" s="43">
        <v>87322.5</v>
      </c>
      <c r="N51" s="43">
        <v>500</v>
      </c>
      <c r="O51" s="43">
        <v>0</v>
      </c>
      <c r="P51" s="29">
        <v>42.622887965467797</v>
      </c>
      <c r="Q51" s="25"/>
    </row>
    <row r="52" spans="1:17" ht="63" customHeight="1" x14ac:dyDescent="0.25">
      <c r="A52" s="17" t="s">
        <v>109</v>
      </c>
      <c r="B52" s="31"/>
      <c r="C52" s="25"/>
      <c r="D52" s="25"/>
      <c r="E52" s="25"/>
      <c r="F52" s="28"/>
      <c r="G52" s="43"/>
      <c r="H52" s="28"/>
      <c r="I52" s="28"/>
      <c r="J52" s="28"/>
      <c r="K52" s="28"/>
      <c r="L52" s="28"/>
      <c r="M52" s="28"/>
      <c r="N52" s="28"/>
      <c r="O52" s="28"/>
      <c r="P52" s="29"/>
      <c r="Q52" s="25"/>
    </row>
    <row r="53" spans="1:17" ht="408" x14ac:dyDescent="0.25">
      <c r="A53" s="48" t="s">
        <v>111</v>
      </c>
      <c r="B53" s="3" t="s">
        <v>112</v>
      </c>
      <c r="C53" s="3" t="s">
        <v>113</v>
      </c>
      <c r="D53" s="3" t="s">
        <v>114</v>
      </c>
      <c r="E53" s="25"/>
      <c r="F53" s="28">
        <f t="shared" si="43"/>
        <v>206045.40000000002</v>
      </c>
      <c r="G53" s="43">
        <v>187251.20000000001</v>
      </c>
      <c r="H53" s="28">
        <v>18794.2</v>
      </c>
      <c r="I53" s="28"/>
      <c r="J53" s="28">
        <v>87822.5</v>
      </c>
      <c r="K53" s="28">
        <v>42.622887965467797</v>
      </c>
      <c r="L53" s="28">
        <f t="shared" si="44"/>
        <v>87822.5</v>
      </c>
      <c r="M53" s="28">
        <v>87322.5</v>
      </c>
      <c r="N53" s="28">
        <v>500</v>
      </c>
      <c r="O53" s="28"/>
      <c r="P53" s="29">
        <v>42.622887965467797</v>
      </c>
      <c r="Q53" s="51" t="s">
        <v>115</v>
      </c>
    </row>
    <row r="54" spans="1:17" s="15" customFormat="1" ht="38.25" customHeight="1" x14ac:dyDescent="0.25">
      <c r="A54" s="72" t="s">
        <v>116</v>
      </c>
      <c r="B54" s="110" t="s">
        <v>117</v>
      </c>
      <c r="C54" s="110"/>
      <c r="D54" s="110"/>
      <c r="E54" s="76"/>
      <c r="F54" s="73">
        <f t="shared" si="43"/>
        <v>999000.15000000014</v>
      </c>
      <c r="G54" s="53">
        <v>762297.9</v>
      </c>
      <c r="H54" s="53">
        <v>180540.2</v>
      </c>
      <c r="I54" s="53">
        <v>56162.05</v>
      </c>
      <c r="J54" s="53">
        <v>635254.80000000005</v>
      </c>
      <c r="K54" s="53">
        <v>63.589059521162227</v>
      </c>
      <c r="L54" s="53">
        <f t="shared" si="44"/>
        <v>635254.80000000005</v>
      </c>
      <c r="M54" s="53">
        <v>370605.3</v>
      </c>
      <c r="N54" s="53">
        <v>145655.70000000001</v>
      </c>
      <c r="O54" s="53">
        <v>118993.8</v>
      </c>
      <c r="P54" s="14">
        <v>63.589059521162227</v>
      </c>
      <c r="Q54" s="111"/>
    </row>
    <row r="55" spans="1:17" ht="15.75" x14ac:dyDescent="0.25">
      <c r="A55" s="27" t="s">
        <v>19</v>
      </c>
      <c r="B55" s="25"/>
      <c r="C55" s="25"/>
      <c r="D55" s="25"/>
      <c r="E55" s="25"/>
      <c r="F55" s="43"/>
      <c r="G55" s="28"/>
      <c r="H55" s="28"/>
      <c r="I55" s="28"/>
      <c r="J55" s="28"/>
      <c r="K55" s="37"/>
      <c r="L55" s="28"/>
      <c r="M55" s="37"/>
      <c r="N55" s="28"/>
      <c r="O55" s="28"/>
      <c r="P55" s="68"/>
      <c r="Q55" s="111"/>
    </row>
    <row r="56" spans="1:17" ht="15.75" x14ac:dyDescent="0.25">
      <c r="A56" s="50" t="s">
        <v>29</v>
      </c>
      <c r="B56" s="25"/>
      <c r="C56" s="25"/>
      <c r="D56" s="25"/>
      <c r="E56" s="25"/>
      <c r="F56" s="57">
        <f t="shared" si="43"/>
        <v>999000.15000000014</v>
      </c>
      <c r="G56" s="37">
        <v>762297.9</v>
      </c>
      <c r="H56" s="37">
        <v>180540.2</v>
      </c>
      <c r="I56" s="37">
        <v>56162.05</v>
      </c>
      <c r="J56" s="37">
        <v>635254.80000000005</v>
      </c>
      <c r="K56" s="37">
        <v>63.589059521162227</v>
      </c>
      <c r="L56" s="37">
        <f t="shared" si="44"/>
        <v>635254.80000000005</v>
      </c>
      <c r="M56" s="37">
        <v>370605.3</v>
      </c>
      <c r="N56" s="37">
        <v>145655.70000000001</v>
      </c>
      <c r="O56" s="37">
        <v>118993.8</v>
      </c>
      <c r="P56" s="68">
        <v>63.589059521162227</v>
      </c>
      <c r="Q56" s="111"/>
    </row>
    <row r="57" spans="1:17" ht="75" x14ac:dyDescent="0.25">
      <c r="A57" s="66" t="s">
        <v>118</v>
      </c>
      <c r="B57" s="25"/>
      <c r="C57" s="25"/>
      <c r="D57" s="25"/>
      <c r="E57" s="25"/>
      <c r="F57" s="29">
        <f t="shared" si="43"/>
        <v>999000.15000000014</v>
      </c>
      <c r="G57" s="28">
        <v>762297.9</v>
      </c>
      <c r="H57" s="28">
        <v>180540.2</v>
      </c>
      <c r="I57" s="28">
        <v>56162.05</v>
      </c>
      <c r="J57" s="28">
        <v>635254.80000000005</v>
      </c>
      <c r="K57" s="28">
        <v>63.589059521162227</v>
      </c>
      <c r="L57" s="28">
        <f t="shared" si="44"/>
        <v>635254.80000000005</v>
      </c>
      <c r="M57" s="28">
        <v>370605.3</v>
      </c>
      <c r="N57" s="28">
        <v>145655.70000000001</v>
      </c>
      <c r="O57" s="28">
        <v>118993.8</v>
      </c>
      <c r="P57" s="68">
        <v>63.589059521162227</v>
      </c>
      <c r="Q57" s="111"/>
    </row>
    <row r="58" spans="1:17" ht="90" x14ac:dyDescent="0.25">
      <c r="A58" s="67" t="s">
        <v>119</v>
      </c>
      <c r="B58" s="25"/>
      <c r="C58" s="25"/>
      <c r="D58" s="25"/>
      <c r="E58" s="25"/>
      <c r="F58" s="29">
        <f t="shared" si="43"/>
        <v>999000.15000000014</v>
      </c>
      <c r="G58" s="46">
        <v>762297.9</v>
      </c>
      <c r="H58" s="46">
        <v>180540.2</v>
      </c>
      <c r="I58" s="46">
        <v>56162.05</v>
      </c>
      <c r="J58" s="46">
        <v>635254.80000000005</v>
      </c>
      <c r="K58" s="28">
        <v>63.589059521162227</v>
      </c>
      <c r="L58" s="46">
        <f t="shared" si="44"/>
        <v>635254.80000000005</v>
      </c>
      <c r="M58" s="46">
        <v>370605.3</v>
      </c>
      <c r="N58" s="46">
        <v>145655.70000000001</v>
      </c>
      <c r="O58" s="46">
        <v>118993.8</v>
      </c>
      <c r="P58" s="68">
        <v>63.589059521162227</v>
      </c>
      <c r="Q58" s="111"/>
    </row>
    <row r="59" spans="1:17" ht="60" x14ac:dyDescent="0.25">
      <c r="A59" s="48" t="s">
        <v>120</v>
      </c>
      <c r="B59" s="25"/>
      <c r="C59" s="25"/>
      <c r="D59" s="25"/>
      <c r="E59" s="25"/>
      <c r="F59" s="64"/>
      <c r="G59" s="64"/>
      <c r="H59" s="28"/>
      <c r="I59" s="37"/>
      <c r="J59" s="28"/>
      <c r="K59" s="37"/>
      <c r="L59" s="28"/>
      <c r="M59" s="37"/>
      <c r="N59" s="28"/>
      <c r="O59" s="28"/>
      <c r="P59" s="28"/>
      <c r="Q59" s="111"/>
    </row>
    <row r="60" spans="1:17" ht="45" x14ac:dyDescent="0.25">
      <c r="A60" s="27" t="s">
        <v>121</v>
      </c>
      <c r="B60" s="25"/>
      <c r="C60" s="25"/>
      <c r="D60" s="25"/>
      <c r="E60" s="25"/>
      <c r="F60" s="29">
        <f t="shared" si="43"/>
        <v>999000.15000000014</v>
      </c>
      <c r="G60" s="43">
        <v>762297.9</v>
      </c>
      <c r="H60" s="28">
        <v>180540.2</v>
      </c>
      <c r="I60" s="28">
        <v>56162.05</v>
      </c>
      <c r="J60" s="28">
        <v>635254.80000000005</v>
      </c>
      <c r="K60" s="28">
        <v>63.589059521162227</v>
      </c>
      <c r="L60" s="28">
        <f t="shared" si="44"/>
        <v>635254.80000000005</v>
      </c>
      <c r="M60" s="28">
        <v>370605.3</v>
      </c>
      <c r="N60" s="28">
        <v>145655.70000000001</v>
      </c>
      <c r="O60" s="28">
        <v>118993.8</v>
      </c>
      <c r="P60" s="29">
        <v>63.589059521162227</v>
      </c>
      <c r="Q60" s="111"/>
    </row>
    <row r="61" spans="1:17" s="15" customFormat="1" ht="15.75" x14ac:dyDescent="0.25">
      <c r="A61" s="72" t="s">
        <v>122</v>
      </c>
      <c r="B61" s="5"/>
      <c r="C61" s="5"/>
      <c r="D61" s="5"/>
      <c r="E61" s="5"/>
      <c r="F61" s="73">
        <f t="shared" si="43"/>
        <v>175490.1</v>
      </c>
      <c r="G61" s="53">
        <v>3070</v>
      </c>
      <c r="H61" s="53">
        <v>172420.1</v>
      </c>
      <c r="I61" s="53">
        <v>0</v>
      </c>
      <c r="J61" s="53">
        <v>156490.149</v>
      </c>
      <c r="K61" s="53">
        <v>89.173206351811302</v>
      </c>
      <c r="L61" s="53">
        <f t="shared" si="44"/>
        <v>153329.70000000001</v>
      </c>
      <c r="M61" s="53">
        <v>3070</v>
      </c>
      <c r="N61" s="53">
        <v>150259.70000000001</v>
      </c>
      <c r="O61" s="53">
        <v>0</v>
      </c>
      <c r="P61" s="73">
        <v>87.372279120018732</v>
      </c>
      <c r="Q61" s="5"/>
    </row>
    <row r="62" spans="1:17" ht="15.75" x14ac:dyDescent="0.25">
      <c r="A62" s="27" t="s">
        <v>123</v>
      </c>
      <c r="B62" s="4"/>
      <c r="C62" s="4"/>
      <c r="D62" s="4"/>
      <c r="E62" s="4"/>
      <c r="F62" s="29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2"/>
    </row>
    <row r="63" spans="1:17" ht="15.75" x14ac:dyDescent="0.25">
      <c r="A63" s="50" t="s">
        <v>29</v>
      </c>
      <c r="B63" s="4"/>
      <c r="C63" s="4"/>
      <c r="D63" s="4"/>
      <c r="E63" s="4"/>
      <c r="F63" s="29">
        <f t="shared" si="43"/>
        <v>175490.1</v>
      </c>
      <c r="G63" s="28">
        <v>3070</v>
      </c>
      <c r="H63" s="28">
        <v>172420.1</v>
      </c>
      <c r="I63" s="28">
        <v>0</v>
      </c>
      <c r="J63" s="28">
        <v>156490.149</v>
      </c>
      <c r="K63" s="28">
        <v>89.173206351811302</v>
      </c>
      <c r="L63" s="28">
        <f t="shared" si="44"/>
        <v>153329.70000000001</v>
      </c>
      <c r="M63" s="28">
        <v>3070</v>
      </c>
      <c r="N63" s="28">
        <v>150259.70000000001</v>
      </c>
      <c r="O63" s="28">
        <v>0</v>
      </c>
      <c r="P63" s="29">
        <v>87.372279120018732</v>
      </c>
      <c r="Q63" s="32"/>
    </row>
    <row r="64" spans="1:17" ht="47.25" customHeight="1" x14ac:dyDescent="0.25">
      <c r="A64" s="65" t="s">
        <v>124</v>
      </c>
      <c r="B64" s="4"/>
      <c r="C64" s="4"/>
      <c r="D64" s="4"/>
      <c r="E64" s="4"/>
      <c r="F64" s="29">
        <f t="shared" si="43"/>
        <v>39739.5</v>
      </c>
      <c r="G64" s="46">
        <v>0</v>
      </c>
      <c r="H64" s="46">
        <v>39739.5</v>
      </c>
      <c r="I64" s="46">
        <v>0</v>
      </c>
      <c r="J64" s="46">
        <v>20739.5</v>
      </c>
      <c r="K64" s="46">
        <v>52.188628442733297</v>
      </c>
      <c r="L64" s="46">
        <f t="shared" si="44"/>
        <v>17579.099999999999</v>
      </c>
      <c r="M64" s="46">
        <v>0</v>
      </c>
      <c r="N64" s="46">
        <v>17579.099999999999</v>
      </c>
      <c r="O64" s="46">
        <v>0</v>
      </c>
      <c r="P64" s="68">
        <v>44.235835881176158</v>
      </c>
      <c r="Q64" s="32"/>
    </row>
    <row r="65" spans="1:17" ht="89.25" customHeight="1" x14ac:dyDescent="0.25">
      <c r="A65" s="40" t="s">
        <v>125</v>
      </c>
      <c r="B65" s="4"/>
      <c r="C65" s="4"/>
      <c r="D65" s="4"/>
      <c r="E65" s="4"/>
      <c r="F65" s="29">
        <f t="shared" si="43"/>
        <v>39739.5</v>
      </c>
      <c r="G65" s="46">
        <v>0</v>
      </c>
      <c r="H65" s="46">
        <v>39739.5</v>
      </c>
      <c r="I65" s="46">
        <v>0</v>
      </c>
      <c r="J65" s="46">
        <v>20739.5</v>
      </c>
      <c r="K65" s="46">
        <v>52.188628442733297</v>
      </c>
      <c r="L65" s="46">
        <f t="shared" si="44"/>
        <v>17579.099999999999</v>
      </c>
      <c r="M65" s="46">
        <v>0</v>
      </c>
      <c r="N65" s="46">
        <v>17579.099999999999</v>
      </c>
      <c r="O65" s="46">
        <v>0</v>
      </c>
      <c r="P65" s="68">
        <v>44.235835881176158</v>
      </c>
      <c r="Q65" s="32"/>
    </row>
    <row r="66" spans="1:17" ht="45" x14ac:dyDescent="0.25">
      <c r="A66" s="48" t="s">
        <v>126</v>
      </c>
      <c r="B66" s="4"/>
      <c r="C66" s="4"/>
      <c r="D66" s="4"/>
      <c r="E66" s="4"/>
      <c r="F66" s="64"/>
      <c r="G66" s="64"/>
      <c r="H66" s="39"/>
      <c r="I66" s="39"/>
      <c r="J66" s="39"/>
      <c r="K66" s="39"/>
      <c r="L66" s="78"/>
      <c r="M66" s="39"/>
      <c r="N66" s="39"/>
      <c r="O66" s="39"/>
      <c r="P66" s="39"/>
      <c r="Q66" s="32"/>
    </row>
    <row r="67" spans="1:17" ht="90" x14ac:dyDescent="0.25">
      <c r="A67" s="27" t="s">
        <v>127</v>
      </c>
      <c r="B67" s="25" t="s">
        <v>128</v>
      </c>
      <c r="C67" s="25" t="s">
        <v>357</v>
      </c>
      <c r="D67" s="2" t="s">
        <v>129</v>
      </c>
      <c r="E67" s="1" t="s">
        <v>130</v>
      </c>
      <c r="F67" s="29">
        <f t="shared" si="43"/>
        <v>39739.5</v>
      </c>
      <c r="G67" s="43"/>
      <c r="H67" s="28">
        <v>39739.5</v>
      </c>
      <c r="I67" s="28"/>
      <c r="J67" s="79">
        <v>20739.5</v>
      </c>
      <c r="K67" s="28">
        <v>52.188628442733297</v>
      </c>
      <c r="L67" s="28">
        <f t="shared" si="44"/>
        <v>17579.099999999999</v>
      </c>
      <c r="M67" s="28"/>
      <c r="N67" s="28">
        <v>17579.099999999999</v>
      </c>
      <c r="O67" s="28"/>
      <c r="P67" s="29">
        <v>44.235835881176158</v>
      </c>
      <c r="Q67" s="25"/>
    </row>
    <row r="68" spans="1:17" ht="120" x14ac:dyDescent="0.25">
      <c r="A68" s="65" t="s">
        <v>81</v>
      </c>
      <c r="B68" s="4"/>
      <c r="C68" s="4"/>
      <c r="D68" s="4"/>
      <c r="E68" s="4"/>
      <c r="F68" s="29">
        <f t="shared" si="43"/>
        <v>135750.6</v>
      </c>
      <c r="G68" s="46">
        <v>3070</v>
      </c>
      <c r="H68" s="46">
        <v>132680.6</v>
      </c>
      <c r="I68" s="46">
        <v>0</v>
      </c>
      <c r="J68" s="46">
        <v>135750.649</v>
      </c>
      <c r="K68" s="46">
        <v>100.00003609560473</v>
      </c>
      <c r="L68" s="28">
        <f t="shared" si="44"/>
        <v>135750.6</v>
      </c>
      <c r="M68" s="46">
        <v>3070</v>
      </c>
      <c r="N68" s="46">
        <v>132680.6</v>
      </c>
      <c r="O68" s="46">
        <v>0</v>
      </c>
      <c r="P68" s="68">
        <v>100</v>
      </c>
      <c r="Q68" s="32"/>
    </row>
    <row r="69" spans="1:17" ht="30" x14ac:dyDescent="0.25">
      <c r="A69" s="40" t="s">
        <v>82</v>
      </c>
      <c r="B69" s="4"/>
      <c r="C69" s="4"/>
      <c r="D69" s="4"/>
      <c r="E69" s="4"/>
      <c r="F69" s="29">
        <f t="shared" si="43"/>
        <v>135750.6</v>
      </c>
      <c r="G69" s="46">
        <v>3070</v>
      </c>
      <c r="H69" s="46">
        <v>132680.6</v>
      </c>
      <c r="I69" s="46">
        <v>0</v>
      </c>
      <c r="J69" s="46">
        <v>135750.649</v>
      </c>
      <c r="K69" s="46">
        <v>100.00003609560473</v>
      </c>
      <c r="L69" s="28">
        <f t="shared" si="44"/>
        <v>135750.6</v>
      </c>
      <c r="M69" s="46">
        <v>3070</v>
      </c>
      <c r="N69" s="46">
        <v>132680.6</v>
      </c>
      <c r="O69" s="46">
        <v>0</v>
      </c>
      <c r="P69" s="68">
        <v>100</v>
      </c>
      <c r="Q69" s="32"/>
    </row>
    <row r="70" spans="1:17" ht="45" x14ac:dyDescent="0.25">
      <c r="A70" s="48" t="s">
        <v>126</v>
      </c>
      <c r="B70" s="4"/>
      <c r="C70" s="4"/>
      <c r="D70" s="4"/>
      <c r="E70" s="4"/>
      <c r="F70" s="64"/>
      <c r="G70" s="64"/>
      <c r="H70" s="39"/>
      <c r="I70" s="39"/>
      <c r="J70" s="39"/>
      <c r="K70" s="39"/>
      <c r="L70" s="28"/>
      <c r="M70" s="39"/>
      <c r="N70" s="39"/>
      <c r="O70" s="39"/>
      <c r="P70" s="39"/>
      <c r="Q70" s="32"/>
    </row>
    <row r="71" spans="1:17" ht="123" customHeight="1" x14ac:dyDescent="0.25">
      <c r="A71" s="27" t="s">
        <v>358</v>
      </c>
      <c r="B71" s="25" t="s">
        <v>131</v>
      </c>
      <c r="C71" s="113" t="s">
        <v>132</v>
      </c>
      <c r="D71" s="114"/>
      <c r="E71" s="25"/>
      <c r="F71" s="29">
        <f t="shared" si="43"/>
        <v>135750.6</v>
      </c>
      <c r="G71" s="29">
        <v>3070</v>
      </c>
      <c r="H71" s="28">
        <v>132680.6</v>
      </c>
      <c r="I71" s="28"/>
      <c r="J71" s="28">
        <v>135750.649</v>
      </c>
      <c r="K71" s="28">
        <v>100.00003609560473</v>
      </c>
      <c r="L71" s="28">
        <f t="shared" si="44"/>
        <v>135750.6</v>
      </c>
      <c r="M71" s="28">
        <v>3070</v>
      </c>
      <c r="N71" s="28">
        <v>132680.6</v>
      </c>
      <c r="O71" s="28"/>
      <c r="P71" s="29">
        <v>100</v>
      </c>
      <c r="Q71" s="25"/>
    </row>
    <row r="72" spans="1:17" s="15" customFormat="1" ht="15.75" x14ac:dyDescent="0.25">
      <c r="A72" s="72" t="s">
        <v>133</v>
      </c>
      <c r="B72" s="80"/>
      <c r="C72" s="76"/>
      <c r="D72" s="76"/>
      <c r="E72" s="76"/>
      <c r="F72" s="38">
        <f t="shared" si="43"/>
        <v>3172</v>
      </c>
      <c r="G72" s="54">
        <v>0</v>
      </c>
      <c r="H72" s="54">
        <v>3172</v>
      </c>
      <c r="I72" s="54">
        <v>0</v>
      </c>
      <c r="J72" s="54">
        <v>3172</v>
      </c>
      <c r="K72" s="44">
        <v>100</v>
      </c>
      <c r="L72" s="44">
        <f t="shared" si="44"/>
        <v>3172</v>
      </c>
      <c r="M72" s="54">
        <v>0</v>
      </c>
      <c r="N72" s="54">
        <v>3172</v>
      </c>
      <c r="O72" s="54">
        <v>0</v>
      </c>
      <c r="P72" s="38">
        <v>100</v>
      </c>
      <c r="Q72" s="76"/>
    </row>
    <row r="73" spans="1:17" x14ac:dyDescent="0.25">
      <c r="A73" s="27" t="s">
        <v>123</v>
      </c>
      <c r="B73" s="31"/>
      <c r="C73" s="25"/>
      <c r="D73" s="25"/>
      <c r="E73" s="25"/>
      <c r="F73" s="29"/>
      <c r="G73" s="43"/>
      <c r="H73" s="28"/>
      <c r="I73" s="28"/>
      <c r="J73" s="28"/>
      <c r="K73" s="28"/>
      <c r="L73" s="28"/>
      <c r="M73" s="28"/>
      <c r="N73" s="28"/>
      <c r="O73" s="28"/>
      <c r="P73" s="29"/>
      <c r="Q73" s="25"/>
    </row>
    <row r="74" spans="1:17" ht="15.75" x14ac:dyDescent="0.25">
      <c r="A74" s="50" t="s">
        <v>29</v>
      </c>
      <c r="B74" s="31"/>
      <c r="C74" s="25"/>
      <c r="D74" s="25"/>
      <c r="E74" s="25"/>
      <c r="F74" s="29">
        <f t="shared" si="43"/>
        <v>3172</v>
      </c>
      <c r="G74" s="43">
        <v>0</v>
      </c>
      <c r="H74" s="43">
        <v>3172</v>
      </c>
      <c r="I74" s="43">
        <v>0</v>
      </c>
      <c r="J74" s="43">
        <v>3172</v>
      </c>
      <c r="K74" s="28">
        <v>100</v>
      </c>
      <c r="L74" s="28">
        <f t="shared" si="44"/>
        <v>3172</v>
      </c>
      <c r="M74" s="43">
        <v>0</v>
      </c>
      <c r="N74" s="43">
        <v>3172</v>
      </c>
      <c r="O74" s="43">
        <v>0</v>
      </c>
      <c r="P74" s="29">
        <v>100</v>
      </c>
      <c r="Q74" s="25"/>
    </row>
    <row r="75" spans="1:17" ht="60" x14ac:dyDescent="0.25">
      <c r="A75" s="65" t="s">
        <v>134</v>
      </c>
      <c r="B75" s="31"/>
      <c r="C75" s="25"/>
      <c r="D75" s="25"/>
      <c r="E75" s="25"/>
      <c r="F75" s="29">
        <f t="shared" si="43"/>
        <v>3172</v>
      </c>
      <c r="G75" s="43">
        <v>0</v>
      </c>
      <c r="H75" s="43">
        <v>3172</v>
      </c>
      <c r="I75" s="43">
        <v>0</v>
      </c>
      <c r="J75" s="43">
        <v>3172</v>
      </c>
      <c r="K75" s="28">
        <v>100</v>
      </c>
      <c r="L75" s="28">
        <f t="shared" si="44"/>
        <v>3172</v>
      </c>
      <c r="M75" s="43">
        <v>0</v>
      </c>
      <c r="N75" s="43">
        <v>3172</v>
      </c>
      <c r="O75" s="43">
        <v>0</v>
      </c>
      <c r="P75" s="29">
        <v>100</v>
      </c>
      <c r="Q75" s="25"/>
    </row>
    <row r="76" spans="1:17" ht="19.5" customHeight="1" x14ac:dyDescent="0.25">
      <c r="A76" s="40" t="s">
        <v>135</v>
      </c>
      <c r="B76" s="31"/>
      <c r="C76" s="25"/>
      <c r="D76" s="25"/>
      <c r="E76" s="25"/>
      <c r="F76" s="29">
        <f t="shared" si="43"/>
        <v>3172</v>
      </c>
      <c r="G76" s="43">
        <v>0</v>
      </c>
      <c r="H76" s="43">
        <v>3172</v>
      </c>
      <c r="I76" s="43">
        <v>0</v>
      </c>
      <c r="J76" s="43">
        <v>3172</v>
      </c>
      <c r="K76" s="28">
        <v>100</v>
      </c>
      <c r="L76" s="28">
        <f t="shared" si="44"/>
        <v>3172</v>
      </c>
      <c r="M76" s="43">
        <v>0</v>
      </c>
      <c r="N76" s="43">
        <v>3172</v>
      </c>
      <c r="O76" s="43">
        <v>0</v>
      </c>
      <c r="P76" s="29">
        <v>100</v>
      </c>
      <c r="Q76" s="25"/>
    </row>
    <row r="77" spans="1:17" ht="45" x14ac:dyDescent="0.25">
      <c r="A77" s="48" t="s">
        <v>126</v>
      </c>
      <c r="B77" s="31"/>
      <c r="C77" s="25"/>
      <c r="D77" s="25"/>
      <c r="E77" s="25"/>
      <c r="F77" s="29"/>
      <c r="G77" s="43"/>
      <c r="H77" s="28"/>
      <c r="I77" s="28"/>
      <c r="J77" s="28"/>
      <c r="K77" s="28"/>
      <c r="L77" s="28"/>
      <c r="M77" s="28"/>
      <c r="N77" s="28"/>
      <c r="O77" s="28"/>
      <c r="P77" s="29"/>
      <c r="Q77" s="25"/>
    </row>
    <row r="78" spans="1:17" ht="55.5" customHeight="1" x14ac:dyDescent="0.25">
      <c r="A78" s="27" t="s">
        <v>136</v>
      </c>
      <c r="B78" s="31" t="s">
        <v>137</v>
      </c>
      <c r="C78" s="25" t="s">
        <v>138</v>
      </c>
      <c r="D78" s="25" t="s">
        <v>139</v>
      </c>
      <c r="E78" s="81">
        <v>42369</v>
      </c>
      <c r="F78" s="29">
        <f t="shared" si="43"/>
        <v>3172</v>
      </c>
      <c r="G78" s="43"/>
      <c r="H78" s="28">
        <v>3172</v>
      </c>
      <c r="I78" s="28"/>
      <c r="J78" s="28">
        <v>3172</v>
      </c>
      <c r="K78" s="28">
        <v>100</v>
      </c>
      <c r="L78" s="28">
        <f t="shared" si="44"/>
        <v>3172</v>
      </c>
      <c r="M78" s="28"/>
      <c r="N78" s="28">
        <v>3172</v>
      </c>
      <c r="O78" s="28"/>
      <c r="P78" s="29">
        <v>100</v>
      </c>
      <c r="Q78" s="25"/>
    </row>
    <row r="79" spans="1:17" s="15" customFormat="1" ht="31.5" x14ac:dyDescent="0.25">
      <c r="A79" s="72" t="s">
        <v>140</v>
      </c>
      <c r="B79" s="5"/>
      <c r="C79" s="76"/>
      <c r="D79" s="5"/>
      <c r="E79" s="5"/>
      <c r="F79" s="73">
        <f t="shared" si="43"/>
        <v>744275.09999999986</v>
      </c>
      <c r="G79" s="53">
        <v>333500</v>
      </c>
      <c r="H79" s="53">
        <v>410775.09999999992</v>
      </c>
      <c r="I79" s="53">
        <v>0</v>
      </c>
      <c r="J79" s="53">
        <v>711588.29999999993</v>
      </c>
      <c r="K79" s="53">
        <v>95.60823679308902</v>
      </c>
      <c r="L79" s="53">
        <f t="shared" si="44"/>
        <v>589800.5</v>
      </c>
      <c r="M79" s="53">
        <v>329525</v>
      </c>
      <c r="N79" s="53">
        <v>260275.5</v>
      </c>
      <c r="O79" s="53">
        <v>0</v>
      </c>
      <c r="P79" s="73">
        <v>79.244959289918484</v>
      </c>
      <c r="Q79" s="5"/>
    </row>
    <row r="80" spans="1:17" ht="15.75" x14ac:dyDescent="0.25">
      <c r="A80" s="27" t="s">
        <v>19</v>
      </c>
      <c r="B80" s="4"/>
      <c r="C80" s="25"/>
      <c r="D80" s="4"/>
      <c r="E80" s="4"/>
      <c r="F80" s="43"/>
      <c r="G80" s="43"/>
      <c r="H80" s="28"/>
      <c r="I80" s="37"/>
      <c r="J80" s="28"/>
      <c r="K80" s="37"/>
      <c r="L80" s="78"/>
      <c r="M80" s="37"/>
      <c r="N80" s="28"/>
      <c r="O80" s="28"/>
      <c r="P80" s="28"/>
      <c r="Q80" s="32"/>
    </row>
    <row r="81" spans="1:17" ht="15.75" x14ac:dyDescent="0.25">
      <c r="A81" s="50" t="s">
        <v>29</v>
      </c>
      <c r="B81" s="4"/>
      <c r="C81" s="25"/>
      <c r="D81" s="4"/>
      <c r="E81" s="4"/>
      <c r="F81" s="29">
        <f t="shared" si="43"/>
        <v>744275.09999999986</v>
      </c>
      <c r="G81" s="28">
        <v>333500</v>
      </c>
      <c r="H81" s="28">
        <v>410775.09999999992</v>
      </c>
      <c r="I81" s="28">
        <v>0</v>
      </c>
      <c r="J81" s="28">
        <v>711588.29999999993</v>
      </c>
      <c r="K81" s="28">
        <v>95.60823679308902</v>
      </c>
      <c r="L81" s="28">
        <f t="shared" si="44"/>
        <v>589800.5</v>
      </c>
      <c r="M81" s="28">
        <v>329525</v>
      </c>
      <c r="N81" s="28">
        <v>260275.5</v>
      </c>
      <c r="O81" s="28">
        <v>0</v>
      </c>
      <c r="P81" s="29">
        <v>79.244959289918484</v>
      </c>
      <c r="Q81" s="32"/>
    </row>
    <row r="82" spans="1:17" ht="60" x14ac:dyDescent="0.25">
      <c r="A82" s="62" t="s">
        <v>141</v>
      </c>
      <c r="B82" s="4"/>
      <c r="C82" s="4"/>
      <c r="D82" s="4"/>
      <c r="E82" s="4"/>
      <c r="F82" s="29">
        <f t="shared" si="43"/>
        <v>744275.09999999986</v>
      </c>
      <c r="G82" s="28">
        <v>333500</v>
      </c>
      <c r="H82" s="28">
        <v>410775.09999999992</v>
      </c>
      <c r="I82" s="28">
        <v>0</v>
      </c>
      <c r="J82" s="28">
        <v>711588.29999999993</v>
      </c>
      <c r="K82" s="28">
        <v>95.60823679308902</v>
      </c>
      <c r="L82" s="28">
        <f t="shared" si="44"/>
        <v>589800.5</v>
      </c>
      <c r="M82" s="28">
        <v>329525</v>
      </c>
      <c r="N82" s="28">
        <v>260275.5</v>
      </c>
      <c r="O82" s="28">
        <v>0</v>
      </c>
      <c r="P82" s="29">
        <v>79.244959289918484</v>
      </c>
      <c r="Q82" s="32"/>
    </row>
    <row r="83" spans="1:17" ht="45" x14ac:dyDescent="0.25">
      <c r="A83" s="63" t="s">
        <v>142</v>
      </c>
      <c r="B83" s="4"/>
      <c r="C83" s="4"/>
      <c r="D83" s="4"/>
      <c r="E83" s="4"/>
      <c r="F83" s="29">
        <f t="shared" si="43"/>
        <v>744275.09999999986</v>
      </c>
      <c r="G83" s="28">
        <v>333500</v>
      </c>
      <c r="H83" s="28">
        <v>410775.09999999992</v>
      </c>
      <c r="I83" s="28">
        <v>0</v>
      </c>
      <c r="J83" s="28">
        <v>711588.29999999993</v>
      </c>
      <c r="K83" s="28">
        <v>95.60823679308902</v>
      </c>
      <c r="L83" s="28">
        <f t="shared" si="44"/>
        <v>589800.5</v>
      </c>
      <c r="M83" s="28">
        <v>329525</v>
      </c>
      <c r="N83" s="28">
        <v>260275.5</v>
      </c>
      <c r="O83" s="28">
        <v>0</v>
      </c>
      <c r="P83" s="29">
        <v>79.244959289918484</v>
      </c>
      <c r="Q83" s="32"/>
    </row>
    <row r="84" spans="1:17" ht="45" x14ac:dyDescent="0.25">
      <c r="A84" s="48" t="s">
        <v>143</v>
      </c>
      <c r="B84" s="4"/>
      <c r="C84" s="4"/>
      <c r="D84" s="4"/>
      <c r="E84" s="4"/>
      <c r="F84" s="64"/>
      <c r="G84" s="64"/>
      <c r="H84" s="28"/>
      <c r="I84" s="37"/>
      <c r="J84" s="29"/>
      <c r="K84" s="37"/>
      <c r="L84" s="28"/>
      <c r="M84" s="37"/>
      <c r="N84" s="28"/>
      <c r="O84" s="28"/>
      <c r="P84" s="28"/>
      <c r="Q84" s="32"/>
    </row>
    <row r="85" spans="1:17" ht="102" x14ac:dyDescent="0.25">
      <c r="A85" s="27" t="s">
        <v>144</v>
      </c>
      <c r="B85" s="25" t="s">
        <v>145</v>
      </c>
      <c r="C85" s="25" t="s">
        <v>146</v>
      </c>
      <c r="D85" s="25" t="s">
        <v>147</v>
      </c>
      <c r="E85" s="82">
        <v>42277</v>
      </c>
      <c r="F85" s="29">
        <f t="shared" si="43"/>
        <v>448456.6</v>
      </c>
      <c r="G85" s="29">
        <v>150000</v>
      </c>
      <c r="H85" s="28">
        <v>298456.59999999998</v>
      </c>
      <c r="I85" s="28"/>
      <c r="J85" s="28">
        <v>448456</v>
      </c>
      <c r="K85" s="28">
        <v>99.999866207789125</v>
      </c>
      <c r="L85" s="28">
        <f t="shared" si="44"/>
        <v>349778.6</v>
      </c>
      <c r="M85" s="28">
        <v>150000</v>
      </c>
      <c r="N85" s="28">
        <v>199778.6</v>
      </c>
      <c r="O85" s="28"/>
      <c r="P85" s="29">
        <v>77.996087023805643</v>
      </c>
      <c r="Q85" s="25"/>
    </row>
    <row r="86" spans="1:17" ht="89.25" x14ac:dyDescent="0.25">
      <c r="A86" s="27" t="s">
        <v>148</v>
      </c>
      <c r="B86" s="25" t="s">
        <v>149</v>
      </c>
      <c r="C86" s="25" t="s">
        <v>150</v>
      </c>
      <c r="D86" s="25" t="s">
        <v>151</v>
      </c>
      <c r="E86" s="83">
        <v>42003</v>
      </c>
      <c r="F86" s="29">
        <f t="shared" si="43"/>
        <v>4903.5</v>
      </c>
      <c r="G86" s="43"/>
      <c r="H86" s="28">
        <v>4903.5</v>
      </c>
      <c r="I86" s="28"/>
      <c r="J86" s="28">
        <v>4903.5</v>
      </c>
      <c r="K86" s="28">
        <v>100</v>
      </c>
      <c r="L86" s="28">
        <f t="shared" si="44"/>
        <v>4903.5</v>
      </c>
      <c r="M86" s="28"/>
      <c r="N86" s="28">
        <v>4903.5</v>
      </c>
      <c r="O86" s="28"/>
      <c r="P86" s="29">
        <v>100</v>
      </c>
      <c r="Q86" s="25"/>
    </row>
    <row r="87" spans="1:17" ht="102" x14ac:dyDescent="0.25">
      <c r="A87" s="27" t="s">
        <v>152</v>
      </c>
      <c r="B87" s="25" t="s">
        <v>354</v>
      </c>
      <c r="C87" s="25" t="s">
        <v>153</v>
      </c>
      <c r="D87" s="25" t="s">
        <v>154</v>
      </c>
      <c r="E87" s="81">
        <v>42185</v>
      </c>
      <c r="F87" s="29">
        <f t="shared" si="43"/>
        <v>83600</v>
      </c>
      <c r="G87" s="29">
        <v>63600</v>
      </c>
      <c r="H87" s="28">
        <v>20000</v>
      </c>
      <c r="I87" s="28"/>
      <c r="J87" s="28">
        <v>83600</v>
      </c>
      <c r="K87" s="28">
        <v>100</v>
      </c>
      <c r="L87" s="28">
        <f t="shared" si="44"/>
        <v>83600</v>
      </c>
      <c r="M87" s="28">
        <v>63600</v>
      </c>
      <c r="N87" s="28">
        <v>20000</v>
      </c>
      <c r="O87" s="28"/>
      <c r="P87" s="29">
        <v>100</v>
      </c>
      <c r="Q87" s="25"/>
    </row>
    <row r="88" spans="1:17" ht="127.5" x14ac:dyDescent="0.25">
      <c r="A88" s="27" t="s">
        <v>155</v>
      </c>
      <c r="B88" s="25" t="s">
        <v>156</v>
      </c>
      <c r="C88" s="25" t="s">
        <v>157</v>
      </c>
      <c r="D88" s="25" t="s">
        <v>158</v>
      </c>
      <c r="E88" s="82">
        <v>42551</v>
      </c>
      <c r="F88" s="29">
        <f t="shared" si="43"/>
        <v>78800</v>
      </c>
      <c r="G88" s="43">
        <v>28800</v>
      </c>
      <c r="H88" s="28">
        <v>50000</v>
      </c>
      <c r="I88" s="28"/>
      <c r="J88" s="28">
        <v>78800</v>
      </c>
      <c r="K88" s="28">
        <v>100</v>
      </c>
      <c r="L88" s="28">
        <f t="shared" si="44"/>
        <v>63689.9</v>
      </c>
      <c r="M88" s="28">
        <v>28800</v>
      </c>
      <c r="N88" s="28">
        <v>34889.9</v>
      </c>
      <c r="O88" s="28"/>
      <c r="P88" s="29">
        <v>80.8247461928934</v>
      </c>
      <c r="Q88" s="25"/>
    </row>
    <row r="89" spans="1:17" ht="102" x14ac:dyDescent="0.25">
      <c r="A89" s="27" t="s">
        <v>159</v>
      </c>
      <c r="B89" s="25"/>
      <c r="C89" s="84" t="s">
        <v>160</v>
      </c>
      <c r="D89" s="84" t="s">
        <v>161</v>
      </c>
      <c r="E89" s="85">
        <v>41730</v>
      </c>
      <c r="F89" s="29">
        <f t="shared" si="43"/>
        <v>11014.8</v>
      </c>
      <c r="G89" s="43"/>
      <c r="H89" s="28">
        <v>11014.8</v>
      </c>
      <c r="I89" s="28"/>
      <c r="J89" s="28">
        <v>0</v>
      </c>
      <c r="K89" s="28">
        <v>0</v>
      </c>
      <c r="L89" s="28">
        <f t="shared" si="44"/>
        <v>0</v>
      </c>
      <c r="M89" s="28"/>
      <c r="N89" s="28">
        <v>0</v>
      </c>
      <c r="O89" s="28"/>
      <c r="P89" s="29">
        <v>0</v>
      </c>
      <c r="Q89" s="25"/>
    </row>
    <row r="90" spans="1:17" ht="89.25" x14ac:dyDescent="0.25">
      <c r="A90" s="27" t="s">
        <v>162</v>
      </c>
      <c r="B90" s="25" t="s">
        <v>163</v>
      </c>
      <c r="C90" s="25" t="s">
        <v>164</v>
      </c>
      <c r="D90" s="25" t="s">
        <v>165</v>
      </c>
      <c r="E90" s="81">
        <v>42369</v>
      </c>
      <c r="F90" s="29">
        <f t="shared" si="43"/>
        <v>108796.6</v>
      </c>
      <c r="G90" s="43">
        <v>91100</v>
      </c>
      <c r="H90" s="28">
        <v>17696.599999999999</v>
      </c>
      <c r="I90" s="28"/>
      <c r="J90" s="28">
        <v>87125.2</v>
      </c>
      <c r="K90" s="28">
        <v>80.080811348884069</v>
      </c>
      <c r="L90" s="28">
        <f t="shared" si="44"/>
        <v>87125</v>
      </c>
      <c r="M90" s="28">
        <v>87125</v>
      </c>
      <c r="N90" s="28">
        <v>0</v>
      </c>
      <c r="O90" s="28"/>
      <c r="P90" s="29">
        <v>80.080627519609976</v>
      </c>
      <c r="Q90" s="25"/>
    </row>
    <row r="91" spans="1:17" ht="117" customHeight="1" x14ac:dyDescent="0.25">
      <c r="A91" s="27" t="s">
        <v>166</v>
      </c>
      <c r="B91" s="25" t="s">
        <v>149</v>
      </c>
      <c r="C91" s="11" t="s">
        <v>167</v>
      </c>
      <c r="D91" s="25" t="s">
        <v>168</v>
      </c>
      <c r="E91" s="82" t="s">
        <v>169</v>
      </c>
      <c r="F91" s="29">
        <f t="shared" si="43"/>
        <v>703.6</v>
      </c>
      <c r="G91" s="43"/>
      <c r="H91" s="28">
        <v>703.6</v>
      </c>
      <c r="I91" s="28"/>
      <c r="J91" s="28">
        <v>703.6</v>
      </c>
      <c r="K91" s="28">
        <v>100</v>
      </c>
      <c r="L91" s="28">
        <f t="shared" si="44"/>
        <v>703.5</v>
      </c>
      <c r="M91" s="28"/>
      <c r="N91" s="28">
        <v>703.5</v>
      </c>
      <c r="O91" s="28"/>
      <c r="P91" s="29">
        <v>99.985787379192729</v>
      </c>
      <c r="Q91" s="25"/>
    </row>
    <row r="92" spans="1:17" x14ac:dyDescent="0.25">
      <c r="A92" s="36" t="s">
        <v>359</v>
      </c>
      <c r="B92" s="25"/>
      <c r="C92" s="11"/>
      <c r="D92" s="25"/>
      <c r="E92" s="82"/>
      <c r="F92" s="29"/>
      <c r="G92" s="43"/>
      <c r="H92" s="28"/>
      <c r="I92" s="28"/>
      <c r="J92" s="28"/>
      <c r="K92" s="28"/>
      <c r="L92" s="28"/>
      <c r="M92" s="28"/>
      <c r="N92" s="28"/>
      <c r="O92" s="28"/>
      <c r="P92" s="29"/>
      <c r="Q92" s="25"/>
    </row>
    <row r="93" spans="1:17" ht="63.75" x14ac:dyDescent="0.25">
      <c r="A93" s="27" t="s">
        <v>170</v>
      </c>
      <c r="B93" s="25"/>
      <c r="C93" s="25" t="s">
        <v>171</v>
      </c>
      <c r="D93" s="25" t="s">
        <v>172</v>
      </c>
      <c r="E93" s="82">
        <v>41638</v>
      </c>
      <c r="F93" s="29">
        <f t="shared" si="43"/>
        <v>8000</v>
      </c>
      <c r="G93" s="43"/>
      <c r="H93" s="28">
        <v>8000</v>
      </c>
      <c r="I93" s="28"/>
      <c r="J93" s="28">
        <v>8000</v>
      </c>
      <c r="K93" s="28">
        <v>100</v>
      </c>
      <c r="L93" s="28">
        <f t="shared" si="44"/>
        <v>0</v>
      </c>
      <c r="M93" s="28"/>
      <c r="N93" s="28"/>
      <c r="O93" s="28"/>
      <c r="P93" s="29">
        <v>0</v>
      </c>
      <c r="Q93" s="25"/>
    </row>
    <row r="94" spans="1:17" s="15" customFormat="1" ht="15.75" x14ac:dyDescent="0.25">
      <c r="A94" s="72" t="s">
        <v>173</v>
      </c>
      <c r="B94" s="5"/>
      <c r="C94" s="5"/>
      <c r="D94" s="5"/>
      <c r="E94" s="5"/>
      <c r="F94" s="73">
        <f t="shared" si="43"/>
        <v>1627067.18</v>
      </c>
      <c r="G94" s="53">
        <v>740243.6</v>
      </c>
      <c r="H94" s="53">
        <v>795213.89999999991</v>
      </c>
      <c r="I94" s="53">
        <v>91609.68</v>
      </c>
      <c r="J94" s="53">
        <v>730618.07000000007</v>
      </c>
      <c r="K94" s="53">
        <v>44.903989151818557</v>
      </c>
      <c r="L94" s="53">
        <f t="shared" si="44"/>
        <v>522225.75</v>
      </c>
      <c r="M94" s="53">
        <v>182829.75</v>
      </c>
      <c r="N94" s="53">
        <v>278144.2</v>
      </c>
      <c r="O94" s="53">
        <v>61251.799999999996</v>
      </c>
      <c r="P94" s="73">
        <v>32.096139386205309</v>
      </c>
      <c r="Q94" s="5"/>
    </row>
    <row r="95" spans="1:17" x14ac:dyDescent="0.25">
      <c r="A95" s="27" t="s">
        <v>19</v>
      </c>
      <c r="B95" s="4"/>
      <c r="C95" s="4"/>
      <c r="D95" s="4"/>
      <c r="E95" s="4"/>
      <c r="F95" s="43"/>
      <c r="G95" s="43"/>
      <c r="H95" s="28"/>
      <c r="I95" s="28"/>
      <c r="J95" s="28"/>
      <c r="K95" s="28"/>
      <c r="L95" s="78">
        <f t="shared" si="44"/>
        <v>0</v>
      </c>
      <c r="M95" s="28"/>
      <c r="N95" s="28"/>
      <c r="O95" s="28"/>
      <c r="P95" s="28"/>
      <c r="Q95" s="32"/>
    </row>
    <row r="96" spans="1:17" ht="15.75" x14ac:dyDescent="0.25">
      <c r="A96" s="50" t="s">
        <v>29</v>
      </c>
      <c r="B96" s="4"/>
      <c r="C96" s="4"/>
      <c r="D96" s="4"/>
      <c r="E96" s="4"/>
      <c r="F96" s="29">
        <f t="shared" si="43"/>
        <v>1627067.18</v>
      </c>
      <c r="G96" s="28">
        <v>740243.6</v>
      </c>
      <c r="H96" s="28">
        <v>795213.89999999991</v>
      </c>
      <c r="I96" s="28">
        <v>91609.68</v>
      </c>
      <c r="J96" s="28">
        <v>730618.07000000007</v>
      </c>
      <c r="K96" s="28">
        <v>44.903989151818557</v>
      </c>
      <c r="L96" s="28">
        <f t="shared" si="44"/>
        <v>522225.75</v>
      </c>
      <c r="M96" s="28">
        <v>182829.75</v>
      </c>
      <c r="N96" s="28">
        <v>278144.2</v>
      </c>
      <c r="O96" s="28">
        <v>61251.799999999996</v>
      </c>
      <c r="P96" s="29">
        <v>32.096139386205309</v>
      </c>
      <c r="Q96" s="32"/>
    </row>
    <row r="97" spans="1:17" ht="47.25" customHeight="1" x14ac:dyDescent="0.25">
      <c r="A97" s="63" t="s">
        <v>141</v>
      </c>
      <c r="B97" s="4"/>
      <c r="C97" s="4"/>
      <c r="D97" s="4"/>
      <c r="E97" s="4"/>
      <c r="F97" s="29">
        <f t="shared" si="43"/>
        <v>253181.59999999998</v>
      </c>
      <c r="G97" s="28">
        <v>230963.8</v>
      </c>
      <c r="H97" s="28">
        <v>18477.5</v>
      </c>
      <c r="I97" s="28">
        <v>3740.3</v>
      </c>
      <c r="J97" s="28">
        <v>66868.7</v>
      </c>
      <c r="K97" s="28">
        <v>26.411358487346632</v>
      </c>
      <c r="L97" s="28">
        <f t="shared" si="44"/>
        <v>66868.650000000009</v>
      </c>
      <c r="M97" s="28">
        <v>65934.05</v>
      </c>
      <c r="N97" s="28">
        <v>0</v>
      </c>
      <c r="O97" s="28">
        <v>934.6</v>
      </c>
      <c r="P97" s="29">
        <v>26.411338738676115</v>
      </c>
      <c r="Q97" s="4"/>
    </row>
    <row r="98" spans="1:17" x14ac:dyDescent="0.25">
      <c r="A98" s="63" t="s">
        <v>174</v>
      </c>
      <c r="B98" s="4"/>
      <c r="C98" s="4"/>
      <c r="D98" s="4"/>
      <c r="E98" s="4"/>
      <c r="F98" s="29">
        <f t="shared" si="43"/>
        <v>253181.59999999998</v>
      </c>
      <c r="G98" s="28">
        <v>230963.8</v>
      </c>
      <c r="H98" s="28">
        <v>18477.5</v>
      </c>
      <c r="I98" s="28">
        <v>3740.3</v>
      </c>
      <c r="J98" s="28">
        <v>66868.7</v>
      </c>
      <c r="K98" s="28">
        <v>26.411358487346632</v>
      </c>
      <c r="L98" s="28">
        <f t="shared" si="44"/>
        <v>66868.650000000009</v>
      </c>
      <c r="M98" s="28">
        <v>65934.05</v>
      </c>
      <c r="N98" s="28">
        <v>0</v>
      </c>
      <c r="O98" s="28">
        <v>934.6</v>
      </c>
      <c r="P98" s="29">
        <v>26.411338738676115</v>
      </c>
      <c r="Q98" s="4"/>
    </row>
    <row r="99" spans="1:17" ht="32.25" customHeight="1" x14ac:dyDescent="0.25">
      <c r="A99" s="48" t="s">
        <v>175</v>
      </c>
      <c r="B99" s="4"/>
      <c r="C99" s="4"/>
      <c r="D99" s="4"/>
      <c r="E99" s="4"/>
      <c r="F99" s="29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32"/>
    </row>
    <row r="100" spans="1:17" ht="21.75" customHeight="1" x14ac:dyDescent="0.25">
      <c r="A100" s="36" t="s">
        <v>176</v>
      </c>
      <c r="B100" s="4"/>
      <c r="C100" s="4"/>
      <c r="D100" s="4"/>
      <c r="E100" s="4"/>
      <c r="F100" s="29"/>
      <c r="G100" s="28"/>
      <c r="H100" s="28"/>
      <c r="I100" s="28"/>
      <c r="J100" s="28"/>
      <c r="K100" s="28"/>
      <c r="L100" s="28"/>
      <c r="M100" s="28"/>
      <c r="N100" s="28"/>
      <c r="O100" s="28"/>
      <c r="P100" s="68"/>
      <c r="Q100" s="32"/>
    </row>
    <row r="101" spans="1:17" ht="63.75" x14ac:dyDescent="0.25">
      <c r="A101" s="27" t="s">
        <v>177</v>
      </c>
      <c r="B101" s="4"/>
      <c r="C101" s="4"/>
      <c r="D101" s="4"/>
      <c r="E101" s="4"/>
      <c r="F101" s="29">
        <f t="shared" ref="F101" si="45">G101+H101+I101</f>
        <v>500</v>
      </c>
      <c r="G101" s="28"/>
      <c r="H101" s="28">
        <v>500</v>
      </c>
      <c r="I101" s="28"/>
      <c r="J101" s="28">
        <v>0</v>
      </c>
      <c r="K101" s="46">
        <v>0</v>
      </c>
      <c r="L101" s="28">
        <f t="shared" ref="L101" si="46">M101+N101+O101</f>
        <v>0</v>
      </c>
      <c r="M101" s="28"/>
      <c r="N101" s="28">
        <v>0</v>
      </c>
      <c r="O101" s="28"/>
      <c r="P101" s="68">
        <v>0</v>
      </c>
      <c r="Q101" s="25" t="s">
        <v>178</v>
      </c>
    </row>
    <row r="102" spans="1:17" ht="20.25" customHeight="1" x14ac:dyDescent="0.25">
      <c r="A102" s="36" t="s">
        <v>179</v>
      </c>
      <c r="B102" s="4"/>
      <c r="C102" s="4"/>
      <c r="D102" s="4"/>
      <c r="E102" s="4"/>
      <c r="F102" s="29"/>
      <c r="G102" s="28"/>
      <c r="H102" s="28"/>
      <c r="I102" s="28"/>
      <c r="J102" s="28"/>
      <c r="K102" s="46"/>
      <c r="L102" s="28"/>
      <c r="M102" s="28"/>
      <c r="N102" s="28"/>
      <c r="O102" s="28"/>
      <c r="P102" s="68"/>
      <c r="Q102" s="25"/>
    </row>
    <row r="103" spans="1:17" ht="60.75" customHeight="1" x14ac:dyDescent="0.25">
      <c r="A103" s="27" t="s">
        <v>180</v>
      </c>
      <c r="B103" s="4"/>
      <c r="C103" s="4"/>
      <c r="D103" s="4"/>
      <c r="E103" s="4"/>
      <c r="F103" s="29">
        <f t="shared" ref="F103" si="47">G103+H103+I103</f>
        <v>500</v>
      </c>
      <c r="G103" s="28"/>
      <c r="H103" s="28">
        <v>500</v>
      </c>
      <c r="I103" s="28"/>
      <c r="J103" s="28">
        <v>0</v>
      </c>
      <c r="K103" s="28">
        <v>0</v>
      </c>
      <c r="L103" s="28">
        <f t="shared" ref="L103" si="48">M103+N103+O103</f>
        <v>0</v>
      </c>
      <c r="M103" s="28"/>
      <c r="N103" s="28">
        <v>0</v>
      </c>
      <c r="O103" s="28"/>
      <c r="P103" s="29">
        <v>0</v>
      </c>
      <c r="Q103" s="25" t="s">
        <v>178</v>
      </c>
    </row>
    <row r="104" spans="1:17" x14ac:dyDescent="0.25">
      <c r="A104" s="36" t="s">
        <v>181</v>
      </c>
      <c r="B104" s="4"/>
      <c r="C104" s="4"/>
      <c r="D104" s="4"/>
      <c r="E104" s="4"/>
      <c r="F104" s="29"/>
      <c r="G104" s="28"/>
      <c r="H104" s="28"/>
      <c r="I104" s="28"/>
      <c r="J104" s="28"/>
      <c r="K104" s="46"/>
      <c r="L104" s="28"/>
      <c r="M104" s="28"/>
      <c r="N104" s="28"/>
      <c r="O104" s="28"/>
      <c r="P104" s="29"/>
      <c r="Q104" s="25"/>
    </row>
    <row r="105" spans="1:17" ht="45" x14ac:dyDescent="0.25">
      <c r="A105" s="27" t="s">
        <v>182</v>
      </c>
      <c r="B105" s="4"/>
      <c r="C105" s="4"/>
      <c r="D105" s="4"/>
      <c r="E105" s="4"/>
      <c r="F105" s="29">
        <f t="shared" ref="F105" si="49">G105+H105+I105</f>
        <v>195384.8</v>
      </c>
      <c r="G105" s="28">
        <v>178781</v>
      </c>
      <c r="H105" s="28">
        <v>13283</v>
      </c>
      <c r="I105" s="28">
        <v>3320.8</v>
      </c>
      <c r="J105" s="28">
        <v>66868.7</v>
      </c>
      <c r="K105" s="28">
        <v>34.224105457538151</v>
      </c>
      <c r="L105" s="28">
        <f t="shared" ref="L105" si="50">M105+N105+O105</f>
        <v>66868.650000000009</v>
      </c>
      <c r="M105" s="28">
        <v>65934.05</v>
      </c>
      <c r="N105" s="28">
        <v>0</v>
      </c>
      <c r="O105" s="28">
        <v>934.6</v>
      </c>
      <c r="P105" s="29">
        <v>34.224079867011156</v>
      </c>
      <c r="Q105" s="47"/>
    </row>
    <row r="106" spans="1:17" ht="45" x14ac:dyDescent="0.25">
      <c r="A106" s="48" t="s">
        <v>183</v>
      </c>
      <c r="B106" s="4"/>
      <c r="C106" s="4"/>
      <c r="D106" s="4"/>
      <c r="E106" s="4"/>
      <c r="F106" s="29"/>
      <c r="G106" s="28"/>
      <c r="H106" s="28"/>
      <c r="I106" s="28"/>
      <c r="J106" s="28"/>
      <c r="K106" s="28"/>
      <c r="L106" s="28"/>
      <c r="M106" s="28"/>
      <c r="N106" s="28"/>
      <c r="O106" s="28"/>
      <c r="P106" s="29"/>
      <c r="Q106" s="25"/>
    </row>
    <row r="107" spans="1:17" ht="96.75" customHeight="1" x14ac:dyDescent="0.25">
      <c r="A107" s="27" t="s">
        <v>184</v>
      </c>
      <c r="B107" s="4"/>
      <c r="C107" s="31" t="s">
        <v>185</v>
      </c>
      <c r="D107" s="31" t="s">
        <v>186</v>
      </c>
      <c r="E107" s="86">
        <v>42369</v>
      </c>
      <c r="F107" s="29">
        <f t="shared" ref="F107:F109" si="51">G107+H107+I107</f>
        <v>56796.800000000003</v>
      </c>
      <c r="G107" s="28">
        <v>52182.8</v>
      </c>
      <c r="H107" s="28">
        <v>4194.5</v>
      </c>
      <c r="I107" s="28">
        <v>419.5</v>
      </c>
      <c r="J107" s="28">
        <v>0</v>
      </c>
      <c r="K107" s="28">
        <v>0</v>
      </c>
      <c r="L107" s="28">
        <f t="shared" ref="L107:L109" si="52">M107+N107+O107</f>
        <v>0</v>
      </c>
      <c r="M107" s="28"/>
      <c r="N107" s="28">
        <v>0</v>
      </c>
      <c r="O107" s="28"/>
      <c r="P107" s="29">
        <v>0</v>
      </c>
      <c r="Q107" s="25" t="s">
        <v>187</v>
      </c>
    </row>
    <row r="108" spans="1:17" ht="75" x14ac:dyDescent="0.25">
      <c r="A108" s="62" t="s">
        <v>188</v>
      </c>
      <c r="B108" s="4"/>
      <c r="C108" s="4"/>
      <c r="D108" s="4"/>
      <c r="E108" s="4"/>
      <c r="F108" s="29">
        <f t="shared" si="51"/>
        <v>7615.2</v>
      </c>
      <c r="G108" s="28">
        <v>0</v>
      </c>
      <c r="H108" s="28">
        <v>7615.2</v>
      </c>
      <c r="I108" s="28">
        <v>0</v>
      </c>
      <c r="J108" s="28">
        <v>0</v>
      </c>
      <c r="K108" s="28">
        <v>0</v>
      </c>
      <c r="L108" s="28">
        <f t="shared" si="52"/>
        <v>0</v>
      </c>
      <c r="M108" s="28">
        <v>0</v>
      </c>
      <c r="N108" s="28">
        <v>0</v>
      </c>
      <c r="O108" s="28">
        <v>0</v>
      </c>
      <c r="P108" s="29">
        <v>0</v>
      </c>
      <c r="Q108" s="25"/>
    </row>
    <row r="109" spans="1:17" ht="45" x14ac:dyDescent="0.25">
      <c r="A109" s="40" t="s">
        <v>189</v>
      </c>
      <c r="B109" s="4"/>
      <c r="C109" s="4"/>
      <c r="D109" s="4"/>
      <c r="E109" s="4"/>
      <c r="F109" s="29">
        <f t="shared" si="51"/>
        <v>7615.2</v>
      </c>
      <c r="G109" s="28">
        <v>0</v>
      </c>
      <c r="H109" s="28">
        <v>7615.2</v>
      </c>
      <c r="I109" s="28">
        <v>0</v>
      </c>
      <c r="J109" s="28">
        <v>0</v>
      </c>
      <c r="K109" s="28">
        <v>0</v>
      </c>
      <c r="L109" s="28">
        <f t="shared" si="52"/>
        <v>0</v>
      </c>
      <c r="M109" s="28">
        <v>0</v>
      </c>
      <c r="N109" s="28">
        <v>0</v>
      </c>
      <c r="O109" s="28">
        <v>0</v>
      </c>
      <c r="P109" s="29">
        <v>0</v>
      </c>
      <c r="Q109" s="25"/>
    </row>
    <row r="110" spans="1:17" ht="32.25" customHeight="1" x14ac:dyDescent="0.25">
      <c r="A110" s="48" t="s">
        <v>190</v>
      </c>
      <c r="B110" s="4"/>
      <c r="C110" s="4"/>
      <c r="D110" s="4"/>
      <c r="E110" s="4"/>
      <c r="F110" s="29"/>
      <c r="G110" s="28"/>
      <c r="H110" s="28"/>
      <c r="I110" s="28"/>
      <c r="J110" s="28"/>
      <c r="K110" s="28"/>
      <c r="L110" s="28"/>
      <c r="M110" s="28"/>
      <c r="N110" s="28"/>
      <c r="O110" s="28"/>
      <c r="P110" s="29"/>
      <c r="Q110" s="32"/>
    </row>
    <row r="111" spans="1:17" x14ac:dyDescent="0.25">
      <c r="A111" s="48" t="s">
        <v>70</v>
      </c>
      <c r="B111" s="4"/>
      <c r="C111" s="4"/>
      <c r="D111" s="4"/>
      <c r="E111" s="4"/>
      <c r="F111" s="29"/>
      <c r="G111" s="28"/>
      <c r="H111" s="28"/>
      <c r="I111" s="28"/>
      <c r="J111" s="28"/>
      <c r="K111" s="28"/>
      <c r="L111" s="28"/>
      <c r="M111" s="28"/>
      <c r="N111" s="28"/>
      <c r="O111" s="28"/>
      <c r="P111" s="29"/>
      <c r="Q111" s="32"/>
    </row>
    <row r="112" spans="1:17" ht="48" customHeight="1" x14ac:dyDescent="0.25">
      <c r="A112" s="27" t="s">
        <v>191</v>
      </c>
      <c r="B112" s="4"/>
      <c r="C112" s="4"/>
      <c r="D112" s="4"/>
      <c r="E112" s="4"/>
      <c r="F112" s="29">
        <f t="shared" ref="F112:F114" si="53">G112+H112+I112</f>
        <v>7615.2</v>
      </c>
      <c r="G112" s="28"/>
      <c r="H112" s="28">
        <v>7615.2</v>
      </c>
      <c r="I112" s="28"/>
      <c r="J112" s="28">
        <v>0</v>
      </c>
      <c r="K112" s="28"/>
      <c r="L112" s="28">
        <f t="shared" ref="L112:L114" si="54">M112+N112+O112</f>
        <v>0</v>
      </c>
      <c r="M112" s="28"/>
      <c r="N112" s="28">
        <v>0</v>
      </c>
      <c r="O112" s="28"/>
      <c r="P112" s="29">
        <v>0</v>
      </c>
      <c r="Q112" s="32"/>
    </row>
    <row r="113" spans="1:17" ht="60.75" customHeight="1" x14ac:dyDescent="0.25">
      <c r="A113" s="62" t="s">
        <v>192</v>
      </c>
      <c r="B113" s="4"/>
      <c r="C113" s="4"/>
      <c r="D113" s="4"/>
      <c r="E113" s="4"/>
      <c r="F113" s="68">
        <f t="shared" si="53"/>
        <v>784333.6</v>
      </c>
      <c r="G113" s="46">
        <v>191070.7</v>
      </c>
      <c r="H113" s="46">
        <v>518631.5</v>
      </c>
      <c r="I113" s="46">
        <v>74631.399999999994</v>
      </c>
      <c r="J113" s="46">
        <v>313018.47000000003</v>
      </c>
      <c r="K113" s="46">
        <v>39.908843634902297</v>
      </c>
      <c r="L113" s="28">
        <f t="shared" si="54"/>
        <v>263703.2</v>
      </c>
      <c r="M113" s="28">
        <v>36232</v>
      </c>
      <c r="N113" s="46">
        <v>184459.5</v>
      </c>
      <c r="O113" s="46">
        <v>43011.7</v>
      </c>
      <c r="P113" s="68">
        <v>33.621306036105047</v>
      </c>
      <c r="Q113" s="4"/>
    </row>
    <row r="114" spans="1:17" ht="30" x14ac:dyDescent="0.25">
      <c r="A114" s="63" t="s">
        <v>193</v>
      </c>
      <c r="B114" s="4"/>
      <c r="C114" s="4"/>
      <c r="D114" s="4"/>
      <c r="E114" s="4"/>
      <c r="F114" s="68">
        <f t="shared" si="53"/>
        <v>784333.6</v>
      </c>
      <c r="G114" s="46">
        <v>191070.7</v>
      </c>
      <c r="H114" s="46">
        <v>518631.5</v>
      </c>
      <c r="I114" s="46">
        <v>74631.399999999994</v>
      </c>
      <c r="J114" s="46">
        <v>313018.47000000003</v>
      </c>
      <c r="K114" s="46">
        <v>39.908843634902297</v>
      </c>
      <c r="L114" s="28">
        <f t="shared" si="54"/>
        <v>263703.2</v>
      </c>
      <c r="M114" s="28">
        <v>36232</v>
      </c>
      <c r="N114" s="46">
        <v>184459.5</v>
      </c>
      <c r="O114" s="46">
        <v>43011.7</v>
      </c>
      <c r="P114" s="68">
        <v>33.621306036105047</v>
      </c>
      <c r="Q114" s="4"/>
    </row>
    <row r="115" spans="1:17" ht="30.75" customHeight="1" x14ac:dyDescent="0.25">
      <c r="A115" s="48" t="s">
        <v>190</v>
      </c>
      <c r="B115" s="4"/>
      <c r="C115" s="4"/>
      <c r="D115" s="4"/>
      <c r="E115" s="4"/>
      <c r="F115" s="64"/>
      <c r="G115" s="64"/>
      <c r="H115" s="46"/>
      <c r="I115" s="46"/>
      <c r="J115" s="46"/>
      <c r="K115" s="46"/>
      <c r="L115" s="24"/>
      <c r="M115" s="28"/>
      <c r="N115" s="46"/>
      <c r="O115" s="46"/>
      <c r="P115" s="68"/>
      <c r="Q115" s="4"/>
    </row>
    <row r="116" spans="1:17" ht="45" x14ac:dyDescent="0.25">
      <c r="A116" s="27" t="s">
        <v>194</v>
      </c>
      <c r="B116" s="112" t="s">
        <v>195</v>
      </c>
      <c r="C116" s="112"/>
      <c r="D116" s="112"/>
      <c r="E116" s="112"/>
      <c r="F116" s="29">
        <f t="shared" ref="F116:F117" si="55">G116+H116+I116</f>
        <v>661578.20000000007</v>
      </c>
      <c r="G116" s="29">
        <v>191070.7</v>
      </c>
      <c r="H116" s="28">
        <v>395876.1</v>
      </c>
      <c r="I116" s="28">
        <v>74631.399999999994</v>
      </c>
      <c r="J116" s="28">
        <v>293285.90000000002</v>
      </c>
      <c r="K116" s="46">
        <v>44.331252148272114</v>
      </c>
      <c r="L116" s="28">
        <f t="shared" ref="L116:L117" si="56">M116+N116+O116</f>
        <v>245583.3</v>
      </c>
      <c r="M116" s="28">
        <v>36232</v>
      </c>
      <c r="N116" s="28">
        <v>166339.6</v>
      </c>
      <c r="O116" s="28">
        <v>43011.7</v>
      </c>
      <c r="P116" s="29">
        <v>37.120827137290796</v>
      </c>
      <c r="Q116" s="25"/>
    </row>
    <row r="117" spans="1:17" ht="60" x14ac:dyDescent="0.25">
      <c r="A117" s="27" t="s">
        <v>196</v>
      </c>
      <c r="B117" s="4"/>
      <c r="C117" s="4"/>
      <c r="D117" s="4"/>
      <c r="E117" s="4"/>
      <c r="F117" s="29">
        <f t="shared" si="55"/>
        <v>122755.4</v>
      </c>
      <c r="G117" s="28">
        <v>0</v>
      </c>
      <c r="H117" s="28">
        <v>122755.4</v>
      </c>
      <c r="I117" s="28">
        <v>0</v>
      </c>
      <c r="J117" s="28">
        <v>19732.57</v>
      </c>
      <c r="K117" s="28">
        <v>16.074706285833454</v>
      </c>
      <c r="L117" s="29">
        <f t="shared" si="56"/>
        <v>18119.900000000001</v>
      </c>
      <c r="M117" s="28">
        <v>0</v>
      </c>
      <c r="N117" s="28">
        <v>18119.900000000001</v>
      </c>
      <c r="O117" s="28"/>
      <c r="P117" s="29">
        <v>14.760979965036164</v>
      </c>
      <c r="Q117" s="4"/>
    </row>
    <row r="118" spans="1:17" ht="15.75" x14ac:dyDescent="0.25">
      <c r="A118" s="27" t="s">
        <v>19</v>
      </c>
      <c r="B118" s="4"/>
      <c r="C118" s="4"/>
      <c r="D118" s="4"/>
      <c r="E118" s="4"/>
      <c r="F118" s="43"/>
      <c r="G118" s="43"/>
      <c r="H118" s="28"/>
      <c r="I118" s="28"/>
      <c r="J118" s="28"/>
      <c r="K118" s="28"/>
      <c r="L118" s="24"/>
      <c r="M118" s="28"/>
      <c r="N118" s="28"/>
      <c r="O118" s="28"/>
      <c r="P118" s="28"/>
      <c r="Q118" s="4"/>
    </row>
    <row r="119" spans="1:17" ht="140.25" x14ac:dyDescent="0.25">
      <c r="A119" s="27" t="s">
        <v>197</v>
      </c>
      <c r="B119" s="31" t="s">
        <v>198</v>
      </c>
      <c r="C119" s="30" t="s">
        <v>355</v>
      </c>
      <c r="D119" s="31" t="s">
        <v>199</v>
      </c>
      <c r="E119" s="4"/>
      <c r="F119" s="29">
        <f t="shared" ref="F119:F168" si="57">G119+H119+I119</f>
        <v>1175</v>
      </c>
      <c r="G119" s="43"/>
      <c r="H119" s="28">
        <v>1175</v>
      </c>
      <c r="I119" s="28"/>
      <c r="J119" s="28">
        <v>175</v>
      </c>
      <c r="K119" s="28">
        <v>14.893617021276595</v>
      </c>
      <c r="L119" s="28">
        <f t="shared" ref="L119" si="58">M119+N119+O119</f>
        <v>175</v>
      </c>
      <c r="M119" s="28"/>
      <c r="N119" s="28">
        <v>175</v>
      </c>
      <c r="O119" s="28"/>
      <c r="P119" s="29">
        <v>14.893617021276595</v>
      </c>
      <c r="Q119" s="25"/>
    </row>
    <row r="120" spans="1:17" ht="105" x14ac:dyDescent="0.25">
      <c r="A120" s="27" t="s">
        <v>200</v>
      </c>
      <c r="B120" s="31"/>
      <c r="C120" s="30"/>
      <c r="D120" s="31"/>
      <c r="E120" s="4"/>
      <c r="F120" s="29">
        <f t="shared" si="57"/>
        <v>3067</v>
      </c>
      <c r="G120" s="43"/>
      <c r="H120" s="28">
        <v>3067</v>
      </c>
      <c r="I120" s="28"/>
      <c r="J120" s="28"/>
      <c r="K120" s="28"/>
      <c r="L120" s="28"/>
      <c r="M120" s="28"/>
      <c r="N120" s="28"/>
      <c r="O120" s="28"/>
      <c r="P120" s="29"/>
      <c r="Q120" s="25"/>
    </row>
    <row r="121" spans="1:17" ht="89.25" x14ac:dyDescent="0.25">
      <c r="A121" s="27" t="s">
        <v>201</v>
      </c>
      <c r="B121" s="87" t="s">
        <v>202</v>
      </c>
      <c r="C121" s="87" t="s">
        <v>202</v>
      </c>
      <c r="D121" s="87" t="s">
        <v>203</v>
      </c>
      <c r="E121" s="88"/>
      <c r="F121" s="29">
        <f t="shared" si="57"/>
        <v>8389.6</v>
      </c>
      <c r="G121" s="43"/>
      <c r="H121" s="28">
        <v>8389.6</v>
      </c>
      <c r="I121" s="28"/>
      <c r="J121" s="28">
        <v>396.07</v>
      </c>
      <c r="K121" s="28">
        <v>4.7209640507294743</v>
      </c>
      <c r="L121" s="28">
        <f t="shared" ref="L121" si="59">M121+N121+O121</f>
        <v>339.2</v>
      </c>
      <c r="M121" s="28"/>
      <c r="N121" s="28">
        <v>339.2</v>
      </c>
      <c r="O121" s="28"/>
      <c r="P121" s="29">
        <v>4.043100982168399</v>
      </c>
      <c r="Q121" s="100"/>
    </row>
    <row r="122" spans="1:17" ht="90" x14ac:dyDescent="0.25">
      <c r="A122" s="27" t="s">
        <v>204</v>
      </c>
      <c r="B122" s="33" t="s">
        <v>205</v>
      </c>
      <c r="C122" s="89"/>
      <c r="D122" s="87" t="s">
        <v>206</v>
      </c>
      <c r="E122" s="90"/>
      <c r="F122" s="29">
        <f t="shared" si="57"/>
        <v>556</v>
      </c>
      <c r="G122" s="43"/>
      <c r="H122" s="28">
        <v>556</v>
      </c>
      <c r="I122" s="28"/>
      <c r="J122" s="28"/>
      <c r="K122" s="28"/>
      <c r="L122" s="28"/>
      <c r="M122" s="28"/>
      <c r="N122" s="28"/>
      <c r="O122" s="28"/>
      <c r="P122" s="29"/>
      <c r="Q122" s="100"/>
    </row>
    <row r="123" spans="1:17" ht="45" x14ac:dyDescent="0.25">
      <c r="A123" s="27" t="s">
        <v>207</v>
      </c>
      <c r="B123" s="89"/>
      <c r="C123" s="89"/>
      <c r="D123" s="87"/>
      <c r="E123" s="88"/>
      <c r="F123" s="29">
        <f t="shared" si="57"/>
        <v>1604.8</v>
      </c>
      <c r="G123" s="43"/>
      <c r="H123" s="28">
        <v>1604.8</v>
      </c>
      <c r="I123" s="28"/>
      <c r="J123" s="28"/>
      <c r="K123" s="28"/>
      <c r="L123" s="28"/>
      <c r="M123" s="28"/>
      <c r="N123" s="28"/>
      <c r="O123" s="28"/>
      <c r="P123" s="29"/>
      <c r="Q123" s="100"/>
    </row>
    <row r="124" spans="1:17" ht="75" x14ac:dyDescent="0.25">
      <c r="A124" s="27" t="s">
        <v>208</v>
      </c>
      <c r="B124" s="91" t="s">
        <v>209</v>
      </c>
      <c r="C124" s="91"/>
      <c r="D124" s="92" t="s">
        <v>210</v>
      </c>
      <c r="E124" s="93" t="s">
        <v>211</v>
      </c>
      <c r="F124" s="16">
        <f t="shared" si="57"/>
        <v>4200</v>
      </c>
      <c r="G124" s="43"/>
      <c r="H124" s="28">
        <v>4200</v>
      </c>
      <c r="I124" s="28"/>
      <c r="J124" s="28">
        <v>2749.1</v>
      </c>
      <c r="K124" s="28">
        <v>65.454761904761909</v>
      </c>
      <c r="L124" s="28">
        <f t="shared" ref="L124:L127" si="60">M124+N124+O124</f>
        <v>2749.1</v>
      </c>
      <c r="M124" s="28"/>
      <c r="N124" s="28">
        <v>2749.1</v>
      </c>
      <c r="O124" s="28"/>
      <c r="P124" s="29">
        <v>65.454761904761909</v>
      </c>
      <c r="Q124" s="33"/>
    </row>
    <row r="125" spans="1:17" ht="60" x14ac:dyDescent="0.25">
      <c r="A125" s="27" t="s">
        <v>212</v>
      </c>
      <c r="B125" s="33" t="s">
        <v>213</v>
      </c>
      <c r="C125" s="33"/>
      <c r="D125" s="30" t="s">
        <v>214</v>
      </c>
      <c r="E125" s="94" t="s">
        <v>211</v>
      </c>
      <c r="F125" s="29">
        <f t="shared" si="57"/>
        <v>14588.9</v>
      </c>
      <c r="G125" s="43"/>
      <c r="H125" s="28">
        <v>14588.9</v>
      </c>
      <c r="I125" s="28"/>
      <c r="J125" s="28">
        <v>0</v>
      </c>
      <c r="K125" s="28">
        <v>0</v>
      </c>
      <c r="L125" s="28">
        <f t="shared" si="60"/>
        <v>0</v>
      </c>
      <c r="M125" s="28"/>
      <c r="N125" s="28">
        <v>0</v>
      </c>
      <c r="O125" s="28"/>
      <c r="P125" s="29">
        <v>0</v>
      </c>
      <c r="Q125" s="33"/>
    </row>
    <row r="126" spans="1:17" ht="90" x14ac:dyDescent="0.25">
      <c r="A126" s="27" t="s">
        <v>215</v>
      </c>
      <c r="B126" s="32"/>
      <c r="C126" s="33"/>
      <c r="D126" s="30"/>
      <c r="E126" s="94"/>
      <c r="F126" s="29">
        <f t="shared" si="57"/>
        <v>13831</v>
      </c>
      <c r="G126" s="43"/>
      <c r="H126" s="28">
        <v>13831</v>
      </c>
      <c r="I126" s="28"/>
      <c r="J126" s="28">
        <v>220.6</v>
      </c>
      <c r="K126" s="28">
        <v>1.5949678258983444</v>
      </c>
      <c r="L126" s="28">
        <f t="shared" si="60"/>
        <v>220.6</v>
      </c>
      <c r="M126" s="28"/>
      <c r="N126" s="28">
        <v>220.6</v>
      </c>
      <c r="O126" s="28"/>
      <c r="P126" s="29"/>
      <c r="Q126" s="33"/>
    </row>
    <row r="127" spans="1:17" ht="90" x14ac:dyDescent="0.25">
      <c r="A127" s="27" t="s">
        <v>216</v>
      </c>
      <c r="B127" s="33" t="s">
        <v>217</v>
      </c>
      <c r="C127" s="33"/>
      <c r="D127" s="33" t="s">
        <v>218</v>
      </c>
      <c r="E127" s="52" t="s">
        <v>211</v>
      </c>
      <c r="F127" s="29">
        <f t="shared" si="57"/>
        <v>11436.7</v>
      </c>
      <c r="G127" s="43"/>
      <c r="H127" s="28">
        <v>11436.7</v>
      </c>
      <c r="I127" s="28"/>
      <c r="J127" s="28">
        <v>183.8</v>
      </c>
      <c r="K127" s="28">
        <v>1.6071069451852369</v>
      </c>
      <c r="L127" s="28">
        <f t="shared" si="60"/>
        <v>183.8</v>
      </c>
      <c r="M127" s="28"/>
      <c r="N127" s="28">
        <v>183.8</v>
      </c>
      <c r="O127" s="28"/>
      <c r="P127" s="29">
        <v>1.6071069451852369</v>
      </c>
      <c r="Q127" s="33"/>
    </row>
    <row r="128" spans="1:17" ht="75" x14ac:dyDescent="0.25">
      <c r="A128" s="27" t="s">
        <v>219</v>
      </c>
      <c r="B128" s="33"/>
      <c r="C128" s="33"/>
      <c r="D128" s="33"/>
      <c r="E128" s="52"/>
      <c r="F128" s="29">
        <f t="shared" si="57"/>
        <v>1510</v>
      </c>
      <c r="G128" s="43"/>
      <c r="H128" s="28">
        <v>1510</v>
      </c>
      <c r="I128" s="28"/>
      <c r="J128" s="28"/>
      <c r="K128" s="28">
        <v>0</v>
      </c>
      <c r="L128" s="28"/>
      <c r="M128" s="28"/>
      <c r="N128" s="28"/>
      <c r="O128" s="28"/>
      <c r="P128" s="29"/>
      <c r="Q128" s="33"/>
    </row>
    <row r="129" spans="1:17" ht="75" x14ac:dyDescent="0.25">
      <c r="A129" s="27" t="s">
        <v>220</v>
      </c>
      <c r="B129" s="33" t="s">
        <v>221</v>
      </c>
      <c r="C129" s="33"/>
      <c r="D129" s="33" t="s">
        <v>222</v>
      </c>
      <c r="E129" s="52"/>
      <c r="F129" s="29">
        <f t="shared" si="57"/>
        <v>3870</v>
      </c>
      <c r="G129" s="43"/>
      <c r="H129" s="28">
        <v>3870</v>
      </c>
      <c r="I129" s="28"/>
      <c r="J129" s="28"/>
      <c r="K129" s="28">
        <v>0</v>
      </c>
      <c r="L129" s="28"/>
      <c r="M129" s="28"/>
      <c r="N129" s="28"/>
      <c r="O129" s="28"/>
      <c r="P129" s="29"/>
      <c r="Q129" s="33"/>
    </row>
    <row r="130" spans="1:17" ht="75" x14ac:dyDescent="0.25">
      <c r="A130" s="27" t="s">
        <v>223</v>
      </c>
      <c r="B130" s="33" t="s">
        <v>217</v>
      </c>
      <c r="C130" s="33"/>
      <c r="D130" s="33" t="s">
        <v>224</v>
      </c>
      <c r="E130" s="52"/>
      <c r="F130" s="29">
        <f t="shared" si="57"/>
        <v>1670</v>
      </c>
      <c r="G130" s="43"/>
      <c r="H130" s="28">
        <v>1670</v>
      </c>
      <c r="I130" s="28"/>
      <c r="J130" s="28"/>
      <c r="K130" s="28">
        <v>0</v>
      </c>
      <c r="L130" s="28"/>
      <c r="M130" s="28"/>
      <c r="N130" s="28"/>
      <c r="O130" s="28"/>
      <c r="P130" s="29"/>
      <c r="Q130" s="33"/>
    </row>
    <row r="131" spans="1:17" ht="75" x14ac:dyDescent="0.25">
      <c r="A131" s="27" t="s">
        <v>225</v>
      </c>
      <c r="B131" s="33"/>
      <c r="C131" s="33"/>
      <c r="D131" s="33"/>
      <c r="E131" s="52"/>
      <c r="F131" s="29">
        <f t="shared" si="57"/>
        <v>3250</v>
      </c>
      <c r="G131" s="43"/>
      <c r="H131" s="28">
        <v>3250</v>
      </c>
      <c r="I131" s="28"/>
      <c r="J131" s="28"/>
      <c r="K131" s="28">
        <v>0</v>
      </c>
      <c r="L131" s="28"/>
      <c r="M131" s="28"/>
      <c r="N131" s="28"/>
      <c r="O131" s="28"/>
      <c r="P131" s="29"/>
      <c r="Q131" s="33"/>
    </row>
    <row r="132" spans="1:17" ht="75" x14ac:dyDescent="0.25">
      <c r="A132" s="27" t="s">
        <v>226</v>
      </c>
      <c r="B132" s="33" t="s">
        <v>227</v>
      </c>
      <c r="C132" s="33"/>
      <c r="D132" s="33" t="s">
        <v>228</v>
      </c>
      <c r="E132" s="52" t="s">
        <v>211</v>
      </c>
      <c r="F132" s="29">
        <f t="shared" si="57"/>
        <v>8460</v>
      </c>
      <c r="G132" s="43"/>
      <c r="H132" s="28">
        <v>8460</v>
      </c>
      <c r="I132" s="28"/>
      <c r="J132" s="28">
        <v>6006.6</v>
      </c>
      <c r="K132" s="28">
        <v>71.000000000000014</v>
      </c>
      <c r="L132" s="28">
        <f t="shared" ref="L132:L137" si="61">M132+N132+O132</f>
        <v>6006.5</v>
      </c>
      <c r="M132" s="28"/>
      <c r="N132" s="28">
        <v>6006.5</v>
      </c>
      <c r="O132" s="28"/>
      <c r="P132" s="29">
        <v>70.998817966903076</v>
      </c>
      <c r="Q132" s="33"/>
    </row>
    <row r="133" spans="1:17" ht="114.75" x14ac:dyDescent="0.25">
      <c r="A133" s="27" t="s">
        <v>229</v>
      </c>
      <c r="B133" s="31" t="s">
        <v>230</v>
      </c>
      <c r="C133" s="33"/>
      <c r="D133" s="33" t="s">
        <v>231</v>
      </c>
      <c r="E133" s="52"/>
      <c r="F133" s="29">
        <f t="shared" si="57"/>
        <v>384.8</v>
      </c>
      <c r="G133" s="43"/>
      <c r="H133" s="28">
        <v>384.8</v>
      </c>
      <c r="I133" s="28"/>
      <c r="J133" s="28">
        <v>354.1</v>
      </c>
      <c r="K133" s="28">
        <v>92.021829521829517</v>
      </c>
      <c r="L133" s="28">
        <f t="shared" si="61"/>
        <v>297.89999999999998</v>
      </c>
      <c r="M133" s="28"/>
      <c r="N133" s="28">
        <v>297.89999999999998</v>
      </c>
      <c r="O133" s="28"/>
      <c r="P133" s="29">
        <v>77.416839916839905</v>
      </c>
      <c r="Q133" s="33"/>
    </row>
    <row r="134" spans="1:17" ht="102" x14ac:dyDescent="0.25">
      <c r="A134" s="27" t="s">
        <v>232</v>
      </c>
      <c r="B134" s="33" t="s">
        <v>233</v>
      </c>
      <c r="C134" s="33"/>
      <c r="D134" s="33" t="s">
        <v>234</v>
      </c>
      <c r="E134" s="52"/>
      <c r="F134" s="29">
        <f t="shared" si="57"/>
        <v>387.2</v>
      </c>
      <c r="G134" s="43"/>
      <c r="H134" s="28">
        <v>387.2</v>
      </c>
      <c r="I134" s="28"/>
      <c r="J134" s="28">
        <v>366.4</v>
      </c>
      <c r="K134" s="28">
        <v>94.628099173553721</v>
      </c>
      <c r="L134" s="28">
        <f t="shared" si="61"/>
        <v>310.2</v>
      </c>
      <c r="M134" s="28"/>
      <c r="N134" s="28">
        <v>310.2</v>
      </c>
      <c r="O134" s="28"/>
      <c r="P134" s="29">
        <v>80.11363636363636</v>
      </c>
      <c r="Q134" s="33"/>
    </row>
    <row r="135" spans="1:17" ht="75" x14ac:dyDescent="0.25">
      <c r="A135" s="27" t="s">
        <v>235</v>
      </c>
      <c r="B135" s="33" t="s">
        <v>236</v>
      </c>
      <c r="C135" s="33"/>
      <c r="D135" s="33" t="s">
        <v>237</v>
      </c>
      <c r="E135" s="52" t="s">
        <v>211</v>
      </c>
      <c r="F135" s="29">
        <f t="shared" si="57"/>
        <v>10552.9</v>
      </c>
      <c r="G135" s="43"/>
      <c r="H135" s="28">
        <v>10552.9</v>
      </c>
      <c r="I135" s="28"/>
      <c r="J135" s="28">
        <v>7837.6</v>
      </c>
      <c r="K135" s="28">
        <v>74.2696320442722</v>
      </c>
      <c r="L135" s="28">
        <f t="shared" si="61"/>
        <v>7837.6</v>
      </c>
      <c r="M135" s="28"/>
      <c r="N135" s="28">
        <v>7837.6</v>
      </c>
      <c r="O135" s="28"/>
      <c r="P135" s="29">
        <v>74.2696320442722</v>
      </c>
      <c r="Q135" s="33"/>
    </row>
    <row r="136" spans="1:17" ht="45" x14ac:dyDescent="0.25">
      <c r="A136" s="26" t="s">
        <v>238</v>
      </c>
      <c r="B136" s="12"/>
      <c r="C136" s="33" t="s">
        <v>239</v>
      </c>
      <c r="D136" s="33" t="s">
        <v>240</v>
      </c>
      <c r="E136" s="52" t="s">
        <v>241</v>
      </c>
      <c r="F136" s="29">
        <f t="shared" si="57"/>
        <v>50</v>
      </c>
      <c r="G136" s="43"/>
      <c r="H136" s="28">
        <v>50</v>
      </c>
      <c r="I136" s="28"/>
      <c r="J136" s="28">
        <v>0</v>
      </c>
      <c r="K136" s="28">
        <v>0</v>
      </c>
      <c r="L136" s="28">
        <f t="shared" si="61"/>
        <v>0</v>
      </c>
      <c r="M136" s="28"/>
      <c r="N136" s="28">
        <v>0</v>
      </c>
      <c r="O136" s="28"/>
      <c r="P136" s="29">
        <v>0</v>
      </c>
      <c r="Q136" s="33"/>
    </row>
    <row r="137" spans="1:17" ht="105" x14ac:dyDescent="0.25">
      <c r="A137" s="27" t="s">
        <v>242</v>
      </c>
      <c r="B137" s="33" t="s">
        <v>243</v>
      </c>
      <c r="C137" s="31" t="s">
        <v>244</v>
      </c>
      <c r="D137" s="33" t="s">
        <v>245</v>
      </c>
      <c r="E137" s="30"/>
      <c r="F137" s="29">
        <f t="shared" si="57"/>
        <v>1510</v>
      </c>
      <c r="G137" s="43"/>
      <c r="H137" s="28">
        <v>1510</v>
      </c>
      <c r="I137" s="28"/>
      <c r="J137" s="28">
        <v>1443.3</v>
      </c>
      <c r="K137" s="28">
        <v>95.58278145695364</v>
      </c>
      <c r="L137" s="28">
        <f t="shared" si="61"/>
        <v>0</v>
      </c>
      <c r="M137" s="28"/>
      <c r="N137" s="28">
        <v>0</v>
      </c>
      <c r="O137" s="28"/>
      <c r="P137" s="29">
        <v>0</v>
      </c>
      <c r="Q137" s="33"/>
    </row>
    <row r="138" spans="1:17" ht="135" x14ac:dyDescent="0.25">
      <c r="A138" s="27" t="s">
        <v>246</v>
      </c>
      <c r="B138" s="33"/>
      <c r="C138" s="31"/>
      <c r="D138" s="31"/>
      <c r="E138" s="30"/>
      <c r="F138" s="29">
        <f t="shared" si="57"/>
        <v>944.8</v>
      </c>
      <c r="G138" s="43"/>
      <c r="H138" s="28">
        <v>944.8</v>
      </c>
      <c r="I138" s="28"/>
      <c r="J138" s="28"/>
      <c r="K138" s="28">
        <v>0</v>
      </c>
      <c r="L138" s="28"/>
      <c r="M138" s="28"/>
      <c r="N138" s="28"/>
      <c r="O138" s="28"/>
      <c r="P138" s="29"/>
      <c r="Q138" s="33"/>
    </row>
    <row r="139" spans="1:17" ht="75" x14ac:dyDescent="0.25">
      <c r="A139" s="27" t="s">
        <v>247</v>
      </c>
      <c r="B139" s="33" t="s">
        <v>248</v>
      </c>
      <c r="C139" s="31"/>
      <c r="D139" s="31" t="s">
        <v>249</v>
      </c>
      <c r="E139" s="30"/>
      <c r="F139" s="29">
        <f t="shared" si="57"/>
        <v>11725</v>
      </c>
      <c r="G139" s="43"/>
      <c r="H139" s="28">
        <v>11725</v>
      </c>
      <c r="I139" s="28"/>
      <c r="J139" s="28"/>
      <c r="K139" s="28">
        <v>0</v>
      </c>
      <c r="L139" s="28"/>
      <c r="M139" s="28"/>
      <c r="N139" s="28"/>
      <c r="O139" s="28"/>
      <c r="P139" s="29"/>
      <c r="Q139" s="33"/>
    </row>
    <row r="140" spans="1:17" ht="105" x14ac:dyDescent="0.25">
      <c r="A140" s="27" t="s">
        <v>250</v>
      </c>
      <c r="B140" s="33" t="s">
        <v>251</v>
      </c>
      <c r="C140" s="31"/>
      <c r="D140" s="31" t="s">
        <v>252</v>
      </c>
      <c r="E140" s="30"/>
      <c r="F140" s="29">
        <f t="shared" si="57"/>
        <v>530</v>
      </c>
      <c r="G140" s="43"/>
      <c r="H140" s="28">
        <v>530</v>
      </c>
      <c r="I140" s="28"/>
      <c r="J140" s="28"/>
      <c r="K140" s="28">
        <v>0</v>
      </c>
      <c r="L140" s="28"/>
      <c r="M140" s="28"/>
      <c r="N140" s="28"/>
      <c r="O140" s="28"/>
      <c r="P140" s="29"/>
      <c r="Q140" s="33"/>
    </row>
    <row r="141" spans="1:17" ht="150" x14ac:dyDescent="0.25">
      <c r="A141" s="27" t="s">
        <v>253</v>
      </c>
      <c r="B141" s="31" t="s">
        <v>230</v>
      </c>
      <c r="C141" s="31"/>
      <c r="D141" s="31" t="s">
        <v>254</v>
      </c>
      <c r="E141" s="30"/>
      <c r="F141" s="29">
        <f t="shared" si="57"/>
        <v>1500</v>
      </c>
      <c r="G141" s="43"/>
      <c r="H141" s="28">
        <v>1500</v>
      </c>
      <c r="I141" s="28"/>
      <c r="J141" s="28"/>
      <c r="K141" s="28">
        <v>0</v>
      </c>
      <c r="L141" s="28"/>
      <c r="M141" s="28"/>
      <c r="N141" s="28"/>
      <c r="O141" s="28"/>
      <c r="P141" s="29"/>
      <c r="Q141" s="33"/>
    </row>
    <row r="142" spans="1:17" ht="90" x14ac:dyDescent="0.25">
      <c r="A142" s="27" t="s">
        <v>255</v>
      </c>
      <c r="B142" s="33" t="s">
        <v>251</v>
      </c>
      <c r="C142" s="31"/>
      <c r="D142" s="31" t="s">
        <v>256</v>
      </c>
      <c r="E142" s="30"/>
      <c r="F142" s="29">
        <f t="shared" si="57"/>
        <v>300</v>
      </c>
      <c r="G142" s="43"/>
      <c r="H142" s="28">
        <v>300</v>
      </c>
      <c r="I142" s="28"/>
      <c r="J142" s="28"/>
      <c r="K142" s="28">
        <v>0</v>
      </c>
      <c r="L142" s="28"/>
      <c r="M142" s="28"/>
      <c r="N142" s="28"/>
      <c r="O142" s="28"/>
      <c r="P142" s="29"/>
      <c r="Q142" s="33"/>
    </row>
    <row r="143" spans="1:17" ht="118.5" customHeight="1" x14ac:dyDescent="0.25">
      <c r="A143" s="27" t="s">
        <v>257</v>
      </c>
      <c r="B143" s="31" t="s">
        <v>230</v>
      </c>
      <c r="C143" s="31"/>
      <c r="D143" s="31" t="s">
        <v>258</v>
      </c>
      <c r="E143" s="30"/>
      <c r="F143" s="29">
        <f t="shared" si="57"/>
        <v>4200</v>
      </c>
      <c r="G143" s="43"/>
      <c r="H143" s="28">
        <v>4200</v>
      </c>
      <c r="I143" s="28"/>
      <c r="J143" s="28"/>
      <c r="K143" s="28">
        <v>0</v>
      </c>
      <c r="L143" s="28"/>
      <c r="M143" s="28"/>
      <c r="N143" s="28"/>
      <c r="O143" s="28"/>
      <c r="P143" s="29"/>
      <c r="Q143" s="33"/>
    </row>
    <row r="144" spans="1:17" ht="105" x14ac:dyDescent="0.25">
      <c r="A144" s="27" t="s">
        <v>259</v>
      </c>
      <c r="B144" s="33" t="s">
        <v>260</v>
      </c>
      <c r="C144" s="31"/>
      <c r="D144" s="31" t="s">
        <v>261</v>
      </c>
      <c r="E144" s="30"/>
      <c r="F144" s="29">
        <f t="shared" si="57"/>
        <v>230</v>
      </c>
      <c r="G144" s="43"/>
      <c r="H144" s="28">
        <v>230</v>
      </c>
      <c r="I144" s="28"/>
      <c r="J144" s="28"/>
      <c r="K144" s="28">
        <v>0</v>
      </c>
      <c r="L144" s="28"/>
      <c r="M144" s="28"/>
      <c r="N144" s="28"/>
      <c r="O144" s="28"/>
      <c r="P144" s="29"/>
      <c r="Q144" s="33"/>
    </row>
    <row r="145" spans="1:17" ht="117" customHeight="1" x14ac:dyDescent="0.25">
      <c r="A145" s="27" t="s">
        <v>262</v>
      </c>
      <c r="B145" s="31" t="s">
        <v>230</v>
      </c>
      <c r="C145" s="31"/>
      <c r="D145" s="31" t="s">
        <v>263</v>
      </c>
      <c r="E145" s="30"/>
      <c r="F145" s="29">
        <f t="shared" si="57"/>
        <v>435</v>
      </c>
      <c r="G145" s="43"/>
      <c r="H145" s="28">
        <v>435</v>
      </c>
      <c r="I145" s="28"/>
      <c r="J145" s="28"/>
      <c r="K145" s="28">
        <v>0</v>
      </c>
      <c r="L145" s="28"/>
      <c r="M145" s="28"/>
      <c r="N145" s="28"/>
      <c r="O145" s="28"/>
      <c r="P145" s="29"/>
      <c r="Q145" s="33"/>
    </row>
    <row r="146" spans="1:17" ht="120" x14ac:dyDescent="0.25">
      <c r="A146" s="27" t="s">
        <v>264</v>
      </c>
      <c r="B146" s="33" t="s">
        <v>265</v>
      </c>
      <c r="C146" s="31"/>
      <c r="D146" s="31" t="s">
        <v>266</v>
      </c>
      <c r="E146" s="30"/>
      <c r="F146" s="29">
        <f t="shared" si="57"/>
        <v>1400.2</v>
      </c>
      <c r="G146" s="43"/>
      <c r="H146" s="28">
        <v>1400.2</v>
      </c>
      <c r="I146" s="28"/>
      <c r="J146" s="28"/>
      <c r="K146" s="28">
        <v>0</v>
      </c>
      <c r="L146" s="28"/>
      <c r="M146" s="28"/>
      <c r="N146" s="28"/>
      <c r="O146" s="28"/>
      <c r="P146" s="29"/>
      <c r="Q146" s="33"/>
    </row>
    <row r="147" spans="1:17" ht="75" x14ac:dyDescent="0.25">
      <c r="A147" s="27" t="s">
        <v>267</v>
      </c>
      <c r="B147" s="33" t="s">
        <v>251</v>
      </c>
      <c r="C147" s="31"/>
      <c r="D147" s="31" t="s">
        <v>268</v>
      </c>
      <c r="E147" s="30"/>
      <c r="F147" s="29">
        <f t="shared" si="57"/>
        <v>423.3</v>
      </c>
      <c r="G147" s="43"/>
      <c r="H147" s="28">
        <v>423.3</v>
      </c>
      <c r="I147" s="28"/>
      <c r="J147" s="28"/>
      <c r="K147" s="28">
        <v>0</v>
      </c>
      <c r="L147" s="28"/>
      <c r="M147" s="28"/>
      <c r="N147" s="28"/>
      <c r="O147" s="28"/>
      <c r="P147" s="29"/>
      <c r="Q147" s="33"/>
    </row>
    <row r="148" spans="1:17" ht="75" x14ac:dyDescent="0.25">
      <c r="A148" s="27" t="s">
        <v>269</v>
      </c>
      <c r="B148" s="33"/>
      <c r="C148" s="31"/>
      <c r="D148" s="31"/>
      <c r="E148" s="30"/>
      <c r="F148" s="29">
        <f t="shared" si="57"/>
        <v>131</v>
      </c>
      <c r="G148" s="43"/>
      <c r="H148" s="28">
        <v>131</v>
      </c>
      <c r="I148" s="28"/>
      <c r="J148" s="28"/>
      <c r="K148" s="28">
        <v>0</v>
      </c>
      <c r="L148" s="28"/>
      <c r="M148" s="28"/>
      <c r="N148" s="28"/>
      <c r="O148" s="28"/>
      <c r="P148" s="29"/>
      <c r="Q148" s="33"/>
    </row>
    <row r="149" spans="1:17" ht="105" x14ac:dyDescent="0.25">
      <c r="A149" s="27" t="s">
        <v>270</v>
      </c>
      <c r="B149" s="33" t="s">
        <v>265</v>
      </c>
      <c r="C149" s="31"/>
      <c r="D149" s="31" t="s">
        <v>271</v>
      </c>
      <c r="E149" s="30"/>
      <c r="F149" s="29">
        <f t="shared" si="57"/>
        <v>184.3</v>
      </c>
      <c r="G149" s="43"/>
      <c r="H149" s="28">
        <v>184.3</v>
      </c>
      <c r="I149" s="28"/>
      <c r="J149" s="28"/>
      <c r="K149" s="28">
        <v>0</v>
      </c>
      <c r="L149" s="28"/>
      <c r="M149" s="28"/>
      <c r="N149" s="28"/>
      <c r="O149" s="28"/>
      <c r="P149" s="29"/>
      <c r="Q149" s="33"/>
    </row>
    <row r="150" spans="1:17" ht="120" customHeight="1" x14ac:dyDescent="0.25">
      <c r="A150" s="27" t="s">
        <v>272</v>
      </c>
      <c r="B150" s="31" t="s">
        <v>230</v>
      </c>
      <c r="C150" s="31"/>
      <c r="D150" s="31" t="s">
        <v>273</v>
      </c>
      <c r="E150" s="30"/>
      <c r="F150" s="29">
        <f t="shared" si="57"/>
        <v>680.2</v>
      </c>
      <c r="G150" s="43"/>
      <c r="H150" s="28">
        <v>680.2</v>
      </c>
      <c r="I150" s="28"/>
      <c r="J150" s="28"/>
      <c r="K150" s="28">
        <v>0</v>
      </c>
      <c r="L150" s="28"/>
      <c r="M150" s="28"/>
      <c r="N150" s="28"/>
      <c r="O150" s="28"/>
      <c r="P150" s="29"/>
      <c r="Q150" s="33"/>
    </row>
    <row r="151" spans="1:17" ht="75" x14ac:dyDescent="0.25">
      <c r="A151" s="27" t="s">
        <v>274</v>
      </c>
      <c r="B151" s="33" t="s">
        <v>265</v>
      </c>
      <c r="C151" s="31"/>
      <c r="D151" s="31" t="s">
        <v>275</v>
      </c>
      <c r="E151" s="30"/>
      <c r="F151" s="29">
        <f t="shared" si="57"/>
        <v>430.1</v>
      </c>
      <c r="G151" s="43"/>
      <c r="H151" s="28">
        <v>430.1</v>
      </c>
      <c r="I151" s="28"/>
      <c r="J151" s="28"/>
      <c r="K151" s="28">
        <v>0</v>
      </c>
      <c r="L151" s="28"/>
      <c r="M151" s="28"/>
      <c r="N151" s="28"/>
      <c r="O151" s="28"/>
      <c r="P151" s="29"/>
      <c r="Q151" s="33"/>
    </row>
    <row r="152" spans="1:17" ht="195" x14ac:dyDescent="0.25">
      <c r="A152" s="27" t="s">
        <v>276</v>
      </c>
      <c r="B152" s="33" t="s">
        <v>277</v>
      </c>
      <c r="C152" s="31"/>
      <c r="D152" s="31" t="s">
        <v>278</v>
      </c>
      <c r="E152" s="30"/>
      <c r="F152" s="29">
        <f t="shared" si="57"/>
        <v>1009.3</v>
      </c>
      <c r="G152" s="43"/>
      <c r="H152" s="28">
        <v>1009.3</v>
      </c>
      <c r="I152" s="28"/>
      <c r="J152" s="28"/>
      <c r="K152" s="28">
        <v>0</v>
      </c>
      <c r="L152" s="28"/>
      <c r="M152" s="28"/>
      <c r="N152" s="28"/>
      <c r="O152" s="28"/>
      <c r="P152" s="29"/>
      <c r="Q152" s="33"/>
    </row>
    <row r="153" spans="1:17" ht="120" x14ac:dyDescent="0.25">
      <c r="A153" s="27" t="s">
        <v>279</v>
      </c>
      <c r="B153" s="33" t="s">
        <v>213</v>
      </c>
      <c r="C153" s="33"/>
      <c r="D153" s="30" t="s">
        <v>280</v>
      </c>
      <c r="E153" s="30"/>
      <c r="F153" s="29">
        <f t="shared" si="57"/>
        <v>539.4</v>
      </c>
      <c r="G153" s="43"/>
      <c r="H153" s="28">
        <v>539.4</v>
      </c>
      <c r="I153" s="28"/>
      <c r="J153" s="28"/>
      <c r="K153" s="28">
        <v>0</v>
      </c>
      <c r="L153" s="28"/>
      <c r="M153" s="28"/>
      <c r="N153" s="28"/>
      <c r="O153" s="28"/>
      <c r="P153" s="29"/>
      <c r="Q153" s="33"/>
    </row>
    <row r="154" spans="1:17" ht="75" x14ac:dyDescent="0.25">
      <c r="A154" s="27" t="s">
        <v>281</v>
      </c>
      <c r="B154" s="33" t="s">
        <v>282</v>
      </c>
      <c r="C154" s="31"/>
      <c r="D154" s="30" t="s">
        <v>283</v>
      </c>
      <c r="E154" s="30"/>
      <c r="F154" s="29">
        <f t="shared" si="57"/>
        <v>310</v>
      </c>
      <c r="G154" s="43"/>
      <c r="H154" s="28">
        <v>310</v>
      </c>
      <c r="I154" s="28"/>
      <c r="J154" s="28"/>
      <c r="K154" s="28">
        <v>0</v>
      </c>
      <c r="L154" s="28"/>
      <c r="M154" s="28"/>
      <c r="N154" s="28"/>
      <c r="O154" s="28"/>
      <c r="P154" s="29"/>
      <c r="Q154" s="33"/>
    </row>
    <row r="155" spans="1:17" ht="90" x14ac:dyDescent="0.25">
      <c r="A155" s="27" t="s">
        <v>284</v>
      </c>
      <c r="B155" s="33" t="s">
        <v>243</v>
      </c>
      <c r="C155" s="31"/>
      <c r="D155" s="33" t="s">
        <v>285</v>
      </c>
      <c r="E155" s="30"/>
      <c r="F155" s="29">
        <f t="shared" si="57"/>
        <v>500</v>
      </c>
      <c r="G155" s="43"/>
      <c r="H155" s="28">
        <v>500</v>
      </c>
      <c r="I155" s="28"/>
      <c r="J155" s="28"/>
      <c r="K155" s="28">
        <v>0</v>
      </c>
      <c r="L155" s="28"/>
      <c r="M155" s="28"/>
      <c r="N155" s="28"/>
      <c r="O155" s="28"/>
      <c r="P155" s="29"/>
      <c r="Q155" s="33"/>
    </row>
    <row r="156" spans="1:17" ht="105" x14ac:dyDescent="0.25">
      <c r="A156" s="27" t="s">
        <v>286</v>
      </c>
      <c r="B156" s="33" t="s">
        <v>287</v>
      </c>
      <c r="C156" s="33"/>
      <c r="D156" s="33" t="s">
        <v>288</v>
      </c>
      <c r="E156" s="30"/>
      <c r="F156" s="29">
        <f t="shared" si="57"/>
        <v>876.7</v>
      </c>
      <c r="G156" s="43"/>
      <c r="H156" s="28">
        <v>876.7</v>
      </c>
      <c r="I156" s="28"/>
      <c r="J156" s="28"/>
      <c r="K156" s="28">
        <v>0</v>
      </c>
      <c r="L156" s="28"/>
      <c r="M156" s="28"/>
      <c r="N156" s="28"/>
      <c r="O156" s="28"/>
      <c r="P156" s="29"/>
      <c r="Q156" s="33"/>
    </row>
    <row r="157" spans="1:17" ht="120" x14ac:dyDescent="0.25">
      <c r="A157" s="27" t="s">
        <v>289</v>
      </c>
      <c r="B157" s="33" t="s">
        <v>290</v>
      </c>
      <c r="C157" s="33"/>
      <c r="D157" s="33" t="s">
        <v>291</v>
      </c>
      <c r="E157" s="30"/>
      <c r="F157" s="29">
        <f t="shared" si="57"/>
        <v>835.4</v>
      </c>
      <c r="G157" s="43"/>
      <c r="H157" s="28">
        <v>835.4</v>
      </c>
      <c r="I157" s="28"/>
      <c r="J157" s="28"/>
      <c r="K157" s="28">
        <v>0</v>
      </c>
      <c r="L157" s="28"/>
      <c r="M157" s="28"/>
      <c r="N157" s="28"/>
      <c r="O157" s="28"/>
      <c r="P157" s="29"/>
      <c r="Q157" s="33"/>
    </row>
    <row r="158" spans="1:17" ht="105" x14ac:dyDescent="0.25">
      <c r="A158" s="27" t="s">
        <v>292</v>
      </c>
      <c r="B158" s="33" t="s">
        <v>290</v>
      </c>
      <c r="C158" s="33"/>
      <c r="D158" s="33" t="s">
        <v>293</v>
      </c>
      <c r="E158" s="30"/>
      <c r="F158" s="29">
        <f t="shared" si="57"/>
        <v>867.8</v>
      </c>
      <c r="G158" s="43"/>
      <c r="H158" s="28">
        <v>867.8</v>
      </c>
      <c r="I158" s="28"/>
      <c r="J158" s="28"/>
      <c r="K158" s="28">
        <v>0</v>
      </c>
      <c r="L158" s="28"/>
      <c r="M158" s="28"/>
      <c r="N158" s="28"/>
      <c r="O158" s="28"/>
      <c r="P158" s="29"/>
      <c r="Q158" s="33"/>
    </row>
    <row r="159" spans="1:17" ht="75" x14ac:dyDescent="0.25">
      <c r="A159" s="27" t="s">
        <v>294</v>
      </c>
      <c r="B159" s="33" t="s">
        <v>221</v>
      </c>
      <c r="C159" s="33"/>
      <c r="D159" s="33" t="s">
        <v>295</v>
      </c>
      <c r="E159" s="30"/>
      <c r="F159" s="29">
        <f t="shared" si="57"/>
        <v>334</v>
      </c>
      <c r="G159" s="43"/>
      <c r="H159" s="28">
        <v>334</v>
      </c>
      <c r="I159" s="28"/>
      <c r="J159" s="28"/>
      <c r="K159" s="28">
        <v>0</v>
      </c>
      <c r="L159" s="28"/>
      <c r="M159" s="28"/>
      <c r="N159" s="28"/>
      <c r="O159" s="28"/>
      <c r="P159" s="29"/>
      <c r="Q159" s="33"/>
    </row>
    <row r="160" spans="1:17" ht="139.5" customHeight="1" x14ac:dyDescent="0.25">
      <c r="A160" s="27" t="s">
        <v>296</v>
      </c>
      <c r="B160" s="33" t="s">
        <v>297</v>
      </c>
      <c r="C160" s="33"/>
      <c r="D160" s="33" t="s">
        <v>298</v>
      </c>
      <c r="E160" s="30"/>
      <c r="F160" s="29">
        <f t="shared" si="57"/>
        <v>796.3</v>
      </c>
      <c r="G160" s="43"/>
      <c r="H160" s="28">
        <v>796.3</v>
      </c>
      <c r="I160" s="28"/>
      <c r="J160" s="28"/>
      <c r="K160" s="28">
        <v>0</v>
      </c>
      <c r="L160" s="28"/>
      <c r="M160" s="28"/>
      <c r="N160" s="28"/>
      <c r="O160" s="28"/>
      <c r="P160" s="29"/>
      <c r="Q160" s="33"/>
    </row>
    <row r="161" spans="1:17" ht="90" x14ac:dyDescent="0.25">
      <c r="A161" s="27" t="s">
        <v>299</v>
      </c>
      <c r="B161" s="33" t="s">
        <v>290</v>
      </c>
      <c r="C161" s="33"/>
      <c r="D161" s="33" t="s">
        <v>300</v>
      </c>
      <c r="E161" s="30"/>
      <c r="F161" s="29">
        <f t="shared" si="57"/>
        <v>678</v>
      </c>
      <c r="G161" s="43"/>
      <c r="H161" s="28">
        <v>678</v>
      </c>
      <c r="I161" s="28"/>
      <c r="J161" s="28"/>
      <c r="K161" s="28">
        <v>0</v>
      </c>
      <c r="L161" s="28"/>
      <c r="M161" s="28"/>
      <c r="N161" s="28"/>
      <c r="O161" s="28"/>
      <c r="P161" s="29"/>
      <c r="Q161" s="33"/>
    </row>
    <row r="162" spans="1:17" ht="120" x14ac:dyDescent="0.25">
      <c r="A162" s="27" t="s">
        <v>301</v>
      </c>
      <c r="B162" s="33" t="s">
        <v>302</v>
      </c>
      <c r="C162" s="33"/>
      <c r="D162" s="33" t="s">
        <v>303</v>
      </c>
      <c r="E162" s="30"/>
      <c r="F162" s="29">
        <f t="shared" si="57"/>
        <v>420</v>
      </c>
      <c r="G162" s="43"/>
      <c r="H162" s="28">
        <v>420</v>
      </c>
      <c r="I162" s="28"/>
      <c r="J162" s="28"/>
      <c r="K162" s="28">
        <v>0</v>
      </c>
      <c r="L162" s="28"/>
      <c r="M162" s="28"/>
      <c r="N162" s="28"/>
      <c r="O162" s="28"/>
      <c r="P162" s="29"/>
      <c r="Q162" s="33"/>
    </row>
    <row r="163" spans="1:17" ht="105" x14ac:dyDescent="0.25">
      <c r="A163" s="27" t="s">
        <v>304</v>
      </c>
      <c r="B163" s="33" t="s">
        <v>305</v>
      </c>
      <c r="C163" s="33"/>
      <c r="D163" s="33" t="s">
        <v>306</v>
      </c>
      <c r="E163" s="30"/>
      <c r="F163" s="29">
        <f t="shared" si="57"/>
        <v>720</v>
      </c>
      <c r="G163" s="43"/>
      <c r="H163" s="28">
        <v>720</v>
      </c>
      <c r="I163" s="28"/>
      <c r="J163" s="28"/>
      <c r="K163" s="28">
        <v>0</v>
      </c>
      <c r="L163" s="28"/>
      <c r="M163" s="28"/>
      <c r="N163" s="28"/>
      <c r="O163" s="28"/>
      <c r="P163" s="29"/>
      <c r="Q163" s="33"/>
    </row>
    <row r="164" spans="1:17" ht="107.25" customHeight="1" x14ac:dyDescent="0.25">
      <c r="A164" s="27" t="s">
        <v>307</v>
      </c>
      <c r="B164" s="33" t="s">
        <v>302</v>
      </c>
      <c r="C164" s="33"/>
      <c r="D164" s="33" t="s">
        <v>308</v>
      </c>
      <c r="E164" s="30"/>
      <c r="F164" s="29">
        <f t="shared" si="57"/>
        <v>510</v>
      </c>
      <c r="G164" s="43"/>
      <c r="H164" s="28">
        <v>510</v>
      </c>
      <c r="I164" s="28"/>
      <c r="J164" s="28"/>
      <c r="K164" s="28">
        <v>0</v>
      </c>
      <c r="L164" s="28"/>
      <c r="M164" s="28"/>
      <c r="N164" s="28"/>
      <c r="O164" s="28"/>
      <c r="P164" s="29"/>
      <c r="Q164" s="33"/>
    </row>
    <row r="165" spans="1:17" ht="105.75" customHeight="1" x14ac:dyDescent="0.25">
      <c r="A165" s="27" t="s">
        <v>309</v>
      </c>
      <c r="B165" s="33" t="s">
        <v>251</v>
      </c>
      <c r="C165" s="33"/>
      <c r="D165" s="33" t="s">
        <v>310</v>
      </c>
      <c r="E165" s="30"/>
      <c r="F165" s="29">
        <f t="shared" si="57"/>
        <v>580</v>
      </c>
      <c r="G165" s="43"/>
      <c r="H165" s="28">
        <v>580</v>
      </c>
      <c r="I165" s="28"/>
      <c r="J165" s="28"/>
      <c r="K165" s="28">
        <v>0</v>
      </c>
      <c r="L165" s="28"/>
      <c r="M165" s="28"/>
      <c r="N165" s="28"/>
      <c r="O165" s="28"/>
      <c r="P165" s="29"/>
      <c r="Q165" s="33"/>
    </row>
    <row r="166" spans="1:17" ht="75" x14ac:dyDescent="0.25">
      <c r="A166" s="27" t="s">
        <v>311</v>
      </c>
      <c r="B166" s="33"/>
      <c r="C166" s="31"/>
      <c r="D166" s="31"/>
      <c r="E166" s="30"/>
      <c r="F166" s="29">
        <f t="shared" si="57"/>
        <v>170.7</v>
      </c>
      <c r="G166" s="43"/>
      <c r="H166" s="28">
        <v>170.7</v>
      </c>
      <c r="I166" s="28"/>
      <c r="J166" s="28"/>
      <c r="K166" s="28">
        <v>0</v>
      </c>
      <c r="L166" s="28"/>
      <c r="M166" s="28"/>
      <c r="N166" s="28"/>
      <c r="O166" s="28"/>
      <c r="P166" s="29"/>
      <c r="Q166" s="33"/>
    </row>
    <row r="167" spans="1:17" ht="120" x14ac:dyDescent="0.25">
      <c r="A167" s="65" t="s">
        <v>81</v>
      </c>
      <c r="B167" s="95"/>
      <c r="C167" s="31"/>
      <c r="D167" s="31"/>
      <c r="E167" s="30"/>
      <c r="F167" s="29">
        <f t="shared" si="57"/>
        <v>581936.78</v>
      </c>
      <c r="G167" s="29">
        <v>318209.09999999998</v>
      </c>
      <c r="H167" s="29">
        <v>250489.7</v>
      </c>
      <c r="I167" s="29">
        <v>13237.98</v>
      </c>
      <c r="J167" s="29">
        <v>350730.9</v>
      </c>
      <c r="K167" s="28">
        <v>60.269588047004007</v>
      </c>
      <c r="L167" s="28">
        <f t="shared" ref="L167:L179" si="62">M167+N167+O167</f>
        <v>191653.9</v>
      </c>
      <c r="M167" s="28">
        <v>80663.7</v>
      </c>
      <c r="N167" s="28">
        <v>93684.7</v>
      </c>
      <c r="O167" s="28">
        <v>17305.5</v>
      </c>
      <c r="P167" s="29">
        <v>32.933800815958051</v>
      </c>
      <c r="Q167" s="100"/>
    </row>
    <row r="168" spans="1:17" ht="30" x14ac:dyDescent="0.25">
      <c r="A168" s="40" t="s">
        <v>82</v>
      </c>
      <c r="B168" s="95"/>
      <c r="C168" s="31"/>
      <c r="D168" s="31"/>
      <c r="E168" s="30"/>
      <c r="F168" s="29">
        <f t="shared" si="57"/>
        <v>581936.78</v>
      </c>
      <c r="G168" s="29">
        <v>318209.09999999998</v>
      </c>
      <c r="H168" s="29">
        <v>250489.7</v>
      </c>
      <c r="I168" s="29">
        <v>13237.98</v>
      </c>
      <c r="J168" s="29">
        <v>350730.9</v>
      </c>
      <c r="K168" s="28">
        <v>60.269588047004007</v>
      </c>
      <c r="L168" s="28">
        <f t="shared" si="62"/>
        <v>191653.9</v>
      </c>
      <c r="M168" s="28">
        <v>80663.7</v>
      </c>
      <c r="N168" s="28">
        <v>93684.7</v>
      </c>
      <c r="O168" s="28">
        <v>17305.5</v>
      </c>
      <c r="P168" s="29">
        <v>32.933800815958051</v>
      </c>
      <c r="Q168" s="100"/>
    </row>
    <row r="169" spans="1:17" ht="35.25" customHeight="1" x14ac:dyDescent="0.25">
      <c r="A169" s="48" t="s">
        <v>312</v>
      </c>
      <c r="B169" s="95"/>
      <c r="C169" s="31"/>
      <c r="D169" s="31"/>
      <c r="E169" s="30"/>
      <c r="F169" s="29"/>
      <c r="G169" s="43"/>
      <c r="H169" s="28"/>
      <c r="I169" s="28"/>
      <c r="J169" s="28"/>
      <c r="K169" s="28"/>
      <c r="L169" s="28"/>
      <c r="M169" s="28"/>
      <c r="N169" s="28"/>
      <c r="O169" s="28"/>
      <c r="P169" s="29"/>
      <c r="Q169" s="100"/>
    </row>
    <row r="170" spans="1:17" ht="107.25" customHeight="1" x14ac:dyDescent="0.25">
      <c r="A170" s="27" t="s">
        <v>313</v>
      </c>
      <c r="B170" s="112" t="s">
        <v>195</v>
      </c>
      <c r="C170" s="112"/>
      <c r="D170" s="112"/>
      <c r="E170" s="112"/>
      <c r="F170" s="29">
        <f t="shared" ref="F170:F179" si="63">G170+H170+I170</f>
        <v>537053.38</v>
      </c>
      <c r="G170" s="29">
        <v>300874.3</v>
      </c>
      <c r="H170" s="28">
        <v>222941.1</v>
      </c>
      <c r="I170" s="28">
        <v>13237.98</v>
      </c>
      <c r="J170" s="28">
        <v>335116.7</v>
      </c>
      <c r="K170" s="28">
        <v>62.399141776186198</v>
      </c>
      <c r="L170" s="28">
        <f t="shared" si="62"/>
        <v>191176.69999999998</v>
      </c>
      <c r="M170" s="28">
        <v>80663.7</v>
      </c>
      <c r="N170" s="28">
        <v>93684.7</v>
      </c>
      <c r="O170" s="28">
        <v>16828.3</v>
      </c>
      <c r="P170" s="29">
        <v>35.597336711669143</v>
      </c>
      <c r="Q170" s="25"/>
    </row>
    <row r="171" spans="1:17" x14ac:dyDescent="0.25">
      <c r="A171" s="36" t="s">
        <v>314</v>
      </c>
      <c r="B171" s="25"/>
      <c r="C171" s="25"/>
      <c r="D171" s="25"/>
      <c r="E171" s="25"/>
      <c r="F171" s="29"/>
      <c r="G171" s="29"/>
      <c r="H171" s="28"/>
      <c r="I171" s="28"/>
      <c r="J171" s="28"/>
      <c r="K171" s="28"/>
      <c r="L171" s="28"/>
      <c r="M171" s="28"/>
      <c r="N171" s="28"/>
      <c r="O171" s="28"/>
      <c r="P171" s="29"/>
      <c r="Q171" s="25"/>
    </row>
    <row r="172" spans="1:17" ht="45" x14ac:dyDescent="0.25">
      <c r="A172" s="27" t="s">
        <v>315</v>
      </c>
      <c r="B172" s="25"/>
      <c r="C172" s="25"/>
      <c r="D172" s="25"/>
      <c r="E172" s="25"/>
      <c r="F172" s="29">
        <f t="shared" si="63"/>
        <v>44883.399999999994</v>
      </c>
      <c r="G172" s="29">
        <v>17334.8</v>
      </c>
      <c r="H172" s="28">
        <v>27548.6</v>
      </c>
      <c r="I172" s="28"/>
      <c r="J172" s="28">
        <v>15614.2</v>
      </c>
      <c r="K172" s="28"/>
      <c r="L172" s="28">
        <f t="shared" si="62"/>
        <v>477.2</v>
      </c>
      <c r="M172" s="28"/>
      <c r="N172" s="28">
        <v>0</v>
      </c>
      <c r="O172" s="28">
        <v>477.2</v>
      </c>
      <c r="P172" s="29">
        <v>1.0631993119950807</v>
      </c>
      <c r="Q172" s="25"/>
    </row>
    <row r="173" spans="1:17" s="15" customFormat="1" ht="24" customHeight="1" x14ac:dyDescent="0.25">
      <c r="A173" s="72" t="s">
        <v>316</v>
      </c>
      <c r="B173" s="5"/>
      <c r="C173" s="5"/>
      <c r="D173" s="5"/>
      <c r="E173" s="5"/>
      <c r="F173" s="73">
        <f t="shared" si="63"/>
        <v>144785.09999999998</v>
      </c>
      <c r="G173" s="53">
        <v>0</v>
      </c>
      <c r="H173" s="53">
        <v>144785.09999999998</v>
      </c>
      <c r="I173" s="53">
        <v>0</v>
      </c>
      <c r="J173" s="53">
        <v>143000.09999999998</v>
      </c>
      <c r="K173" s="53">
        <v>98.767138331223308</v>
      </c>
      <c r="L173" s="53">
        <f t="shared" si="62"/>
        <v>143000.09999999998</v>
      </c>
      <c r="M173" s="53">
        <v>0</v>
      </c>
      <c r="N173" s="53">
        <v>143000.09999999998</v>
      </c>
      <c r="O173" s="53">
        <v>0</v>
      </c>
      <c r="P173" s="73">
        <v>98.767138331223308</v>
      </c>
      <c r="Q173" s="5"/>
    </row>
    <row r="174" spans="1:17" ht="15.75" x14ac:dyDescent="0.25">
      <c r="A174" s="50" t="s">
        <v>29</v>
      </c>
      <c r="B174" s="4"/>
      <c r="C174" s="4"/>
      <c r="D174" s="4"/>
      <c r="E174" s="4"/>
      <c r="F174" s="29">
        <f t="shared" si="63"/>
        <v>144785.09999999998</v>
      </c>
      <c r="G174" s="28">
        <v>0</v>
      </c>
      <c r="H174" s="28">
        <v>144785.09999999998</v>
      </c>
      <c r="I174" s="28">
        <v>0</v>
      </c>
      <c r="J174" s="28">
        <v>143000.09999999998</v>
      </c>
      <c r="K174" s="28">
        <v>98.767138331223308</v>
      </c>
      <c r="L174" s="28">
        <f t="shared" si="62"/>
        <v>143000.09999999998</v>
      </c>
      <c r="M174" s="28">
        <v>0</v>
      </c>
      <c r="N174" s="28">
        <v>143000.09999999998</v>
      </c>
      <c r="O174" s="28">
        <v>0</v>
      </c>
      <c r="P174" s="29">
        <v>98.767138331223308</v>
      </c>
      <c r="Q174" s="32"/>
    </row>
    <row r="175" spans="1:17" ht="75" x14ac:dyDescent="0.25">
      <c r="A175" s="62" t="s">
        <v>118</v>
      </c>
      <c r="B175" s="4"/>
      <c r="C175" s="4"/>
      <c r="D175" s="4"/>
      <c r="E175" s="4"/>
      <c r="F175" s="29">
        <f t="shared" si="63"/>
        <v>143000.09999999998</v>
      </c>
      <c r="G175" s="70">
        <v>0</v>
      </c>
      <c r="H175" s="70">
        <v>143000.09999999998</v>
      </c>
      <c r="I175" s="70">
        <v>0</v>
      </c>
      <c r="J175" s="70">
        <v>143000.09999999998</v>
      </c>
      <c r="K175" s="28">
        <v>100</v>
      </c>
      <c r="L175" s="28">
        <f t="shared" si="62"/>
        <v>143000.09999999998</v>
      </c>
      <c r="M175" s="70">
        <v>0</v>
      </c>
      <c r="N175" s="70">
        <v>143000.09999999998</v>
      </c>
      <c r="O175" s="70">
        <v>0</v>
      </c>
      <c r="P175" s="29">
        <v>100</v>
      </c>
      <c r="Q175" s="32"/>
    </row>
    <row r="176" spans="1:17" ht="45" x14ac:dyDescent="0.25">
      <c r="A176" s="63" t="s">
        <v>317</v>
      </c>
      <c r="B176" s="4"/>
      <c r="C176" s="4"/>
      <c r="D176" s="4"/>
      <c r="E176" s="4"/>
      <c r="F176" s="29">
        <f t="shared" si="63"/>
        <v>4517.8</v>
      </c>
      <c r="G176" s="46">
        <v>0</v>
      </c>
      <c r="H176" s="46">
        <v>4517.8</v>
      </c>
      <c r="I176" s="46">
        <v>0</v>
      </c>
      <c r="J176" s="46">
        <v>4517.8</v>
      </c>
      <c r="K176" s="28">
        <v>100</v>
      </c>
      <c r="L176" s="28">
        <f t="shared" si="62"/>
        <v>4517.8</v>
      </c>
      <c r="M176" s="46">
        <v>0</v>
      </c>
      <c r="N176" s="46">
        <v>4517.8</v>
      </c>
      <c r="O176" s="46">
        <v>0</v>
      </c>
      <c r="P176" s="29">
        <v>100</v>
      </c>
      <c r="Q176" s="32"/>
    </row>
    <row r="177" spans="1:17" ht="60" x14ac:dyDescent="0.25">
      <c r="A177" s="48" t="s">
        <v>120</v>
      </c>
      <c r="B177" s="4"/>
      <c r="C177" s="4"/>
      <c r="D177" s="4"/>
      <c r="E177" s="4"/>
      <c r="F177" s="64"/>
      <c r="G177" s="64"/>
      <c r="H177" s="71"/>
      <c r="I177" s="39"/>
      <c r="J177" s="71"/>
      <c r="K177" s="39"/>
      <c r="L177" s="78"/>
      <c r="M177" s="39"/>
      <c r="N177" s="71"/>
      <c r="O177" s="71"/>
      <c r="P177" s="71"/>
      <c r="Q177" s="32"/>
    </row>
    <row r="178" spans="1:17" ht="45" x14ac:dyDescent="0.25">
      <c r="A178" s="27" t="s">
        <v>318</v>
      </c>
      <c r="B178" s="112" t="s">
        <v>195</v>
      </c>
      <c r="C178" s="112"/>
      <c r="D178" s="112"/>
      <c r="E178" s="112"/>
      <c r="F178" s="29">
        <f t="shared" si="63"/>
        <v>4517.8</v>
      </c>
      <c r="G178" s="28">
        <v>0</v>
      </c>
      <c r="H178" s="28">
        <v>4517.8</v>
      </c>
      <c r="I178" s="28">
        <v>0</v>
      </c>
      <c r="J178" s="28">
        <v>4517.8</v>
      </c>
      <c r="K178" s="28">
        <v>100</v>
      </c>
      <c r="L178" s="28">
        <f t="shared" si="62"/>
        <v>4517.8</v>
      </c>
      <c r="M178" s="28">
        <v>0</v>
      </c>
      <c r="N178" s="28">
        <v>4517.8</v>
      </c>
      <c r="O178" s="28">
        <v>0</v>
      </c>
      <c r="P178" s="29">
        <v>100</v>
      </c>
      <c r="Q178" s="25"/>
    </row>
    <row r="179" spans="1:17" ht="45" x14ac:dyDescent="0.25">
      <c r="A179" s="63" t="s">
        <v>319</v>
      </c>
      <c r="B179" s="4"/>
      <c r="C179" s="4"/>
      <c r="D179" s="4"/>
      <c r="E179" s="4"/>
      <c r="F179" s="29">
        <f t="shared" si="63"/>
        <v>138482.29999999999</v>
      </c>
      <c r="G179" s="46">
        <v>0</v>
      </c>
      <c r="H179" s="46">
        <v>138482.29999999999</v>
      </c>
      <c r="I179" s="46">
        <v>0</v>
      </c>
      <c r="J179" s="46">
        <v>138482.29999999999</v>
      </c>
      <c r="K179" s="46">
        <v>100</v>
      </c>
      <c r="L179" s="28">
        <f t="shared" si="62"/>
        <v>138482.29999999999</v>
      </c>
      <c r="M179" s="46">
        <v>0</v>
      </c>
      <c r="N179" s="46">
        <v>138482.29999999999</v>
      </c>
      <c r="O179" s="46">
        <v>0</v>
      </c>
      <c r="P179" s="68">
        <v>100</v>
      </c>
      <c r="Q179" s="32"/>
    </row>
    <row r="180" spans="1:17" ht="60" x14ac:dyDescent="0.25">
      <c r="A180" s="48" t="s">
        <v>120</v>
      </c>
      <c r="B180" s="4"/>
      <c r="C180" s="4"/>
      <c r="D180" s="4"/>
      <c r="E180" s="4"/>
      <c r="F180" s="64"/>
      <c r="G180" s="64"/>
      <c r="H180" s="28"/>
      <c r="I180" s="28"/>
      <c r="J180" s="28"/>
      <c r="K180" s="46"/>
      <c r="L180" s="28"/>
      <c r="M180" s="28"/>
      <c r="N180" s="28"/>
      <c r="O180" s="28"/>
      <c r="P180" s="28"/>
      <c r="Q180" s="32"/>
    </row>
    <row r="181" spans="1:17" ht="60" x14ac:dyDescent="0.25">
      <c r="A181" s="36" t="s">
        <v>320</v>
      </c>
      <c r="B181" s="4"/>
      <c r="C181" s="4"/>
      <c r="D181" s="4"/>
      <c r="E181" s="4"/>
      <c r="F181" s="59"/>
      <c r="G181" s="59"/>
      <c r="H181" s="28"/>
      <c r="I181" s="28"/>
      <c r="J181" s="28"/>
      <c r="K181" s="46"/>
      <c r="L181" s="28"/>
      <c r="M181" s="28"/>
      <c r="N181" s="28"/>
      <c r="O181" s="28"/>
      <c r="P181" s="28"/>
      <c r="Q181" s="32"/>
    </row>
    <row r="182" spans="1:17" ht="270.75" customHeight="1" x14ac:dyDescent="0.25">
      <c r="A182" s="27" t="s">
        <v>321</v>
      </c>
      <c r="B182" s="25" t="s">
        <v>322</v>
      </c>
      <c r="C182" s="25" t="s">
        <v>323</v>
      </c>
      <c r="D182" s="25" t="s">
        <v>324</v>
      </c>
      <c r="E182" s="25" t="s">
        <v>325</v>
      </c>
      <c r="F182" s="29">
        <f t="shared" ref="F182:F196" si="64">G182+H182+I182</f>
        <v>130000</v>
      </c>
      <c r="G182" s="43"/>
      <c r="H182" s="28">
        <v>130000</v>
      </c>
      <c r="I182" s="28"/>
      <c r="J182" s="28">
        <v>130000</v>
      </c>
      <c r="K182" s="46">
        <v>100</v>
      </c>
      <c r="L182" s="28">
        <f t="shared" ref="L182:L186" si="65">M182+N182+O182</f>
        <v>130000</v>
      </c>
      <c r="M182" s="28"/>
      <c r="N182" s="28">
        <v>130000</v>
      </c>
      <c r="O182" s="28"/>
      <c r="P182" s="68">
        <v>100</v>
      </c>
      <c r="Q182" s="30" t="s">
        <v>326</v>
      </c>
    </row>
    <row r="183" spans="1:17" ht="140.25" x14ac:dyDescent="0.25">
      <c r="A183" s="27" t="s">
        <v>327</v>
      </c>
      <c r="B183" s="31" t="s">
        <v>328</v>
      </c>
      <c r="C183" s="31" t="s">
        <v>356</v>
      </c>
      <c r="D183" s="31" t="s">
        <v>329</v>
      </c>
      <c r="E183" s="31" t="s">
        <v>330</v>
      </c>
      <c r="F183" s="29">
        <f t="shared" si="64"/>
        <v>8197</v>
      </c>
      <c r="G183" s="43"/>
      <c r="H183" s="28">
        <v>8197</v>
      </c>
      <c r="I183" s="28"/>
      <c r="J183" s="28">
        <v>8197</v>
      </c>
      <c r="K183" s="46">
        <v>100</v>
      </c>
      <c r="L183" s="28">
        <f t="shared" si="65"/>
        <v>8197</v>
      </c>
      <c r="M183" s="28"/>
      <c r="N183" s="28">
        <v>8197</v>
      </c>
      <c r="O183" s="28"/>
      <c r="P183" s="68">
        <v>100</v>
      </c>
      <c r="Q183" s="30"/>
    </row>
    <row r="184" spans="1:17" ht="165.75" x14ac:dyDescent="0.25">
      <c r="A184" s="27" t="s">
        <v>331</v>
      </c>
      <c r="B184" s="25" t="s">
        <v>332</v>
      </c>
      <c r="C184" s="25" t="s">
        <v>333</v>
      </c>
      <c r="D184" s="25" t="s">
        <v>334</v>
      </c>
      <c r="E184" s="25" t="s">
        <v>335</v>
      </c>
      <c r="F184" s="29">
        <f t="shared" si="64"/>
        <v>285.3</v>
      </c>
      <c r="G184" s="43"/>
      <c r="H184" s="28">
        <v>285.3</v>
      </c>
      <c r="I184" s="28"/>
      <c r="J184" s="28">
        <v>285.3</v>
      </c>
      <c r="K184" s="46">
        <v>100</v>
      </c>
      <c r="L184" s="28">
        <f t="shared" si="65"/>
        <v>285.3</v>
      </c>
      <c r="M184" s="28"/>
      <c r="N184" s="28">
        <v>285.3</v>
      </c>
      <c r="O184" s="28"/>
      <c r="P184" s="68">
        <v>100</v>
      </c>
      <c r="Q184" s="101">
        <v>0</v>
      </c>
    </row>
    <row r="185" spans="1:17" ht="75" x14ac:dyDescent="0.25">
      <c r="A185" s="62" t="s">
        <v>188</v>
      </c>
      <c r="B185" s="25"/>
      <c r="C185" s="96"/>
      <c r="D185" s="25"/>
      <c r="E185" s="25"/>
      <c r="F185" s="29">
        <f t="shared" si="64"/>
        <v>1785</v>
      </c>
      <c r="G185" s="29">
        <v>0</v>
      </c>
      <c r="H185" s="29">
        <v>1785</v>
      </c>
      <c r="I185" s="29">
        <v>0</v>
      </c>
      <c r="J185" s="43">
        <v>0</v>
      </c>
      <c r="K185" s="46">
        <v>0</v>
      </c>
      <c r="L185" s="28">
        <f t="shared" si="65"/>
        <v>0</v>
      </c>
      <c r="M185" s="28">
        <v>0</v>
      </c>
      <c r="N185" s="28">
        <v>0</v>
      </c>
      <c r="O185" s="28">
        <v>0</v>
      </c>
      <c r="P185" s="68">
        <v>0</v>
      </c>
      <c r="Q185" s="30"/>
    </row>
    <row r="186" spans="1:17" ht="45" x14ac:dyDescent="0.25">
      <c r="A186" s="40" t="s">
        <v>189</v>
      </c>
      <c r="B186" s="25"/>
      <c r="C186" s="96"/>
      <c r="D186" s="25"/>
      <c r="E186" s="25"/>
      <c r="F186" s="29">
        <f t="shared" si="64"/>
        <v>1785</v>
      </c>
      <c r="G186" s="29">
        <v>0</v>
      </c>
      <c r="H186" s="29">
        <v>1785</v>
      </c>
      <c r="I186" s="29">
        <v>0</v>
      </c>
      <c r="J186" s="43">
        <v>0</v>
      </c>
      <c r="K186" s="46">
        <v>0</v>
      </c>
      <c r="L186" s="28">
        <f t="shared" si="65"/>
        <v>0</v>
      </c>
      <c r="M186" s="28">
        <v>0</v>
      </c>
      <c r="N186" s="28">
        <v>0</v>
      </c>
      <c r="O186" s="28">
        <v>0</v>
      </c>
      <c r="P186" s="68">
        <v>0</v>
      </c>
      <c r="Q186" s="30"/>
    </row>
    <row r="187" spans="1:17" ht="60" x14ac:dyDescent="0.25">
      <c r="A187" s="48" t="s">
        <v>120</v>
      </c>
      <c r="B187" s="25"/>
      <c r="C187" s="96"/>
      <c r="D187" s="25"/>
      <c r="E187" s="25"/>
      <c r="F187" s="29"/>
      <c r="G187" s="43"/>
      <c r="H187" s="28"/>
      <c r="I187" s="28"/>
      <c r="J187" s="28"/>
      <c r="K187" s="46"/>
      <c r="L187" s="28"/>
      <c r="M187" s="28"/>
      <c r="N187" s="28"/>
      <c r="O187" s="28"/>
      <c r="P187" s="68"/>
      <c r="Q187" s="30"/>
    </row>
    <row r="188" spans="1:17" x14ac:dyDescent="0.25">
      <c r="A188" s="48" t="s">
        <v>70</v>
      </c>
      <c r="B188" s="25"/>
      <c r="C188" s="96"/>
      <c r="D188" s="25"/>
      <c r="E188" s="25"/>
      <c r="F188" s="29"/>
      <c r="G188" s="43"/>
      <c r="H188" s="28"/>
      <c r="I188" s="28"/>
      <c r="J188" s="28"/>
      <c r="K188" s="46"/>
      <c r="L188" s="28"/>
      <c r="M188" s="28"/>
      <c r="N188" s="28"/>
      <c r="O188" s="28"/>
      <c r="P188" s="68"/>
      <c r="Q188" s="30"/>
    </row>
    <row r="189" spans="1:17" ht="66" customHeight="1" x14ac:dyDescent="0.25">
      <c r="A189" s="48" t="s">
        <v>336</v>
      </c>
      <c r="B189" s="25"/>
      <c r="C189" s="96"/>
      <c r="D189" s="25"/>
      <c r="E189" s="25"/>
      <c r="F189" s="29">
        <f t="shared" si="64"/>
        <v>1785</v>
      </c>
      <c r="G189" s="43"/>
      <c r="H189" s="28">
        <v>1785</v>
      </c>
      <c r="I189" s="28"/>
      <c r="J189" s="28">
        <v>0</v>
      </c>
      <c r="K189" s="46"/>
      <c r="L189" s="28">
        <f t="shared" ref="L189:L201" si="66">M189+N189+O189</f>
        <v>0</v>
      </c>
      <c r="M189" s="28"/>
      <c r="N189" s="28">
        <v>0</v>
      </c>
      <c r="O189" s="28"/>
      <c r="P189" s="68"/>
      <c r="Q189" s="30"/>
    </row>
    <row r="190" spans="1:17" s="15" customFormat="1" ht="15.75" x14ac:dyDescent="0.25">
      <c r="A190" s="72" t="s">
        <v>337</v>
      </c>
      <c r="B190" s="5"/>
      <c r="C190" s="5"/>
      <c r="D190" s="5"/>
      <c r="E190" s="5"/>
      <c r="F190" s="38">
        <f t="shared" si="64"/>
        <v>230660.7</v>
      </c>
      <c r="G190" s="53">
        <v>193745.6</v>
      </c>
      <c r="H190" s="53">
        <v>13992.4</v>
      </c>
      <c r="I190" s="53">
        <v>22922.7</v>
      </c>
      <c r="J190" s="53">
        <v>97826.4</v>
      </c>
      <c r="K190" s="53">
        <v>42.411386074871004</v>
      </c>
      <c r="L190" s="53">
        <f t="shared" si="66"/>
        <v>100376.4</v>
      </c>
      <c r="M190" s="53">
        <v>87754.9</v>
      </c>
      <c r="N190" s="53">
        <v>2856.1</v>
      </c>
      <c r="O190" s="53">
        <v>9765.4</v>
      </c>
      <c r="P190" s="73">
        <v>43.516906000892213</v>
      </c>
      <c r="Q190" s="5"/>
    </row>
    <row r="191" spans="1:17" x14ac:dyDescent="0.25">
      <c r="A191" s="27" t="s">
        <v>19</v>
      </c>
      <c r="B191" s="4"/>
      <c r="C191" s="4"/>
      <c r="D191" s="4"/>
      <c r="E191" s="4"/>
      <c r="F191" s="43"/>
      <c r="G191" s="43"/>
      <c r="H191" s="28"/>
      <c r="I191" s="28"/>
      <c r="J191" s="28"/>
      <c r="K191" s="28"/>
      <c r="L191" s="78"/>
      <c r="M191" s="28"/>
      <c r="N191" s="28"/>
      <c r="O191" s="28"/>
      <c r="P191" s="28"/>
      <c r="Q191" s="32"/>
    </row>
    <row r="192" spans="1:17" ht="15.75" x14ac:dyDescent="0.25">
      <c r="A192" s="50" t="s">
        <v>29</v>
      </c>
      <c r="B192" s="4"/>
      <c r="C192" s="4"/>
      <c r="D192" s="4"/>
      <c r="E192" s="4"/>
      <c r="F192" s="29">
        <f t="shared" si="64"/>
        <v>230660.7</v>
      </c>
      <c r="G192" s="28">
        <v>193745.6</v>
      </c>
      <c r="H192" s="28">
        <v>13992.4</v>
      </c>
      <c r="I192" s="28">
        <v>22922.7</v>
      </c>
      <c r="J192" s="28">
        <v>97826.4</v>
      </c>
      <c r="K192" s="28">
        <v>42.411386074871004</v>
      </c>
      <c r="L192" s="28">
        <f t="shared" si="66"/>
        <v>100376.4</v>
      </c>
      <c r="M192" s="28">
        <v>87754.9</v>
      </c>
      <c r="N192" s="28">
        <v>2856.1</v>
      </c>
      <c r="O192" s="28">
        <v>9765.4</v>
      </c>
      <c r="P192" s="29">
        <v>43.516906000892213</v>
      </c>
      <c r="Q192" s="4"/>
    </row>
    <row r="193" spans="1:17" ht="75" x14ac:dyDescent="0.25">
      <c r="A193" s="65" t="s">
        <v>338</v>
      </c>
      <c r="B193" s="4"/>
      <c r="C193" s="4"/>
      <c r="D193" s="4"/>
      <c r="E193" s="4"/>
      <c r="F193" s="29">
        <f t="shared" si="64"/>
        <v>230660.7</v>
      </c>
      <c r="G193" s="46">
        <v>193745.6</v>
      </c>
      <c r="H193" s="46">
        <v>13992.4</v>
      </c>
      <c r="I193" s="46">
        <v>22922.7</v>
      </c>
      <c r="J193" s="46">
        <v>97826.4</v>
      </c>
      <c r="K193" s="46">
        <v>42.411386074871004</v>
      </c>
      <c r="L193" s="28">
        <f t="shared" si="66"/>
        <v>100376.4</v>
      </c>
      <c r="M193" s="46">
        <v>87754.9</v>
      </c>
      <c r="N193" s="46">
        <v>2856.1</v>
      </c>
      <c r="O193" s="46">
        <v>9765.4</v>
      </c>
      <c r="P193" s="68">
        <v>43.516906000892213</v>
      </c>
      <c r="Q193" s="4"/>
    </row>
    <row r="194" spans="1:17" ht="60" x14ac:dyDescent="0.25">
      <c r="A194" s="40" t="s">
        <v>340</v>
      </c>
      <c r="B194" s="4"/>
      <c r="C194" s="4"/>
      <c r="D194" s="4"/>
      <c r="E194" s="4"/>
      <c r="F194" s="29">
        <f t="shared" si="64"/>
        <v>178374.9</v>
      </c>
      <c r="G194" s="46">
        <v>161474.9</v>
      </c>
      <c r="H194" s="46">
        <v>8700</v>
      </c>
      <c r="I194" s="46">
        <v>8200</v>
      </c>
      <c r="J194" s="46">
        <v>55880.3</v>
      </c>
      <c r="K194" s="28">
        <v>31.327445733676658</v>
      </c>
      <c r="L194" s="28">
        <f t="shared" si="66"/>
        <v>58430.299999999996</v>
      </c>
      <c r="M194" s="46">
        <v>55484.2</v>
      </c>
      <c r="N194" s="46">
        <v>2856.1</v>
      </c>
      <c r="O194" s="46">
        <v>90</v>
      </c>
      <c r="P194" s="68">
        <v>32.757019064902067</v>
      </c>
      <c r="Q194" s="32"/>
    </row>
    <row r="195" spans="1:17" ht="45" x14ac:dyDescent="0.25">
      <c r="A195" s="48" t="s">
        <v>339</v>
      </c>
      <c r="B195" s="4"/>
      <c r="C195" s="4"/>
      <c r="D195" s="4"/>
      <c r="E195" s="4"/>
      <c r="F195" s="64"/>
      <c r="G195" s="64"/>
      <c r="H195" s="39"/>
      <c r="I195" s="39"/>
      <c r="J195" s="39"/>
      <c r="K195" s="39"/>
      <c r="L195" s="28"/>
      <c r="M195" s="39"/>
      <c r="N195" s="39"/>
      <c r="O195" s="39"/>
      <c r="P195" s="39"/>
      <c r="Q195" s="32"/>
    </row>
    <row r="196" spans="1:17" ht="60" x14ac:dyDescent="0.25">
      <c r="A196" s="48" t="s">
        <v>341</v>
      </c>
      <c r="B196" s="4"/>
      <c r="C196" s="4"/>
      <c r="D196" s="4"/>
      <c r="E196" s="4"/>
      <c r="F196" s="29">
        <f t="shared" si="64"/>
        <v>90782.7</v>
      </c>
      <c r="G196" s="64">
        <v>90282.7</v>
      </c>
      <c r="H196" s="28">
        <v>500</v>
      </c>
      <c r="I196" s="39"/>
      <c r="J196" s="28">
        <v>55880.3</v>
      </c>
      <c r="K196" s="28">
        <v>61.553908398846922</v>
      </c>
      <c r="L196" s="28">
        <f t="shared" si="66"/>
        <v>55880.299999999996</v>
      </c>
      <c r="M196" s="28">
        <v>55484.2</v>
      </c>
      <c r="N196" s="28">
        <v>396.1</v>
      </c>
      <c r="O196" s="39"/>
      <c r="P196" s="68">
        <v>61.553908398846914</v>
      </c>
      <c r="Q196" s="32"/>
    </row>
    <row r="197" spans="1:17" ht="15.75" x14ac:dyDescent="0.25">
      <c r="A197" s="48" t="s">
        <v>72</v>
      </c>
      <c r="B197" s="4"/>
      <c r="C197" s="4"/>
      <c r="D197" s="4"/>
      <c r="E197" s="4"/>
      <c r="F197" s="64"/>
      <c r="G197" s="64"/>
      <c r="H197" s="39"/>
      <c r="I197" s="39"/>
      <c r="J197" s="39"/>
      <c r="K197" s="39"/>
      <c r="L197" s="28"/>
      <c r="M197" s="39"/>
      <c r="N197" s="39"/>
      <c r="O197" s="39"/>
      <c r="P197" s="39"/>
      <c r="Q197" s="32"/>
    </row>
    <row r="198" spans="1:17" ht="63.75" x14ac:dyDescent="0.25">
      <c r="A198" s="27" t="s">
        <v>342</v>
      </c>
      <c r="B198" s="97" t="s">
        <v>343</v>
      </c>
      <c r="C198" s="96" t="s">
        <v>344</v>
      </c>
      <c r="D198" s="96" t="s">
        <v>345</v>
      </c>
      <c r="E198" s="98"/>
      <c r="F198" s="29">
        <f t="shared" ref="F198:F199" si="67">G198+H198+I198</f>
        <v>87592.2</v>
      </c>
      <c r="G198" s="29">
        <v>71192.2</v>
      </c>
      <c r="H198" s="28">
        <v>8200</v>
      </c>
      <c r="I198" s="28">
        <v>8200</v>
      </c>
      <c r="J198" s="28">
        <v>0</v>
      </c>
      <c r="K198" s="28">
        <v>0</v>
      </c>
      <c r="L198" s="28">
        <f t="shared" si="66"/>
        <v>2550</v>
      </c>
      <c r="M198" s="28"/>
      <c r="N198" s="28">
        <v>2460</v>
      </c>
      <c r="O198" s="28">
        <v>90</v>
      </c>
      <c r="P198" s="29">
        <v>2.9112181221615621</v>
      </c>
      <c r="Q198" s="98"/>
    </row>
    <row r="199" spans="1:17" ht="90" x14ac:dyDescent="0.25">
      <c r="A199" s="40" t="s">
        <v>346</v>
      </c>
      <c r="B199" s="97"/>
      <c r="C199" s="96"/>
      <c r="D199" s="96"/>
      <c r="E199" s="98"/>
      <c r="F199" s="29">
        <f t="shared" si="67"/>
        <v>52285.8</v>
      </c>
      <c r="G199" s="29">
        <v>32270.7</v>
      </c>
      <c r="H199" s="29">
        <v>5292.4</v>
      </c>
      <c r="I199" s="29">
        <v>14722.7</v>
      </c>
      <c r="J199" s="29">
        <v>41946.1</v>
      </c>
      <c r="K199" s="28">
        <v>80.224649904945494</v>
      </c>
      <c r="L199" s="28">
        <f t="shared" si="66"/>
        <v>41946.1</v>
      </c>
      <c r="M199" s="28">
        <v>32270.7</v>
      </c>
      <c r="N199" s="28">
        <v>0</v>
      </c>
      <c r="O199" s="28">
        <v>9675.4</v>
      </c>
      <c r="P199" s="29">
        <v>80.224649904945494</v>
      </c>
      <c r="Q199" s="98"/>
    </row>
    <row r="200" spans="1:17" ht="45" x14ac:dyDescent="0.25">
      <c r="A200" s="48" t="s">
        <v>339</v>
      </c>
      <c r="B200" s="97"/>
      <c r="C200" s="96"/>
      <c r="D200" s="96"/>
      <c r="E200" s="98"/>
      <c r="F200" s="29"/>
      <c r="G200" s="29"/>
      <c r="H200" s="28"/>
      <c r="I200" s="28"/>
      <c r="J200" s="28"/>
      <c r="K200" s="28"/>
      <c r="L200" s="28"/>
      <c r="M200" s="28"/>
      <c r="N200" s="28"/>
      <c r="O200" s="28"/>
      <c r="P200" s="29"/>
      <c r="Q200" s="98"/>
    </row>
    <row r="201" spans="1:17" ht="153" x14ac:dyDescent="0.25">
      <c r="A201" s="27" t="s">
        <v>347</v>
      </c>
      <c r="B201" s="97" t="s">
        <v>348</v>
      </c>
      <c r="C201" s="96" t="s">
        <v>349</v>
      </c>
      <c r="D201" s="96"/>
      <c r="E201" s="96" t="s">
        <v>71</v>
      </c>
      <c r="F201" s="29">
        <f t="shared" ref="F201" si="68">G201+H201+I201</f>
        <v>52285.8</v>
      </c>
      <c r="G201" s="43">
        <v>32270.7</v>
      </c>
      <c r="H201" s="28">
        <v>5292.4</v>
      </c>
      <c r="I201" s="28">
        <v>14722.7</v>
      </c>
      <c r="J201" s="28">
        <v>41946.1</v>
      </c>
      <c r="K201" s="28">
        <v>80.224649904945494</v>
      </c>
      <c r="L201" s="28">
        <f t="shared" si="66"/>
        <v>41946.1</v>
      </c>
      <c r="M201" s="28">
        <v>32270.7</v>
      </c>
      <c r="N201" s="28">
        <v>0</v>
      </c>
      <c r="O201" s="28">
        <v>9675.4</v>
      </c>
      <c r="P201" s="29">
        <v>80.224649904945494</v>
      </c>
      <c r="Q201" s="98"/>
    </row>
    <row r="202" spans="1:17" ht="15.75" x14ac:dyDescent="0.25">
      <c r="A202" s="119" t="s">
        <v>350</v>
      </c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</row>
    <row r="203" spans="1:17" ht="15.75" x14ac:dyDescent="0.25">
      <c r="A203" s="116" t="s">
        <v>351</v>
      </c>
      <c r="B203" s="117"/>
      <c r="C203" s="117"/>
      <c r="D203" s="117"/>
      <c r="E203" s="117"/>
      <c r="F203" s="117"/>
      <c r="G203" s="117"/>
      <c r="H203" s="118"/>
      <c r="I203" s="78"/>
      <c r="J203" s="78"/>
      <c r="K203" s="78"/>
      <c r="L203" s="78"/>
      <c r="M203" s="78"/>
      <c r="N203" s="78"/>
      <c r="O203" s="78"/>
      <c r="P203" s="78"/>
      <c r="Q203" s="13"/>
    </row>
  </sheetData>
  <mergeCells count="21">
    <mergeCell ref="A203:H203"/>
    <mergeCell ref="A202:Q202"/>
    <mergeCell ref="B178:E178"/>
    <mergeCell ref="B116:E116"/>
    <mergeCell ref="C71:D71"/>
    <mergeCell ref="B170:E170"/>
    <mergeCell ref="C3:C4"/>
    <mergeCell ref="D3:D4"/>
    <mergeCell ref="A1:Q1"/>
    <mergeCell ref="A3:A4"/>
    <mergeCell ref="B3:B4"/>
    <mergeCell ref="B54:D54"/>
    <mergeCell ref="Q54:Q60"/>
    <mergeCell ref="E3:E4"/>
    <mergeCell ref="F3:I3"/>
    <mergeCell ref="Q3:Q4"/>
    <mergeCell ref="P3:P4"/>
    <mergeCell ref="M2:Q2"/>
    <mergeCell ref="L3:O3"/>
    <mergeCell ref="J3:J4"/>
    <mergeCell ref="K3:K4"/>
  </mergeCells>
  <pageMargins left="0.11811023622047245" right="0.11811023622047245" top="0.15748031496062992" bottom="0.39370078740157483" header="0.31496062992125984" footer="0.31496062992125984"/>
  <pageSetup paperSize="9" scale="60" orientation="landscape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economy53 (Александрова Т.В.)</cp:lastModifiedBy>
  <cp:lastPrinted>2015-11-13T14:36:16Z</cp:lastPrinted>
  <dcterms:created xsi:type="dcterms:W3CDTF">2015-11-13T12:44:53Z</dcterms:created>
  <dcterms:modified xsi:type="dcterms:W3CDTF">2015-12-15T13:43:38Z</dcterms:modified>
</cp:coreProperties>
</file>