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5" i="1" l="1"/>
  <c r="N5" i="1"/>
  <c r="M5" i="1"/>
  <c r="J5" i="1"/>
  <c r="I5" i="1"/>
  <c r="H5" i="1"/>
  <c r="G5" i="1"/>
  <c r="O185" i="1"/>
  <c r="N185" i="1"/>
  <c r="M185" i="1"/>
  <c r="J185" i="1"/>
  <c r="I185" i="1"/>
  <c r="H185" i="1"/>
  <c r="G185" i="1"/>
  <c r="O168" i="1"/>
  <c r="N168" i="1"/>
  <c r="M168" i="1"/>
  <c r="J168" i="1"/>
  <c r="I168" i="1"/>
  <c r="H168" i="1"/>
  <c r="G168" i="1"/>
  <c r="O92" i="1"/>
  <c r="N92" i="1"/>
  <c r="M92" i="1"/>
  <c r="M91" i="1" s="1"/>
  <c r="J92" i="1"/>
  <c r="I92" i="1"/>
  <c r="H92" i="1"/>
  <c r="H91" i="1" s="1"/>
  <c r="N91" i="1"/>
  <c r="J91" i="1"/>
  <c r="G92" i="1"/>
  <c r="G91" i="1" s="1"/>
  <c r="O91" i="1"/>
  <c r="I91" i="1"/>
  <c r="O43" i="1"/>
  <c r="O42" i="1" s="1"/>
  <c r="N43" i="1"/>
  <c r="N42" i="1" s="1"/>
  <c r="M43" i="1"/>
  <c r="M42" i="1" s="1"/>
  <c r="J43" i="1"/>
  <c r="I43" i="1"/>
  <c r="I42" i="1" s="1"/>
  <c r="H43" i="1"/>
  <c r="H42" i="1" s="1"/>
  <c r="G43" i="1"/>
  <c r="G42" i="1" s="1"/>
  <c r="J42" i="1"/>
  <c r="O19" i="1"/>
  <c r="N19" i="1"/>
  <c r="M19" i="1"/>
  <c r="J19" i="1"/>
  <c r="I19" i="1"/>
  <c r="H19" i="1"/>
  <c r="G19" i="1"/>
  <c r="O20" i="1"/>
  <c r="N20" i="1"/>
  <c r="M20" i="1"/>
  <c r="J20" i="1"/>
  <c r="I20" i="1"/>
  <c r="H20" i="1"/>
  <c r="G20" i="1"/>
  <c r="O36" i="1"/>
  <c r="N36" i="1"/>
  <c r="N35" i="1" s="1"/>
  <c r="M36" i="1"/>
  <c r="M35" i="1" s="1"/>
  <c r="J36" i="1"/>
  <c r="J35" i="1" s="1"/>
  <c r="I36" i="1"/>
  <c r="H36" i="1"/>
  <c r="H35" i="1" s="1"/>
  <c r="G36" i="1"/>
  <c r="O35" i="1"/>
  <c r="I35" i="1"/>
  <c r="G35" i="1"/>
  <c r="O162" i="1" l="1"/>
  <c r="N162" i="1"/>
  <c r="N161" i="1" s="1"/>
  <c r="L161" i="1" s="1"/>
  <c r="M162" i="1"/>
  <c r="J162" i="1"/>
  <c r="I162" i="1"/>
  <c r="H162" i="1"/>
  <c r="G162" i="1"/>
  <c r="J161" i="1"/>
  <c r="J89" i="1" s="1"/>
  <c r="I161" i="1"/>
  <c r="H161" i="1"/>
  <c r="G161" i="1"/>
  <c r="O161" i="1"/>
  <c r="M161" i="1"/>
  <c r="J108" i="1"/>
  <c r="K108" i="1" s="1"/>
  <c r="I108" i="1"/>
  <c r="I107" i="1" s="1"/>
  <c r="H108" i="1"/>
  <c r="G108" i="1"/>
  <c r="G107" i="1" s="1"/>
  <c r="O108" i="1"/>
  <c r="N108" i="1"/>
  <c r="N107" i="1" s="1"/>
  <c r="M108" i="1"/>
  <c r="J107" i="1"/>
  <c r="H107" i="1"/>
  <c r="O107" i="1"/>
  <c r="O89" i="1" s="1"/>
  <c r="O13" i="1" s="1"/>
  <c r="M107" i="1"/>
  <c r="P194" i="1"/>
  <c r="P191" i="1"/>
  <c r="P190" i="1"/>
  <c r="P188" i="1"/>
  <c r="P186" i="1"/>
  <c r="P182" i="1"/>
  <c r="P179" i="1"/>
  <c r="P178" i="1"/>
  <c r="P177" i="1"/>
  <c r="P176" i="1"/>
  <c r="P175" i="1"/>
  <c r="P172" i="1"/>
  <c r="P171" i="1"/>
  <c r="P169" i="1"/>
  <c r="P166" i="1"/>
  <c r="P164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1" i="1"/>
  <c r="P106" i="1"/>
  <c r="P103" i="1"/>
  <c r="P102" i="1"/>
  <c r="P101" i="1"/>
  <c r="P99" i="1"/>
  <c r="P97" i="1"/>
  <c r="P95" i="1"/>
  <c r="P88" i="1"/>
  <c r="P86" i="1"/>
  <c r="P85" i="1"/>
  <c r="P84" i="1"/>
  <c r="P83" i="1"/>
  <c r="P82" i="1"/>
  <c r="P81" i="1"/>
  <c r="P80" i="1"/>
  <c r="P78" i="1"/>
  <c r="P77" i="1"/>
  <c r="P75" i="1"/>
  <c r="P74" i="1"/>
  <c r="P72" i="1"/>
  <c r="P71" i="1"/>
  <c r="P69" i="1"/>
  <c r="P68" i="1"/>
  <c r="P66" i="1"/>
  <c r="P65" i="1"/>
  <c r="P64" i="1"/>
  <c r="P62" i="1"/>
  <c r="P61" i="1"/>
  <c r="P59" i="1"/>
  <c r="P58" i="1"/>
  <c r="P56" i="1"/>
  <c r="P55" i="1"/>
  <c r="P53" i="1"/>
  <c r="P52" i="1"/>
  <c r="P50" i="1"/>
  <c r="P49" i="1"/>
  <c r="P47" i="1"/>
  <c r="P46" i="1"/>
  <c r="P45" i="1"/>
  <c r="P41" i="1"/>
  <c r="P34" i="1"/>
  <c r="P33" i="1"/>
  <c r="P31" i="1"/>
  <c r="P29" i="1"/>
  <c r="P27" i="1"/>
  <c r="P25" i="1"/>
  <c r="P24" i="1"/>
  <c r="P23" i="1"/>
  <c r="P22" i="1"/>
  <c r="P20" i="1"/>
  <c r="P12" i="1"/>
  <c r="P11" i="1"/>
  <c r="P10" i="1"/>
  <c r="P9" i="1"/>
  <c r="P8" i="1"/>
  <c r="K194" i="1"/>
  <c r="K191" i="1"/>
  <c r="K190" i="1"/>
  <c r="K188" i="1"/>
  <c r="K186" i="1"/>
  <c r="K182" i="1"/>
  <c r="K179" i="1"/>
  <c r="K178" i="1"/>
  <c r="K177" i="1"/>
  <c r="K176" i="1"/>
  <c r="K175" i="1"/>
  <c r="K172" i="1"/>
  <c r="K171" i="1"/>
  <c r="K169" i="1"/>
  <c r="K166" i="1"/>
  <c r="K164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1" i="1"/>
  <c r="K110" i="1"/>
  <c r="K106" i="1"/>
  <c r="K103" i="1"/>
  <c r="K102" i="1"/>
  <c r="K101" i="1"/>
  <c r="K99" i="1"/>
  <c r="K97" i="1"/>
  <c r="K95" i="1"/>
  <c r="K88" i="1"/>
  <c r="K86" i="1"/>
  <c r="K85" i="1"/>
  <c r="K84" i="1"/>
  <c r="K83" i="1"/>
  <c r="K82" i="1"/>
  <c r="K81" i="1"/>
  <c r="K80" i="1"/>
  <c r="K78" i="1"/>
  <c r="K77" i="1"/>
  <c r="K75" i="1"/>
  <c r="K74" i="1"/>
  <c r="K72" i="1"/>
  <c r="K71" i="1"/>
  <c r="K69" i="1"/>
  <c r="K68" i="1"/>
  <c r="K66" i="1"/>
  <c r="K65" i="1"/>
  <c r="K64" i="1"/>
  <c r="K62" i="1"/>
  <c r="K61" i="1"/>
  <c r="K59" i="1"/>
  <c r="K58" i="1"/>
  <c r="K56" i="1"/>
  <c r="K55" i="1"/>
  <c r="K53" i="1"/>
  <c r="K52" i="1"/>
  <c r="K50" i="1"/>
  <c r="K49" i="1"/>
  <c r="K47" i="1"/>
  <c r="K46" i="1"/>
  <c r="K45" i="1"/>
  <c r="K41" i="1"/>
  <c r="K39" i="1"/>
  <c r="K34" i="1"/>
  <c r="K33" i="1"/>
  <c r="K31" i="1"/>
  <c r="K29" i="1"/>
  <c r="K27" i="1"/>
  <c r="K25" i="1"/>
  <c r="K24" i="1"/>
  <c r="K23" i="1"/>
  <c r="K22" i="1"/>
  <c r="K12" i="1"/>
  <c r="K11" i="1"/>
  <c r="K10" i="1"/>
  <c r="K9" i="1"/>
  <c r="K8" i="1"/>
  <c r="K5" i="1"/>
  <c r="O186" i="1"/>
  <c r="N186" i="1"/>
  <c r="M186" i="1"/>
  <c r="J186" i="1"/>
  <c r="I186" i="1"/>
  <c r="H186" i="1"/>
  <c r="G186" i="1"/>
  <c r="F186" i="1" s="1"/>
  <c r="O183" i="1"/>
  <c r="N183" i="1"/>
  <c r="L183" i="1" s="1"/>
  <c r="M183" i="1"/>
  <c r="J183" i="1"/>
  <c r="I183" i="1"/>
  <c r="H183" i="1"/>
  <c r="G183" i="1"/>
  <c r="O167" i="1"/>
  <c r="N167" i="1"/>
  <c r="L167" i="1" s="1"/>
  <c r="M167" i="1"/>
  <c r="J167" i="1"/>
  <c r="I167" i="1"/>
  <c r="H167" i="1"/>
  <c r="H14" i="1" s="1"/>
  <c r="G167" i="1"/>
  <c r="O78" i="1"/>
  <c r="O77" i="1" s="1"/>
  <c r="O75" i="1" s="1"/>
  <c r="O12" i="1" s="1"/>
  <c r="N78" i="1"/>
  <c r="L78" i="1" s="1"/>
  <c r="M78" i="1"/>
  <c r="J78" i="1"/>
  <c r="I78" i="1"/>
  <c r="H78" i="1"/>
  <c r="H77" i="1" s="1"/>
  <c r="H75" i="1" s="1"/>
  <c r="H12" i="1" s="1"/>
  <c r="G78" i="1"/>
  <c r="M77" i="1"/>
  <c r="M75" i="1" s="1"/>
  <c r="M12" i="1" s="1"/>
  <c r="J77" i="1"/>
  <c r="J75" i="1" s="1"/>
  <c r="J12" i="1" s="1"/>
  <c r="I77" i="1"/>
  <c r="I75" i="1" s="1"/>
  <c r="I12" i="1" s="1"/>
  <c r="G77" i="1"/>
  <c r="G75" i="1"/>
  <c r="O59" i="1"/>
  <c r="O10" i="1" s="1"/>
  <c r="N59" i="1"/>
  <c r="N10" i="1" s="1"/>
  <c r="M59" i="1"/>
  <c r="J59" i="1"/>
  <c r="I59" i="1"/>
  <c r="I10" i="1" s="1"/>
  <c r="H59" i="1"/>
  <c r="H10" i="1" s="1"/>
  <c r="G59" i="1"/>
  <c r="G10" i="1" s="1"/>
  <c r="O17" i="1"/>
  <c r="O7" i="1" s="1"/>
  <c r="N17" i="1"/>
  <c r="N7" i="1" s="1"/>
  <c r="M17" i="1"/>
  <c r="M7" i="1" s="1"/>
  <c r="J17" i="1"/>
  <c r="J7" i="1" s="1"/>
  <c r="I17" i="1"/>
  <c r="I7" i="1" s="1"/>
  <c r="H17" i="1"/>
  <c r="H7" i="1" s="1"/>
  <c r="G17" i="1"/>
  <c r="G7" i="1" s="1"/>
  <c r="O15" i="1"/>
  <c r="N15" i="1"/>
  <c r="M15" i="1"/>
  <c r="J15" i="1"/>
  <c r="I15" i="1"/>
  <c r="H15" i="1"/>
  <c r="G15" i="1"/>
  <c r="O14" i="1"/>
  <c r="N14" i="1"/>
  <c r="M14" i="1"/>
  <c r="J14" i="1"/>
  <c r="I14" i="1"/>
  <c r="O11" i="1"/>
  <c r="N11" i="1"/>
  <c r="M11" i="1"/>
  <c r="J11" i="1"/>
  <c r="I11" i="1"/>
  <c r="H11" i="1"/>
  <c r="G11" i="1"/>
  <c r="M10" i="1"/>
  <c r="J10" i="1"/>
  <c r="O9" i="1"/>
  <c r="N9" i="1"/>
  <c r="M9" i="1"/>
  <c r="L9" i="1"/>
  <c r="J9" i="1"/>
  <c r="I9" i="1"/>
  <c r="H9" i="1"/>
  <c r="G9" i="1"/>
  <c r="O8" i="1"/>
  <c r="N8" i="1"/>
  <c r="M8" i="1"/>
  <c r="J8" i="1"/>
  <c r="I8" i="1"/>
  <c r="H8" i="1"/>
  <c r="G8" i="1"/>
  <c r="L194" i="1"/>
  <c r="L191" i="1"/>
  <c r="L190" i="1"/>
  <c r="L188" i="1"/>
  <c r="L186" i="1"/>
  <c r="L185" i="1"/>
  <c r="L182" i="1"/>
  <c r="L179" i="1"/>
  <c r="L178" i="1"/>
  <c r="L177" i="1"/>
  <c r="L176" i="1"/>
  <c r="L175" i="1"/>
  <c r="L172" i="1"/>
  <c r="L171" i="1"/>
  <c r="L169" i="1"/>
  <c r="L168" i="1"/>
  <c r="L166" i="1"/>
  <c r="L164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1" i="1"/>
  <c r="L110" i="1"/>
  <c r="P110" i="1" s="1"/>
  <c r="L106" i="1"/>
  <c r="L103" i="1"/>
  <c r="L102" i="1"/>
  <c r="L101" i="1"/>
  <c r="L99" i="1"/>
  <c r="L97" i="1"/>
  <c r="L95" i="1"/>
  <c r="L92" i="1"/>
  <c r="L91" i="1"/>
  <c r="L88" i="1"/>
  <c r="L86" i="1"/>
  <c r="L85" i="1"/>
  <c r="L84" i="1"/>
  <c r="L83" i="1"/>
  <c r="L82" i="1"/>
  <c r="L81" i="1"/>
  <c r="L80" i="1"/>
  <c r="L74" i="1"/>
  <c r="L72" i="1"/>
  <c r="L71" i="1"/>
  <c r="L69" i="1"/>
  <c r="L68" i="1"/>
  <c r="L66" i="1"/>
  <c r="L65" i="1"/>
  <c r="L64" i="1"/>
  <c r="L62" i="1"/>
  <c r="L61" i="1"/>
  <c r="L59" i="1"/>
  <c r="L58" i="1"/>
  <c r="L56" i="1"/>
  <c r="L55" i="1"/>
  <c r="L52" i="1"/>
  <c r="L50" i="1"/>
  <c r="L49" i="1"/>
  <c r="L47" i="1"/>
  <c r="L46" i="1"/>
  <c r="L45" i="1"/>
  <c r="L43" i="1"/>
  <c r="P43" i="1" s="1"/>
  <c r="L42" i="1"/>
  <c r="L41" i="1"/>
  <c r="L39" i="1"/>
  <c r="P39" i="1" s="1"/>
  <c r="L36" i="1"/>
  <c r="L35" i="1"/>
  <c r="L34" i="1"/>
  <c r="L33" i="1"/>
  <c r="L31" i="1"/>
  <c r="L29" i="1"/>
  <c r="L27" i="1"/>
  <c r="L25" i="1"/>
  <c r="L24" i="1"/>
  <c r="L23" i="1"/>
  <c r="L22" i="1"/>
  <c r="L20" i="1"/>
  <c r="L19" i="1"/>
  <c r="P19" i="1" s="1"/>
  <c r="L5" i="1"/>
  <c r="F194" i="1"/>
  <c r="F191" i="1"/>
  <c r="F190" i="1"/>
  <c r="F188" i="1"/>
  <c r="F185" i="1"/>
  <c r="F182" i="1"/>
  <c r="F179" i="1"/>
  <c r="F178" i="1"/>
  <c r="F177" i="1"/>
  <c r="F176" i="1"/>
  <c r="F175" i="1"/>
  <c r="F172" i="1"/>
  <c r="F171" i="1"/>
  <c r="F169" i="1"/>
  <c r="F168" i="1"/>
  <c r="K168" i="1" s="1"/>
  <c r="F166" i="1"/>
  <c r="F164" i="1"/>
  <c r="F162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6" i="1"/>
  <c r="F103" i="1"/>
  <c r="F102" i="1"/>
  <c r="F101" i="1"/>
  <c r="F99" i="1"/>
  <c r="F97" i="1"/>
  <c r="F95" i="1"/>
  <c r="F92" i="1"/>
  <c r="P92" i="1" s="1"/>
  <c r="F91" i="1"/>
  <c r="P91" i="1" s="1"/>
  <c r="F88" i="1"/>
  <c r="F86" i="1"/>
  <c r="F85" i="1"/>
  <c r="F84" i="1"/>
  <c r="F83" i="1"/>
  <c r="F82" i="1"/>
  <c r="F81" i="1"/>
  <c r="F80" i="1"/>
  <c r="F78" i="1"/>
  <c r="F74" i="1"/>
  <c r="F72" i="1"/>
  <c r="F71" i="1"/>
  <c r="F69" i="1"/>
  <c r="F68" i="1"/>
  <c r="F66" i="1"/>
  <c r="F65" i="1"/>
  <c r="F64" i="1"/>
  <c r="F62" i="1"/>
  <c r="F61" i="1"/>
  <c r="F58" i="1"/>
  <c r="F56" i="1"/>
  <c r="F55" i="1"/>
  <c r="F53" i="1"/>
  <c r="F52" i="1"/>
  <c r="F50" i="1"/>
  <c r="F49" i="1"/>
  <c r="F47" i="1"/>
  <c r="F46" i="1"/>
  <c r="F45" i="1"/>
  <c r="F43" i="1"/>
  <c r="K43" i="1" s="1"/>
  <c r="F42" i="1"/>
  <c r="K42" i="1" s="1"/>
  <c r="F41" i="1"/>
  <c r="F39" i="1"/>
  <c r="F36" i="1"/>
  <c r="K36" i="1" s="1"/>
  <c r="F35" i="1"/>
  <c r="F34" i="1"/>
  <c r="F33" i="1"/>
  <c r="F31" i="1"/>
  <c r="F29" i="1"/>
  <c r="F27" i="1"/>
  <c r="F25" i="1"/>
  <c r="F24" i="1"/>
  <c r="F23" i="1"/>
  <c r="F22" i="1"/>
  <c r="F20" i="1"/>
  <c r="K20" i="1" s="1"/>
  <c r="F19" i="1"/>
  <c r="K19" i="1" s="1"/>
  <c r="F5" i="1"/>
  <c r="P5" i="1" s="1"/>
  <c r="P185" i="1" l="1"/>
  <c r="K185" i="1"/>
  <c r="P168" i="1"/>
  <c r="K91" i="1"/>
  <c r="K92" i="1"/>
  <c r="P42" i="1"/>
  <c r="F17" i="1"/>
  <c r="P35" i="1"/>
  <c r="P36" i="1"/>
  <c r="L17" i="1"/>
  <c r="K17" i="1"/>
  <c r="K35" i="1"/>
  <c r="H89" i="1"/>
  <c r="H13" i="1" s="1"/>
  <c r="F161" i="1"/>
  <c r="K161" i="1" s="1"/>
  <c r="L162" i="1"/>
  <c r="P162" i="1" s="1"/>
  <c r="K162" i="1"/>
  <c r="P161" i="1"/>
  <c r="N89" i="1"/>
  <c r="N13" i="1" s="1"/>
  <c r="L13" i="1" s="1"/>
  <c r="I89" i="1"/>
  <c r="I13" i="1" s="1"/>
  <c r="G89" i="1"/>
  <c r="F107" i="1"/>
  <c r="K107" i="1"/>
  <c r="L108" i="1"/>
  <c r="P108" i="1" s="1"/>
  <c r="L107" i="1"/>
  <c r="M89" i="1"/>
  <c r="M13" i="1" s="1"/>
  <c r="P107" i="1"/>
  <c r="J13" i="1"/>
  <c r="F183" i="1"/>
  <c r="F167" i="1"/>
  <c r="G14" i="1"/>
  <c r="F14" i="1" s="1"/>
  <c r="N77" i="1"/>
  <c r="N75" i="1" s="1"/>
  <c r="N12" i="1" s="1"/>
  <c r="F77" i="1"/>
  <c r="F75" i="1"/>
  <c r="G12" i="1"/>
  <c r="F12" i="1" s="1"/>
  <c r="F59" i="1"/>
  <c r="F7" i="1"/>
  <c r="L10" i="1"/>
  <c r="L8" i="1"/>
  <c r="F9" i="1"/>
  <c r="L7" i="1"/>
  <c r="L12" i="1"/>
  <c r="F11" i="1"/>
  <c r="L11" i="1"/>
  <c r="F8" i="1"/>
  <c r="L14" i="1"/>
  <c r="F15" i="1"/>
  <c r="L15" i="1"/>
  <c r="F10" i="1"/>
  <c r="P183" i="1" l="1"/>
  <c r="K183" i="1"/>
  <c r="P15" i="1"/>
  <c r="K15" i="1"/>
  <c r="P14" i="1"/>
  <c r="K14" i="1"/>
  <c r="P167" i="1"/>
  <c r="K167" i="1"/>
  <c r="P17" i="1"/>
  <c r="P7" i="1"/>
  <c r="K7" i="1"/>
  <c r="F89" i="1"/>
  <c r="K89" i="1" s="1"/>
  <c r="G13" i="1"/>
  <c r="F13" i="1" s="1"/>
  <c r="K13" i="1" s="1"/>
  <c r="L89" i="1"/>
  <c r="L75" i="1"/>
  <c r="L77" i="1"/>
  <c r="P89" i="1" l="1"/>
  <c r="P13" i="1"/>
</calcChain>
</file>

<file path=xl/sharedStrings.xml><?xml version="1.0" encoding="utf-8"?>
<sst xmlns="http://schemas.openxmlformats.org/spreadsheetml/2006/main" count="421" uniqueCount="358">
  <si>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</si>
  <si>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</si>
  <si>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</si>
  <si>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</si>
  <si>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</si>
  <si>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Годовой лимит финансирования, тыс. рублей</t>
  </si>
  <si>
    <t>Объем выполненных работ, оформленных актами</t>
  </si>
  <si>
    <t>Фактическое финансирование выполненных работ, включая авансирование (кассовый расход), тыс. рублей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</si>
  <si>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</si>
  <si>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</si>
  <si>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</si>
  <si>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</si>
  <si>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</si>
  <si>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</si>
  <si>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</si>
  <si>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</si>
  <si>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</si>
  <si>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</si>
  <si>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</si>
  <si>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</si>
  <si>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</si>
  <si>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социальная политика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</si>
  <si>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</si>
  <si>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</si>
  <si>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</si>
  <si>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</si>
  <si>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</si>
  <si>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</si>
  <si>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</si>
  <si>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</si>
  <si>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 (ПИР - 164,0 тыс. рублей)</t>
  </si>
  <si>
    <t>ОАО "Проектно-сметное бюро" - г.Чебоксары, пер.Бабушкина, д.8.  ИНН 2130066670. Ген.директор - В.П. Михайлов</t>
  </si>
  <si>
    <t>К от 15.12.2014 г. №906</t>
  </si>
  <si>
    <t>январь 2015 г.</t>
  </si>
  <si>
    <t>Реконструкция части здания по адресу: Чувашская Республика, Чебоксарский район, пгт Кугеси, ул. Шоршельская, 5 под банно-прачечный комплекст КС(К)ОУ "Кугесьская специальная (коррекционная) образовательная школа-интернат" Минобразования Чувашии (ПИР - 80,5 тыс. рублей</t>
  </si>
  <si>
    <t>ООО "Базис" (Усов Сергей Георгиевич) ИНН 2130069416</t>
  </si>
  <si>
    <t>К от 29.09.2014 г. №696</t>
  </si>
  <si>
    <t>декабрь 2014 г.</t>
  </si>
  <si>
    <t>Строительство пристроя с двумя дошкольными группами для слепых и слабовидящих детей к зданию  КС(К)ОУ  "Чебоксарская специальная (коррекционная) общеобразовательная школа-интернат"  Минобразования Чувашиипо адресу: Чувашская Республика, г. Чебоксары, ул. Яблочкова,3 (ПИР - 269,1 тыс. рублей)</t>
  </si>
  <si>
    <t>К от 01.10.2014 г. №705</t>
  </si>
  <si>
    <t>Строительство здания республиканской кадетской школы в  г. Чебоксары Чувашской Республики (ПИР - 450,0 тыс. рублей)</t>
  </si>
  <si>
    <t>ООО "СКИМ" (Обрядин Алексей Геннадьевич) ИНН 2130093271</t>
  </si>
  <si>
    <t>К от 05.05.2015 г. №239</t>
  </si>
  <si>
    <t>июль 2015 г.</t>
  </si>
  <si>
    <t>взыскана неустойка в размере 10023,75 руб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</si>
  <si>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</si>
  <si>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школа"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</si>
  <si>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</si>
  <si>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</si>
  <si>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</si>
  <si>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</si>
  <si>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объект введен в эксплуатацию 10.09.2015 г.</t>
  </si>
  <si>
    <t>администрация Вурнарского района</t>
  </si>
  <si>
    <t xml:space="preserve">Строительство здания детского сада-яслей в пгт Вурнары Вурнарского района, пер. Северный, д. 4б 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</si>
  <si>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</si>
  <si>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</si>
  <si>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</si>
  <si>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Отставание от графика работ - 4 месяца, в связи с внесением изменений в проектную документацию.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</si>
  <si>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</si>
  <si>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</si>
  <si>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</si>
  <si>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</si>
  <si>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</si>
  <si>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</si>
  <si>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Работы ведутся в соответствии с графиком работ</t>
  </si>
  <si>
    <t>администрация г. Канаша</t>
  </si>
  <si>
    <t>декабрь 2015 г.</t>
  </si>
  <si>
    <t>администрация г. Чебоксары</t>
  </si>
  <si>
    <t>строительство детского сада в мкр. VI "А" по ул. Чернышевского</t>
  </si>
  <si>
    <t>ООО "Проект-Мастер"</t>
  </si>
  <si>
    <t>ООО "Алза" (Лаврентьев С.В.) ИНН 2127311850</t>
  </si>
  <si>
    <t>МК №220 от 31.12.2014 г.</t>
  </si>
  <si>
    <t>реконструкция здания по адресу: г. Чебоксары,     ул. 50 лет Октября, д. 24 "а" под дошкольное образовательное учреждение на 205 мест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</si>
  <si>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 г</t>
  </si>
  <si>
    <t>ООО "Союзстройинвест" (Резяпов Э.М.) ИНН 2130083717</t>
  </si>
  <si>
    <t>МК №221 от 31.12.2014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</si>
  <si>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</si>
  <si>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</si>
  <si>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</si>
  <si>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</si>
  <si>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</si>
  <si>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</si>
  <si>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</si>
  <si>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объект введен в эксплуатацию - 29.08.2015 г.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</si>
  <si>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</si>
  <si>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</si>
  <si>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 г.Чебоксары, ул.К.Маркса, 52. ИНН 2129041303. Ген.директор - Захаров В.А. гоэкспертиза 04.09.2013 г. №21-1-5-02227-13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</si>
  <si>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</si>
  <si>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</si>
  <si>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</si>
  <si>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 работ</t>
  </si>
  <si>
    <t>Подпрограмма "Энергосбережение в Чувашской Республике"</t>
  </si>
  <si>
    <t xml:space="preserve">строительство блочной котельной и реконструкция инженерных сетей КС(К)ОУ "Ибресинская специальная (коррекционная) общеоб-разовательная школа-интернат", расположенного по адресу: ул. Комсомольская, д. 33, пгт Ибреси, Ибресинский район
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</si>
  <si>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</si>
  <si>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</si>
  <si>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</si>
  <si>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</si>
  <si>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ООО "Агротехпроект", Директор Иванов Н.Б., ИНН 2128026013</t>
  </si>
  <si>
    <t>ООО "Комфорт" (Кочетков Андрей Борисович), ИНН 2130072916</t>
  </si>
  <si>
    <t>ГК № 500 от 06.08.2014 г.</t>
  </si>
  <si>
    <t>ноябрь 2014 г.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</si>
  <si>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</si>
  <si>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</si>
  <si>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Министерство культуры, по делам  национальностей, информационной политики  и архивного дела Чувашской Республики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</si>
  <si>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</si>
  <si>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</si>
  <si>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</si>
  <si>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</si>
  <si>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2015.210575 от 22.06.2015;0115200001114002098_44669 от 07.07.2014 ;  0115200001114002536_44669 от 05.08.2014; 13 от 19.11.2013; 2014.316376 от 11.11.2014; 2014.386066 от 17.12.2014; 2015.318999 от 24.08.2015
</t>
  </si>
  <si>
    <t>В Ясне завершено строительство газо-, водоснабжения, водоотведения и высокой стороны электроснабжения, ведутся работы по наружному электроосвещению,  В Амозонии завершено строительство водоснабжения и высокой стороны электроснабжение, на стадии завершения СМР, газоснабжение, водоотведение и наружное элекроосвещения, Причина несвоевременного выполнения СМР - позднее заключение адм. г. Чебоксары контрактов на строительство транспортной инфраструктуры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</si>
  <si>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</si>
  <si>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</si>
  <si>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</si>
  <si>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</si>
  <si>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</si>
  <si>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</si>
  <si>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</si>
  <si>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</si>
  <si>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</si>
  <si>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</si>
  <si>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</si>
  <si>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</si>
  <si>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</si>
  <si>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</si>
  <si>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</si>
  <si>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</si>
  <si>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</si>
  <si>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</si>
  <si>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</si>
  <si>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СОЦИАЛЬНАЯ  ПОЛИТИКА, всего</t>
  </si>
  <si>
    <t>Государственная программа Чувашской Республики "Социальная поддержка граждан на 2012-2020 годы"</t>
  </si>
  <si>
    <t>Подпрограмма "Старшее поколение"</t>
  </si>
  <si>
    <t>Строительство отделения временного проживания в с. Шемурша Шемуршинского района</t>
  </si>
  <si>
    <t>ОАО "Проектно-сметное бюро"</t>
  </si>
  <si>
    <t>ООО "Строитель Плюс"</t>
  </si>
  <si>
    <t>от 06.09.2013  № 10-22/766 и допсоглашение к нему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</si>
  <si>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</si>
  <si>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</si>
  <si>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</si>
  <si>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</si>
  <si>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</si>
  <si>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</si>
  <si>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г.Новочебок-сарск, ул. Комму-нальная, д.9, директор Коротков  А.В.</t>
  </si>
  <si>
    <t xml:space="preserve">ГК № 17 от 26.12.2012,           ГК № 1 от 19.01.2015 </t>
  </si>
  <si>
    <t xml:space="preserve">реконструкция АУ Чувашской Республики ДОД "СДЮСШОР № 3" Минспорта Чувашии  (ПИР) </t>
  </si>
  <si>
    <t>ООО "АБ "Классика" ИНН 2129046647, ул.Ярмарочная, д.6, пом.3, Рожкова Надежда Арсентьевна</t>
  </si>
  <si>
    <t xml:space="preserve">ООО АБ "Классика" ИНН 2129046647, г. Чебоксары ул. Ярморочная, д.6, пом. 3, директор - Рожкова Н.А. </t>
  </si>
  <si>
    <t xml:space="preserve">ГК № 9 от 26.09.2013, 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</si>
  <si>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</t>
  </si>
  <si>
    <t>(ПИР) ООО ИК "Аспро", ИНН 7451333911, г. Челябинск, ул. Телевизионная, 6-14, директор - Кузьмин Александр Владимирович</t>
  </si>
  <si>
    <t>ООО "ПромСпецСтрой" ИНН 2130115180,г.Чебоксары, ул.Пр. Мира, д.54а, директор Андреев С.М.</t>
  </si>
  <si>
    <t>Государственный контракт № 9 от 09.07.2014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</si>
  <si>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</si>
  <si>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</si>
  <si>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</si>
  <si>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</si>
  <si>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</si>
  <si>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</si>
  <si>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</si>
  <si>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</si>
  <si>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Людмила Ивановна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</si>
  <si>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</si>
  <si>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</si>
  <si>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 xml:space="preserve">реконструкция  БОУ ДОД  "СДЮСШОР № 1"  Минспорта Чувашии </t>
  </si>
  <si>
    <t xml:space="preserve"> ООО "Автоспецстрой", ИНН:2130012804, Чебоксары г, Базовый проезд, 6 а, директор Столбов Ю.А.
</t>
  </si>
  <si>
    <t>ГК № 12 от 18.11.2013</t>
  </si>
  <si>
    <t>в течение 6 месяцев после подписания ГК</t>
  </si>
  <si>
    <t>строительство межпоселенческого центра единоборств в д. Караклы Канашского района</t>
  </si>
  <si>
    <t>ООО "Аридаль" г.Чебоксары, ул.Гладкова, д.11, директор Альхимович П.А.</t>
  </si>
  <si>
    <t>Муниципальный контракт № 49 от 29.06.2012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</si>
  <si>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</si>
  <si>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</si>
  <si>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</si>
  <si>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администрация Моргаушского района </t>
  </si>
  <si>
    <t>реализация инвестиционного проекта "Чувашия - сердце Волги", строительство автомобильных дорог в Моргаушском районе</t>
  </si>
  <si>
    <t>денежные средства не разыграны</t>
  </si>
  <si>
    <t xml:space="preserve">администрация Чебоксарского района </t>
  </si>
  <si>
    <t>реализация инвестиционного проекта "Чувашия - сердце Волги", строительство автомобильных дорог в Чебоксарском районе</t>
  </si>
  <si>
    <t xml:space="preserve">администрация г. Чебоксары </t>
  </si>
  <si>
    <t xml:space="preserve">Строительство транспортной инфраструктуры этноэкологического комплекса "Амазония" г. Чебоксары
</t>
  </si>
  <si>
    <t>Министерство культуры, по делам национальностей и архивного дела Чувашской Республики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</si>
  <si>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</si>
  <si>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 xml:space="preserve">ОАО"Чувашавто-дор",ИНН 2130047821, г.Чебоксары, пр.И.Я. Яковлева, 2а, Пулатов Д.А. </t>
  </si>
  <si>
    <t>22.06.2015 № 2015.210575</t>
  </si>
  <si>
    <t>16.11.15 расторгнут контракт с ОАО "Чувашавтодор" по причине запуска процедуры банкротства, объявлен повторный электронный аукцион со сроком подачи заявок до 02.12.2015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</si>
  <si>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</si>
  <si>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</si>
  <si>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</si>
  <si>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автомобильная дорога по ул. Машиностроителей - автодорога "Аниш" в г. Канаше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</si>
  <si>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</si>
  <si>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</si>
  <si>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</si>
  <si>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</si>
  <si>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</si>
  <si>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реконструкция мостового перехода через р. Соломенку на автодороге "Аниш" км 49+105 в Янтиковском районе, </t>
  </si>
  <si>
    <t>ПСБ ОАО "Чувашавтодор"  (производится корректровка ПСД)</t>
  </si>
  <si>
    <t>№ 2п от 01.03.2014</t>
  </si>
  <si>
    <t>строительство автомобильной дороги в обход 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</t>
  </si>
  <si>
    <t>строительство наружного освещения автомобильной дороги "Калинино – Батырево – Яльчики", км 00+000 – км 2+000 в Вурнарском районе, в т.ч. ПИР - 350,0 тыс. рублей)</t>
  </si>
  <si>
    <t>ООО "Проектный институт"Гипродор", 428000, ЧР, г.Чебоксары, ул. Ярморочная, 11 пом.2, т. 7-8352-21-17-75</t>
  </si>
  <si>
    <t>ГК № 6-п от 17.02.2015</t>
  </si>
  <si>
    <t>строительство наружного освещения автомобильной дороги Атлашево – автомобильная дорога "Волга" – Марпосад на участке км 5+240 – км 5+990 в Мариинско-Посадском районе, в т.ч. ПИР - 556,0 тыс. рублей</t>
  </si>
  <si>
    <t>ООО "Вереск" ЧР г. Чебоксары, ул Афанасьева,д.9, корп. 2, офис 3 тел. 78352439177</t>
  </si>
  <si>
    <t>ГК № 58-п от 26.08.2015</t>
  </si>
  <si>
    <t>строительство автомобильной дороги "Чебоксары – Сурское" – Урусово – Старое Ардатово в Порецком районе</t>
  </si>
  <si>
    <t>строительство наружного освещения автомобильной дороги "Чебоксары-Сурское" на участке км 31+300 - км 32+705 в Чебоксарском районе, в т.ч. ПИР 114,4 тыс, рублей</t>
  </si>
  <si>
    <t xml:space="preserve">ПСБ ОАО "Чувашавтодор"  </t>
  </si>
  <si>
    <t>№16-п от 01.07.2014</t>
  </si>
  <si>
    <t>2014 ноябрь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</si>
  <si>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</si>
  <si>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 xml:space="preserve">ООО "Инжиниронговый центр" </t>
  </si>
  <si>
    <t>ГК№17-п от 03.07.2014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</si>
  <si>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районе, в т.ч. ПИР - 220,6 тыс. рублей</t>
  </si>
  <si>
    <t>строительство наружного освещения и светофоров автомобильной дороги "Никольское-Ядрин-Калинино" на участке км 3+340 - км 15+124 в Ядринском районе,  в т.ч. ПИР - 350,0 тыс. рублей</t>
  </si>
  <si>
    <t xml:space="preserve">ОАО "Чувашавтодор"  </t>
  </si>
  <si>
    <t>гк№14-п от 01.07.2014</t>
  </si>
  <si>
    <t>строительство остановочной площадки для стоянки машин при автомобильной дороге "Никольское – Ядрин – Калинино" на км 10+602 в Ядринском районе, в т.ч. ПИР - 151,0 тыс. рублей</t>
  </si>
  <si>
    <t>строительство остановочной площадки для стоянки машин при автомобильной дороге "Чебоксары – Сурское" на км 18+600 в Чебоксарском районе, в т.ч. ПИР - 420,0 тыс. рублей</t>
  </si>
  <si>
    <t>ООО "Инжиниринговый центр"</t>
  </si>
  <si>
    <t>ГК №75-п от 11.09.2015</t>
  </si>
  <si>
    <t>строительство остановочной площадки для стоянки машин при автомобильной дороге "Чебоксары – Сурское" на км 44+080 в Красноармейском районе, в т.ч. ПИР - 190,0 тыс. рублей</t>
  </si>
  <si>
    <t>гк№51-п от 10.08.2015</t>
  </si>
  <si>
    <t>строительство остановочной площадки для стоянки машин при автомобильной дороге "Чебоксары – Сурское" на км 110+000 в Шумерлинском районе, в т.ч. ПИР - 410,0 тыс. рублей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</si>
  <si>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</si>
  <si>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</si>
  <si>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№18-п от 03.07.2014</t>
  </si>
  <si>
    <t>строительство наружного освещения автомобильной дороги "Чебоксары-Сурское" на участке км 118+885 - км 120+075  в Шумерлинском районе, в т.ч. ПИР - 384,8 тыс. рублей)</t>
  </si>
  <si>
    <t>428018, ЧР, г.Чебоксары, Афанасьева ул, 9 копрус 2 офис (квартира) 3 ООО "Вереск" т.: 7-8352-439177, 439177 E-Mail: veresk21@mail.ru</t>
  </si>
  <si>
    <t>гк№5-п от 17.02.2015</t>
  </si>
  <si>
    <t>строительство наружного освещения автомобильной дороги "Сура", км 65+140 – км 66+505 в Шумерлинском районе, в т.ч. ПИР - 387,2 тыс. рублей</t>
  </si>
  <si>
    <t>428018,ЧР, г.Чебоксары, Афанасьева ул, 9 копрус 2 офис (квартира) 3 ООО "Вереск" телефон: 7-8352-439177, 439177 E-Mail: veresk21@mail.ru</t>
  </si>
  <si>
    <t>ГК № 10-П от 17.02.2015</t>
  </si>
  <si>
    <t>строительство наружного освещения автомобильной дороги Кугеси-Атлашево-Новочебоксарск на участке км 0+20 - км 1+735 в Чебоксарском районе, в т.ч. ПИР - 115,9 тыс. рублей</t>
  </si>
  <si>
    <t xml:space="preserve">ПСБ ОАО "Чувашавтодор" </t>
  </si>
  <si>
    <t>№15-п от 01.07.2014</t>
  </si>
  <si>
    <t>строительство автомобильной дороги в обход с. Янтиково в Янтиковском районе</t>
  </si>
  <si>
    <t xml:space="preserve">ООО"Земля" </t>
  </si>
  <si>
    <t>№19 от 03.07.2014</t>
  </si>
  <si>
    <t>2016 ноябрь</t>
  </si>
  <si>
    <t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</t>
  </si>
  <si>
    <t>ЗАО "Институт "Чувашгипроводхоз"</t>
  </si>
  <si>
    <t>ООО "Воддорстрой-Красноармейское"</t>
  </si>
  <si>
    <t>№15-с от 07.04.2015</t>
  </si>
  <si>
    <t>строительство республиканской автомобильной дороги "Калинино – Батырево – Яльчики" – Большое Чеменево – "Шемурша – Сойгино – Алтышево". Участок Старые Айбеси – граница Батыревского района в Алатырском районе и участок граница Алатырского района – Большое Чеменево в Батыревском районе</t>
  </si>
  <si>
    <t>строительство автоматизированной системы метеорологического обеспечения на территории Чувашской Республики, в т.ч. ПИР - 100,0 тыс. рублей</t>
  </si>
  <si>
    <t>ООО"Милстон"</t>
  </si>
  <si>
    <t>ГК № 45-п от 28.07.2015</t>
  </si>
  <si>
    <t>строительство пешеходного перехода вблизи образовательного учреждения автомобильной дороги Калинино – Батырево – Яльчики км 92+430 и остановочного пункта км 83+965 в Батыревском районе, в т.ч. ПИР - 530,0 тыс. рублей</t>
  </si>
  <si>
    <t>ООО "Ладья-Проект"</t>
  </si>
  <si>
    <t>ГК № 77-п от 15.09.2015</t>
  </si>
  <si>
    <t>строительство наружного освещения на автомобильной дороге Калинино – Батырево – Яльчики  на участках км 93+935 – км 94+740 (слева) и км 94+740 – км 98+060 (справа) с пешеходными переходами вблизи образовательного учреждения км 96+636 и км 95+215 и остановочного пункта на км 94+060 в Батыревском районе, в т.ч. ПИР - 1500,0 тыс. рублей</t>
  </si>
  <si>
    <t>ГК № 74-п от 08.09.2015</t>
  </si>
  <si>
    <t>строительство пешеходного перехода вблизи образовательного учреждения автомобильной дороги Калинино – Батырево – Яльчики на км 102+968 в Батыревском районе, в т.ч. ПИР - 1500,0 тыс. рублей</t>
  </si>
  <si>
    <t>ГК № 72-п от 07.09.2015</t>
  </si>
  <si>
    <t>строительство наружного освещения на автомобильной дороге "Чебоксары – Сурское" – Мишуково – Ардатов на участке км 2+315 – км 25+910 (выборочно) с пешеходными переходами км 5+800 и км 15+264 в Порецком районе, в т.ч. ПИР - 4200,0 тыс. рублей</t>
  </si>
  <si>
    <t>ГК 71-П от 08.07.2015 г.</t>
  </si>
  <si>
    <t>проектно-изыскательские работы
строительство остановочного пункта на автомобильной дороге "Волга" – Марпосад на км 17+150 (справа, слева) с устройством тротуаров в Мариинско-Посадском районе, в т.ч. ПИР -230,0 тыс. рублей</t>
  </si>
  <si>
    <t>ООО "НПФ "Эскиз"</t>
  </si>
  <si>
    <t>ГК 84-П от 21.09.2015 г.</t>
  </si>
  <si>
    <t>строительство наружного освещения на автомобильной дороге Шемурша – Сойгино – Алтышево – а.д. "Аниш" на участках км 19+230 – км 19+965 (выборочно) и км 20+000 – км 20+175 в Шемуршинском районе, в т.ч. ПИР -435,0 тыс. рублей</t>
  </si>
  <si>
    <t>ГК 57-П от 26.08.2015 г.</t>
  </si>
  <si>
    <t>строительство наружного освещения автомобильной дороги Шихазаны – Калинино на участке км 0+000 – км 4+430 (выборочно) с пешеходными переходами вблизи образовательного учреждения км 0+868, км 1+719, км 4+118 и км 8+246 в Канашском районе, в т.ч. ПИР -1400,2 тыс. рублей</t>
  </si>
  <si>
    <t>ООО "Проектный институт "Гипродор"</t>
  </si>
  <si>
    <t>ГК 70-П от 08.09.2015 г.</t>
  </si>
  <si>
    <t>строительство тротуара вдоль автомобильной дороги Шихазаны – Калинино на участке км 0+000 – км 2+350 (выборочно) в Канашском районе, в т.ч. ПИР -423,3 тыс. рублей</t>
  </si>
  <si>
    <t>ГК № 66-п от 08.09.2015</t>
  </si>
  <si>
    <t>строительство тротуара вдоль автомобильной дороги "Волга" – Козловка на участке 
км 5+550 – км 5+890 в Козловском районе, в т.ч. ПИР -131,0 тыс. рублей</t>
  </si>
  <si>
    <t>строительство тротуаров вдоль автомобильной дороги "Волга" – Марпосад – Октябрьское – Козловка на участках км 50+100 – км 51+325 и км 51+340 – км 51+587 (справа) в Козловском районе, в т.ч. ПИР -184,3 тыс. рублей</t>
  </si>
  <si>
    <t>ГК 63-П от 02.09.2015 г.</t>
  </si>
  <si>
    <t>строительство наружного освещения автомобильной дороги Моргауши – Тораево – "Сура" на участке км 0+420 – км 1+890 с пешеходным переходом км 0+650 в Моргаушском районе, в т.ч. ПИР -680,2 тыс. рублей</t>
  </si>
  <si>
    <t>ГК 56-П от 26.08.2015 г.</t>
  </si>
  <si>
    <t>строительство тротуара вдоль автомобильной дороги Моргауши – Тораево – "Сура" на участке км 0+570 – км 1+850 в Моргаушском районе, в т.ч. ПИР -430,1 тыс. рублей</t>
  </si>
  <si>
    <t>ГК 60-П от 31.08.2015 г.</t>
  </si>
  <si>
    <t>строительство тротуаров вдоль автомобильной дороги Никольское – Ядрин – Калинино в          с. Стрелецкое на участках км 3+357 – км 4+900 (слева) и км 6+000 – км 3+457 (справа), в д. Сареево на участках км 14+122 – км 14+184, км 14+435 – км 15+149 (слева) и км 14+130 – км 14+230 (справа) и пешеходных переходов вблизи образовательного учреждения км 6+455, км 7+119, км 7+145, км 7+885 в Ядринском районе, в т.ч. ПИР -1009,3 тыс. рублей</t>
  </si>
  <si>
    <t>АО "Чувашгражданпроект"</t>
  </si>
  <si>
    <t>ГК 65-П от 07.09.2015 г.</t>
  </si>
  <si>
    <t>строительство наружного освещения на автомобильной дороге Ядрин – Николаевское – Новые Атаи с км 2+855 – 5+190 и км 13+455 – 15+200 с пешеходными переходами вблизи образовательного учреждения км 13+756, 3+527 в Ядринском районе, в т.ч. ПИР -539,4 тыс. рублей</t>
  </si>
  <si>
    <t>ГК№78-п от 22.09.2015</t>
  </si>
  <si>
    <t>строительство остановочного пункта на автомобильной дороге Авданкасы – Моргауши – Козьмодемьянск на км 2+100 в Моргаушском районе, в т.ч. ПИР -310,0 тыс. рублей</t>
  </si>
  <si>
    <t>ООО НПФ "Эскиз"</t>
  </si>
  <si>
    <t>ГК№86-п от 21.09.2015</t>
  </si>
  <si>
    <t>строительство тротуаров вдоль автомобильной дороги "Волга" – Марпосад – Октябрьское – Козловка на участке км 11+500 – км 12+220 (справа) в Мариинско-Посадском районе, в т.ч. ПИР - 500,0 тыс. рублей</t>
  </si>
  <si>
    <t>№62-П от 02.09.2015</t>
  </si>
  <si>
    <t>строительство наружного освещения на автомобильной дороге Никольское – Ядрин – Калинино на участках км 22+282 – км 22+912, км 31+120 – км 31+817 и км 33+182 – км 34+897 в Ядринском районе, в т.ч. ПИР - 876,7 тыс. рублей</t>
  </si>
  <si>
    <t>ООО «ПИ «Суварстройпроект»</t>
  </si>
  <si>
    <t>№55-п от 26.08.2015</t>
  </si>
  <si>
    <t>строительство наружного освещения на автомобильной дороге Алатырь – Ахматово – Ардатов на участке км 4+555 – км 6+970 (выборочно) с пешеходным переходом вблизи образовательного учреждения км 5+431 и км 6+090 в Алатырском районе, в т.ч. ПИР - 835,4 тыс. рублей</t>
  </si>
  <si>
    <t>ООО "Петроникс 1"</t>
  </si>
  <si>
    <t>№83-п от 22.09.2015</t>
  </si>
  <si>
    <t>строительство наружного освещения на автомобильной дороге Авданкасы – Моргауши – Козь¬модемьянск на участке км 11+620 – км 14+070 с пешеходным переходом на км 11+809 в с. Сятракасы в Моргаушском районе, в т.ч. ПИР - 867,8 тыс. рублей</t>
  </si>
  <si>
    <t>№85-п от 22.09.2015</t>
  </si>
  <si>
    <t>строительство остановочного пункта на автомобильной дороге "Сура" на км 70+324 с устройством тротуаров в Шумерлинском районе, в т.ч. ПИР -334,0 тыс. рублей</t>
  </si>
  <si>
    <t>№76-п от 11.09.2015</t>
  </si>
  <si>
    <t>строительство наружного освещения автомобильной дороги "Цивильск – Ульяновск" – Ачакасы – Янгорчино – "Вурнары – Убеево – Красноармейское" на участке км 5+150 – км 7+895 и пешеходных переходов вблизи образовательного учреждения км 6+090 и км 2+550 в Канашском районе, в т.ч. ПИР - 796,3 тыс. рублей</t>
  </si>
  <si>
    <t>ООО «ПИ «ГИПРОДОР»</t>
  </si>
  <si>
    <t>№73-п от 08.09.2015</t>
  </si>
  <si>
    <t>строительство тротуаров вдоль автомобильной дороги Алатырь – Ахматово – Ардатов на участке км 4+555 – км 6+987 (выборочно) в Алатырском районе, в т.ч. ПИР - 678,0 тыс. рублей</t>
  </si>
  <si>
    <t>№59-п от 31.08.2015</t>
  </si>
  <si>
    <t>строительство остановочных пунктов и тротуаров на автомобильной дороге Ядрин – Николаевское – Новые Атаи в с. Большие Шемердяны на участке км 10+155 (слева, справа) и в д. Верхние Ачаки на участке км 13+470 (справа) в Ядринском районе, в т.ч. ПИР - 420,0 тыс. рублей</t>
  </si>
  <si>
    <t>ЗАО «Институт «Чувашгипроводхоз»</t>
  </si>
  <si>
    <t>№69-п от 07.09.2015</t>
  </si>
  <si>
    <t>строительство тротуаров на автомобильной дороге Никольское – Ядрин – Калинино на участках км 22+282 – км 22+912, км 31+120 – км 31+817 и км 33+182 – км 34+897 в Ядринском районе, в т.ч. ПИР - 720,0 тыс. рублей</t>
  </si>
  <si>
    <t>АО «Чувашгражданпроект»</t>
  </si>
  <si>
    <t>№67-п от 07.09.2015</t>
  </si>
  <si>
    <t>строительство тротуаров вдоль автомобильной дороги Атлашево – автомобильная дорога "Волга" – Марпосад на участках км 5+250 – км 5+985 (слева, выборочно), км 5+686 – км 5+740 (справа) в Мариинско-Посадском районе, в т.ч. ПИР - 510,0 тыс. рублей</t>
  </si>
  <si>
    <t>№61-п от 02.09.2015</t>
  </si>
  <si>
    <t>сстроительство тротуаров вдоль автомобильной дороги "Цивильск – Ульяновск" – Ачакасы – Янгорчино – "Вурнары – Убеево – Красноармейское" на участке км 5+236 – км 6+271 (выборочно) в Канашском районе, в т.ч. ПИР - 580,0 тыс. рублей</t>
  </si>
  <si>
    <t>№68-п от 07.09.2015</t>
  </si>
  <si>
    <t>реконструкция автомобильной дороги "Чебоксары – Сурское" с путепроводом через железную дорогу у ст. Ишлеи на участке км 14+300 – км 19+358 в Чебоксарском районе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</si>
  <si>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</si>
  <si>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</si>
  <si>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 xml:space="preserve">администрация Ядринского района </t>
  </si>
  <si>
    <t>Строительство автомобильной дороги "Сура"-Верхние Мочары-Чигинары" - Чебаково в Яринском районе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</si>
  <si>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</si>
  <si>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</si>
  <si>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</si>
  <si>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</si>
  <si>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</si>
  <si>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</si>
  <si>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</si>
  <si>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>ГК № 00/23/136 от 18.11.2010, Кредитный договор № 6482/2295-БОС от 23.06.2010 между Сбербанка России и ГУП ЧР "БОС" Минстроя Чувашии,                                    4474 от 31.03.2014 ООО "Стройсфера", 4505 от 04.04.2014 ООО "Альянс"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</si>
  <si>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</si>
  <si>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</si>
  <si>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>ГК № 00/05/154 от 10.09.2013</t>
  </si>
  <si>
    <t>2013-2014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</si>
  <si>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</si>
  <si>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</si>
  <si>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</si>
  <si>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</si>
  <si>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</si>
  <si>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Реконструкция канализационных очистных сооружений производительностью 25000 куб. м/сут в г. Канаше Чувашской Республики</t>
  </si>
  <si>
    <t xml:space="preserve">Торги на строительство объекта не объявлены в связи с тем, что не заключено Соглашение с Фондом развития моногородов 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</si>
  <si>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</si>
  <si>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</si>
  <si>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Министерство экономического развития, промышленности и торговли Чувашской Республики</t>
  </si>
  <si>
    <t>Подпрограмма "Развитие субъектов малого и среднего предпринимательства в Чувашской Республике"</t>
  </si>
  <si>
    <t>строительство инженерной инфраструктуры индустриального парка г. Чебоксары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</si>
  <si>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</si>
  <si>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</si>
  <si>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</si>
  <si>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</si>
  <si>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</si>
  <si>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строительство многофункционального центра предоставления государственных и муниципальных услуг в Калининском районе г. Чебоксары по Эгерскому бульвару</t>
  </si>
  <si>
    <t>ООО "Проектный институт "Суварстройпроект" - г.Чебоксары, ул.К.Маркса, 52. ИНН 2129041303. Ген.директор - Захаров В.А. гоэкспертиза №21-1-5-0050-15 от 27.02.2015</t>
  </si>
  <si>
    <t>ООО "Булат", Чувашская Республика, Батыревский район, с.Шыгырдан, ул.Наримана, 12. ИНН 2103004730, директор Абдулвалеев Ринат Абдулахатович</t>
  </si>
  <si>
    <t>** * - перечисление средств в районы и города республики</t>
  </si>
  <si>
    <t>**  федеральный бюджет - Фонд ЖКХ с учетом остатка неиспользованных средств в 2014 году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</si>
  <si>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январь-ноябрь 2015 года</t>
  </si>
  <si>
    <t>Государственная программа Чувашской Республики "Развитие жилищного строительства и сферы жилищно-коммунального хозяйства" на 2012–2020 годы</t>
  </si>
  <si>
    <t xml:space="preserve">строительство блочно-модульной котельной АУ Чувашской Республики СПО "ЦАТТ" Минобразования Чувашии с инженерными сетями по ул. П. Иванова, д. 9 в г. Цивильске Цивильского района
</t>
  </si>
  <si>
    <t>администрация Канашского района</t>
  </si>
  <si>
    <t>ПСБ ОАО "Чувашавтодор"  Адрес: 428024, Чувашская Республика, г. Чебоксары, пр. И.Яковлева 2А, тел: (8352) 51-31-94, факс: (8352) 51-39-75, директор - Орлов С.В.</t>
  </si>
  <si>
    <t xml:space="preserve">ООО "Союзстройинвест", ИНН 2130083717, г. Чебоксары, ул. Ярославская, 39, Резяпов Э.М.      </t>
  </si>
  <si>
    <t>ООО «Строительная компания «Стройсфера» , ЗАО НПФ «ЭкоТОН» , ОАО "Чувашавтодор", ИНН 2130047821, г. Чебоксары, ул. И.Яковлева, д.2а, В.В. Разумов</t>
  </si>
  <si>
    <t xml:space="preserve">2010-2021         </t>
  </si>
  <si>
    <t>Сроки 
строительства (реконструк-ции)</t>
  </si>
  <si>
    <t>% 
факти-ческого финансирования работ к годово-му лимиту</t>
  </si>
  <si>
    <t xml:space="preserve">% 
выпол-ненных работ от годового ли-мита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</si>
</sst>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u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/>
    <xf numFmtId="164" fontId="2" fillId="24" borderId="10" xfId="1" applyNumberFormat="1" applyFont="1" applyFill="1" applyBorder="1" applyAlignment="1">
      <alignment horizontal="right" vertical="top"/>
    </xf>
    <xf numFmtId="164" fontId="5" fillId="24" borderId="1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right" vertical="top"/>
    </xf>
    <xf numFmtId="164" fontId="2" fillId="24" borderId="10" xfId="1" applyNumberFormat="1" applyFont="1" applyFill="1" applyBorder="1" applyAlignment="1">
      <alignment horizontal="right" vertical="top" wrapText="1"/>
    </xf>
    <xf numFmtId="0" fontId="1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left" vertical="top" wrapText="1"/>
    </xf>
    <xf numFmtId="0" fontId="6" fillId="24" borderId="10" xfId="1" applyFont="1" applyFill="1" applyBorder="1"/>
    <xf numFmtId="164" fontId="5" fillId="24" borderId="10" xfId="1" applyNumberFormat="1" applyFont="1" applyFill="1" applyBorder="1" applyAlignment="1">
      <alignment horizontal="right" vertical="top"/>
    </xf>
    <xf numFmtId="164" fontId="3" fillId="24" borderId="10" xfId="1" applyNumberFormat="1" applyFont="1" applyFill="1" applyBorder="1" applyAlignment="1">
      <alignment horizontal="right" vertical="top"/>
    </xf>
    <xf numFmtId="0" fontId="29" fillId="24" borderId="10" xfId="1" applyFont="1" applyFill="1" applyBorder="1" applyAlignment="1">
      <alignment vertical="top" wrapText="1"/>
    </xf>
    <xf numFmtId="0" fontId="29" fillId="24" borderId="10" xfId="38" applyFont="1" applyFill="1" applyBorder="1" applyAlignment="1">
      <alignment horizontal="center" vertical="top" wrapText="1"/>
    </xf>
    <xf numFmtId="14" fontId="25" fillId="24" borderId="10" xfId="1" applyNumberFormat="1" applyFont="1" applyFill="1" applyBorder="1" applyAlignment="1">
      <alignment horizontal="left" vertical="top" wrapText="1"/>
    </xf>
    <xf numFmtId="14" fontId="25" fillId="24" borderId="10" xfId="1" applyNumberFormat="1" applyFont="1" applyFill="1" applyBorder="1" applyAlignment="1">
      <alignment vertical="top" wrapText="1"/>
    </xf>
    <xf numFmtId="0" fontId="25" fillId="24" borderId="10" xfId="1" applyFont="1" applyFill="1" applyBorder="1"/>
    <xf numFmtId="14" fontId="25" fillId="24" borderId="10" xfId="1" applyNumberFormat="1" applyFont="1" applyFill="1" applyBorder="1" applyAlignment="1">
      <alignment horizontal="right" vertical="top" wrapText="1"/>
    </xf>
    <xf numFmtId="0" fontId="7" fillId="24" borderId="0" xfId="1" applyFont="1" applyFill="1" applyBorder="1" applyAlignment="1">
      <alignment horizontal="center" vertical="center" wrapText="1"/>
    </xf>
    <xf numFmtId="0" fontId="32" fillId="24" borderId="0" xfId="1" applyFont="1" applyFill="1" applyBorder="1" applyAlignment="1">
      <alignment horizontal="center" vertical="center" wrapText="1"/>
    </xf>
    <xf numFmtId="0" fontId="7" fillId="24" borderId="0" xfId="1" applyFont="1" applyFill="1" applyBorder="1" applyAlignment="1">
      <alignment horizontal="center" vertical="center"/>
    </xf>
    <xf numFmtId="0" fontId="2" fillId="24" borderId="10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left" vertical="center" wrapText="1"/>
    </xf>
    <xf numFmtId="0" fontId="26" fillId="24" borderId="10" xfId="1" applyFont="1" applyFill="1" applyBorder="1" applyAlignment="1">
      <alignment horizontal="left" vertical="center" wrapText="1"/>
    </xf>
    <xf numFmtId="164" fontId="3" fillId="24" borderId="10" xfId="1" applyNumberFormat="1" applyFont="1" applyFill="1" applyBorder="1" applyAlignment="1">
      <alignment horizontal="right" vertical="center" wrapText="1"/>
    </xf>
    <xf numFmtId="164" fontId="3" fillId="24" borderId="10" xfId="1" applyNumberFormat="1" applyFont="1" applyFill="1" applyBorder="1" applyAlignment="1">
      <alignment horizontal="right" vertical="center"/>
    </xf>
    <xf numFmtId="164" fontId="3" fillId="24" borderId="10" xfId="1" applyNumberFormat="1" applyFont="1" applyFill="1" applyBorder="1" applyAlignment="1">
      <alignment horizontal="right" vertical="top" wrapText="1"/>
    </xf>
    <xf numFmtId="164" fontId="29" fillId="24" borderId="10" xfId="1" applyNumberFormat="1" applyFont="1" applyFill="1" applyBorder="1"/>
    <xf numFmtId="0" fontId="25" fillId="24" borderId="10" xfId="1" applyFont="1" applyFill="1" applyBorder="1" applyAlignment="1">
      <alignment horizontal="left" vertical="top" wrapText="1"/>
    </xf>
    <xf numFmtId="0" fontId="25" fillId="24" borderId="10" xfId="1" applyFont="1" applyFill="1" applyBorder="1" applyAlignment="1">
      <alignment horizontal="left" wrapText="1"/>
    </xf>
    <xf numFmtId="0" fontId="2" fillId="24" borderId="10" xfId="1" applyFont="1" applyFill="1" applyBorder="1" applyAlignment="1">
      <alignment horizontal="right" vertical="top" wrapText="1"/>
    </xf>
    <xf numFmtId="0" fontId="2" fillId="24" borderId="10" xfId="1" applyFont="1" applyFill="1" applyBorder="1" applyAlignment="1">
      <alignment horizontal="left" vertical="top" wrapText="1" indent="1"/>
    </xf>
    <xf numFmtId="0" fontId="25" fillId="24" borderId="10" xfId="1" applyFont="1" applyFill="1" applyBorder="1" applyAlignment="1">
      <alignment horizontal="left" vertical="top" wrapText="1" indent="1"/>
    </xf>
    <xf numFmtId="164" fontId="2" fillId="24" borderId="10" xfId="1" applyNumberFormat="1" applyFont="1" applyFill="1" applyBorder="1" applyAlignment="1">
      <alignment horizontal="right" vertical="center" wrapText="1"/>
    </xf>
    <xf numFmtId="164" fontId="2" fillId="24" borderId="10" xfId="1" applyNumberFormat="1" applyFont="1" applyFill="1" applyBorder="1" applyAlignment="1">
      <alignment horizontal="right" vertical="center"/>
    </xf>
    <xf numFmtId="0" fontId="3" fillId="24" borderId="10" xfId="1" applyFont="1" applyFill="1" applyBorder="1" applyAlignment="1">
      <alignment horizontal="center" vertical="top"/>
    </xf>
    <xf numFmtId="0" fontId="26" fillId="24" borderId="10" xfId="1" applyFont="1" applyFill="1" applyBorder="1" applyAlignment="1">
      <alignment horizontal="center" vertical="top"/>
    </xf>
    <xf numFmtId="0" fontId="2" fillId="24" borderId="10" xfId="1" applyFont="1" applyFill="1" applyBorder="1" applyAlignment="1">
      <alignment horizontal="left" vertical="top"/>
    </xf>
    <xf numFmtId="0" fontId="25" fillId="24" borderId="10" xfId="1" applyFont="1" applyFill="1" applyBorder="1" applyAlignment="1">
      <alignment horizontal="left" vertical="top"/>
    </xf>
    <xf numFmtId="0" fontId="2" fillId="24" borderId="10" xfId="1" applyFont="1" applyFill="1" applyBorder="1" applyAlignment="1">
      <alignment horizontal="right" vertical="top"/>
    </xf>
    <xf numFmtId="0" fontId="30" fillId="24" borderId="10" xfId="1" applyFont="1" applyFill="1" applyBorder="1" applyAlignment="1">
      <alignment vertical="top" wrapText="1"/>
    </xf>
    <xf numFmtId="0" fontId="28" fillId="24" borderId="10" xfId="1" applyFont="1" applyFill="1" applyBorder="1" applyAlignment="1">
      <alignment vertical="top" wrapText="1"/>
    </xf>
    <xf numFmtId="0" fontId="5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right" vertical="top" wrapText="1" indent="1"/>
    </xf>
    <xf numFmtId="164" fontId="2" fillId="24" borderId="10" xfId="1" applyNumberFormat="1" applyFont="1" applyFill="1" applyBorder="1" applyAlignment="1">
      <alignment horizontal="right" vertical="top" wrapText="1" indent="1"/>
    </xf>
    <xf numFmtId="0" fontId="2" fillId="24" borderId="10" xfId="1" applyFont="1" applyFill="1" applyBorder="1" applyAlignment="1">
      <alignment horizontal="left" vertical="top" wrapText="1" indent="2"/>
    </xf>
    <xf numFmtId="0" fontId="34" fillId="24" borderId="10" xfId="1" applyFont="1" applyFill="1" applyBorder="1" applyAlignment="1">
      <alignment vertical="top" wrapText="1"/>
    </xf>
    <xf numFmtId="0" fontId="25" fillId="24" borderId="10" xfId="44" applyFont="1" applyFill="1" applyBorder="1" applyAlignment="1">
      <alignment horizontal="left" vertical="top" wrapText="1"/>
    </xf>
    <xf numFmtId="0" fontId="25" fillId="24" borderId="10" xfId="44" applyFont="1" applyFill="1" applyBorder="1" applyAlignment="1">
      <alignment vertical="top" wrapText="1"/>
    </xf>
    <xf numFmtId="17" fontId="25" fillId="24" borderId="10" xfId="1" applyNumberFormat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horizontal="right" vertical="top" wrapText="1" indent="2"/>
    </xf>
    <xf numFmtId="2" fontId="2" fillId="24" borderId="10" xfId="1" applyNumberFormat="1" applyFont="1" applyFill="1" applyBorder="1" applyAlignment="1">
      <alignment horizontal="left" vertical="top" wrapText="1"/>
    </xf>
    <xf numFmtId="14" fontId="1" fillId="24" borderId="10" xfId="1" applyNumberFormat="1" applyFont="1" applyFill="1" applyBorder="1" applyAlignment="1">
      <alignment vertical="top" wrapText="1"/>
    </xf>
    <xf numFmtId="0" fontId="30" fillId="24" borderId="10" xfId="1" applyFont="1" applyFill="1" applyBorder="1" applyAlignment="1">
      <alignment horizontal="left" vertical="top" wrapText="1"/>
    </xf>
    <xf numFmtId="0" fontId="29" fillId="24" borderId="10" xfId="1" applyFont="1" applyFill="1" applyBorder="1" applyAlignment="1">
      <alignment horizontal="left" vertical="top" wrapText="1"/>
    </xf>
    <xf numFmtId="0" fontId="5" fillId="24" borderId="10" xfId="1" applyFont="1" applyFill="1" applyBorder="1" applyAlignment="1">
      <alignment horizontal="left" vertical="top" wrapText="1"/>
    </xf>
    <xf numFmtId="0" fontId="1" fillId="24" borderId="10" xfId="44" applyFont="1" applyFill="1" applyBorder="1" applyAlignment="1">
      <alignment vertical="top" wrapText="1"/>
    </xf>
    <xf numFmtId="2" fontId="2" fillId="24" borderId="10" xfId="1" applyNumberFormat="1" applyFont="1" applyFill="1" applyBorder="1" applyAlignment="1">
      <alignment horizontal="right" vertical="top" wrapText="1"/>
    </xf>
    <xf numFmtId="2" fontId="25" fillId="24" borderId="10" xfId="1" applyNumberFormat="1" applyFont="1" applyFill="1" applyBorder="1" applyAlignment="1">
      <alignment horizontal="left" vertical="top" wrapText="1"/>
    </xf>
    <xf numFmtId="0" fontId="3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/>
    <xf numFmtId="0" fontId="3" fillId="24" borderId="10" xfId="1" applyFont="1" applyFill="1" applyBorder="1" applyAlignment="1">
      <alignment horizontal="left" vertical="top" wrapText="1" indent="1"/>
    </xf>
    <xf numFmtId="0" fontId="25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 shrinkToFit="1"/>
    </xf>
    <xf numFmtId="0" fontId="5" fillId="24" borderId="10" xfId="1" applyFont="1" applyFill="1" applyBorder="1" applyAlignment="1">
      <alignment vertical="top" wrapText="1" shrinkToFit="1"/>
    </xf>
    <xf numFmtId="0" fontId="31" fillId="24" borderId="10" xfId="1" applyFont="1" applyFill="1" applyBorder="1" applyAlignment="1">
      <alignment horizontal="left" vertical="top" wrapText="1"/>
    </xf>
    <xf numFmtId="14" fontId="25" fillId="24" borderId="10" xfId="1" applyNumberFormat="1" applyFont="1" applyFill="1" applyBorder="1" applyAlignment="1">
      <alignment horizontal="center" vertical="top"/>
    </xf>
    <xf numFmtId="0" fontId="31" fillId="24" borderId="10" xfId="1" applyNumberFormat="1" applyFont="1" applyFill="1" applyBorder="1" applyAlignment="1">
      <alignment vertical="top" wrapText="1"/>
    </xf>
    <xf numFmtId="0" fontId="31" fillId="24" borderId="10" xfId="1" applyNumberFormat="1" applyFont="1" applyFill="1" applyBorder="1" applyAlignment="1">
      <alignment vertical="top"/>
    </xf>
    <xf numFmtId="0" fontId="31" fillId="24" borderId="10" xfId="1" applyFont="1" applyFill="1" applyBorder="1" applyAlignment="1">
      <alignment vertical="top" wrapText="1"/>
    </xf>
    <xf numFmtId="0" fontId="35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/>
    </xf>
    <xf numFmtId="0" fontId="1" fillId="24" borderId="10" xfId="1" applyFont="1" applyFill="1" applyBorder="1"/>
    <xf numFmtId="0" fontId="1" fillId="24" borderId="10" xfId="1" applyFont="1" applyFill="1" applyBorder="1" applyAlignment="1">
      <alignment vertical="top"/>
    </xf>
    <xf numFmtId="0" fontId="6" fillId="24" borderId="10" xfId="1" applyFont="1" applyFill="1" applyBorder="1" applyAlignment="1">
      <alignment vertical="top" wrapText="1"/>
    </xf>
    <xf numFmtId="0" fontId="37" fillId="24" borderId="10" xfId="1" applyFont="1" applyFill="1" applyBorder="1" applyAlignment="1">
      <alignment horizontal="left" vertical="top" wrapText="1"/>
    </xf>
    <xf numFmtId="164" fontId="2" fillId="24" borderId="10" xfId="29" applyNumberFormat="1" applyFont="1" applyFill="1" applyBorder="1" applyAlignment="1">
      <alignment horizontal="right" vertical="top"/>
    </xf>
    <xf numFmtId="164" fontId="4" fillId="24" borderId="10" xfId="29" applyNumberFormat="1" applyFont="1" applyFill="1" applyBorder="1" applyAlignment="1">
      <alignment horizontal="right" vertical="top"/>
    </xf>
    <xf numFmtId="0" fontId="33" fillId="24" borderId="10" xfId="1" applyFont="1" applyFill="1" applyBorder="1" applyAlignment="1">
      <alignment vertical="top" wrapText="1"/>
    </xf>
    <xf numFmtId="0" fontId="33" fillId="24" borderId="10" xfId="1" applyFont="1" applyFill="1" applyBorder="1" applyAlignment="1">
      <alignment vertical="center" wrapText="1"/>
    </xf>
    <xf numFmtId="0" fontId="25" fillId="24" borderId="10" xfId="45" applyFont="1" applyFill="1" applyBorder="1" applyAlignment="1">
      <alignment vertical="top" wrapText="1"/>
    </xf>
    <xf numFmtId="0" fontId="25" fillId="24" borderId="10" xfId="45" applyFont="1" applyFill="1" applyBorder="1" applyAlignment="1">
      <alignment horizontal="left" vertical="top" wrapText="1"/>
    </xf>
    <xf numFmtId="0" fontId="37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vertical="top" wrapText="1"/>
    </xf>
    <xf numFmtId="0" fontId="38" fillId="24" borderId="0" xfId="0" applyFont="1" applyFill="1"/>
    <xf numFmtId="0" fontId="31" fillId="24" borderId="10" xfId="1" applyFont="1" applyFill="1" applyBorder="1" applyAlignment="1">
      <alignment horizontal="center" vertical="top" wrapText="1"/>
    </xf>
    <xf numFmtId="0" fontId="36" fillId="24" borderId="10" xfId="1" applyFont="1" applyFill="1" applyBorder="1" applyAlignment="1">
      <alignment horizontal="left" vertical="top" wrapText="1"/>
    </xf>
    <xf numFmtId="0" fontId="39" fillId="24" borderId="0" xfId="0" applyFont="1" applyFill="1"/>
    <xf numFmtId="0" fontId="40" fillId="24" borderId="0" xfId="0" applyFont="1" applyFill="1"/>
    <xf numFmtId="0" fontId="33" fillId="24" borderId="10" xfId="1" applyFont="1" applyFill="1" applyBorder="1"/>
    <xf numFmtId="0" fontId="1" fillId="24" borderId="0" xfId="1" applyFont="1" applyFill="1" applyBorder="1"/>
    <xf numFmtId="0" fontId="33" fillId="24" borderId="0" xfId="1" applyFont="1" applyFill="1" applyBorder="1"/>
    <xf numFmtId="0" fontId="7" fillId="24" borderId="0" xfId="1" applyFont="1" applyFill="1" applyBorder="1" applyAlignment="1">
      <alignment wrapText="1"/>
    </xf>
    <xf numFmtId="14" fontId="31" fillId="24" borderId="10" xfId="1" applyNumberFormat="1" applyFont="1" applyFill="1" applyBorder="1" applyAlignment="1">
      <alignment horizontal="left" vertical="top"/>
    </xf>
    <xf numFmtId="0" fontId="29" fillId="24" borderId="10" xfId="1" applyFont="1" applyFill="1" applyBorder="1" applyAlignment="1">
      <alignment horizontal="center" vertical="center" wrapText="1"/>
    </xf>
    <xf numFmtId="0" fontId="2" fillId="24" borderId="10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center" vertical="top" wrapText="1"/>
    </xf>
    <xf numFmtId="0" fontId="25" fillId="24" borderId="10" xfId="1" applyFont="1" applyFill="1" applyBorder="1" applyAlignment="1">
      <alignment vertical="top" wrapText="1"/>
    </xf>
    <xf numFmtId="0" fontId="29" fillId="24" borderId="10" xfId="1" applyFont="1" applyFill="1" applyBorder="1" applyAlignment="1">
      <alignment horizontal="center" vertical="top" wrapText="1"/>
    </xf>
    <xf numFmtId="0" fontId="6" fillId="24" borderId="0" xfId="1" applyFont="1" applyFill="1" applyBorder="1" applyAlignment="1">
      <alignment horizontal="left"/>
    </xf>
    <xf numFmtId="0" fontId="7" fillId="24" borderId="0" xfId="1" applyFont="1" applyFill="1" applyBorder="1" applyAlignment="1">
      <alignment vertical="top" wrapText="1"/>
    </xf>
    <xf numFmtId="0" fontId="2" fillId="24" borderId="10" xfId="43" applyFont="1" applyFill="1" applyBorder="1" applyAlignment="1">
      <alignment horizontal="center" vertical="top" wrapText="1"/>
    </xf>
    <xf numFmtId="0" fontId="6" fillId="24" borderId="11" xfId="1" applyFont="1" applyFill="1" applyBorder="1" applyAlignment="1">
      <alignment horizontal="center" vertical="center"/>
    </xf>
    <xf numFmtId="0" fontId="7" fillId="24" borderId="0" xfId="1" applyFont="1" applyFill="1" applyBorder="1" applyAlignment="1">
      <alignment horizontal="center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tabSelected="1" zoomScale="85" zoomScaleNormal="85" workbookViewId="0">
      <selection activeCell="S7" sqref="S7"/>
    </sheetView>
  </sheetViews>
  <sheetFormatPr defaultRowHeight="15" x14ac:dyDescent="0.25"/>
  <cols>
    <col min="1" max="1" width="47.7109375" style="82" customWidth="1"/>
    <col min="2" max="2" width="18.7109375" style="85" customWidth="1"/>
    <col min="3" max="3" width="16.140625" style="85" customWidth="1"/>
    <col min="4" max="4" width="12.85546875" style="85" customWidth="1"/>
    <col min="5" max="5" width="9.85546875" style="85" customWidth="1"/>
    <col min="6" max="8" width="12.42578125" style="82" customWidth="1"/>
    <col min="9" max="9" width="10.85546875" style="82" customWidth="1"/>
    <col min="10" max="10" width="12.42578125" style="82" customWidth="1"/>
    <col min="11" max="11" width="8.85546875" style="82" customWidth="1"/>
    <col min="12" max="14" width="12.28515625" style="82" customWidth="1"/>
    <col min="15" max="15" width="11.42578125" style="82" customWidth="1"/>
    <col min="16" max="16" width="10.140625" style="82" customWidth="1"/>
    <col min="17" max="17" width="7.7109375" style="86" hidden="1" customWidth="1"/>
    <col min="18" max="16384" width="9.140625" style="82"/>
  </cols>
  <sheetData>
    <row r="1" spans="1:17" ht="30.75" customHeight="1" x14ac:dyDescent="0.25">
      <c r="A1" s="101" t="s">
        <v>347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90"/>
    </row>
    <row r="2" spans="1:17" ht="12" customHeight="1" x14ac:dyDescent="0.25">
      <c r="A2" s="16"/>
      <c r="B2" s="17"/>
      <c r="C2" s="17"/>
      <c r="D2" s="17"/>
      <c r="E2" s="17"/>
      <c r="F2" s="16"/>
      <c r="G2" s="16"/>
      <c r="H2" s="18"/>
      <c r="I2" s="18"/>
      <c r="J2" s="18"/>
      <c r="K2" s="18"/>
      <c r="L2" s="18"/>
      <c r="M2" s="100" t="s">
        <v>0</v>
      </c>
      <c r="N2" s="100"/>
      <c r="O2" s="100"/>
      <c r="P2" s="100"/>
      <c r="Q2" s="100"/>
    </row>
    <row r="3" spans="1:17" ht="15.75" x14ac:dyDescent="0.25">
      <c r="A3" s="93" t="s">
        <v>1</v>
      </c>
      <c r="B3" s="93" t="s">
        <v>2</v>
      </c>
      <c r="C3" s="93" t="s">
        <v>3</v>
      </c>
      <c r="D3" s="99" t="s">
        <v>4</v>
      </c>
      <c r="E3" s="93" t="s">
        <v>355</v>
      </c>
      <c r="F3" s="94" t="s">
        <v>5</v>
      </c>
      <c r="G3" s="94"/>
      <c r="H3" s="94"/>
      <c r="I3" s="94"/>
      <c r="J3" s="93" t="s">
        <v>6</v>
      </c>
      <c r="K3" s="93" t="s">
        <v>357</v>
      </c>
      <c r="L3" s="94" t="s">
        <v>7</v>
      </c>
      <c r="M3" s="94"/>
      <c r="N3" s="94"/>
      <c r="O3" s="94"/>
      <c r="P3" s="93" t="s">
        <v>356</v>
      </c>
      <c r="Q3" s="96" t="s">
        <v>8</v>
      </c>
    </row>
    <row r="4" spans="1:17" ht="135.75" customHeight="1" x14ac:dyDescent="0.25">
      <c r="A4" s="93"/>
      <c r="B4" s="93"/>
      <c r="C4" s="93"/>
      <c r="D4" s="99"/>
      <c r="E4" s="93"/>
      <c r="F4" s="19" t="s">
        <v>9</v>
      </c>
      <c r="G4" s="19" t="s">
        <v>10</v>
      </c>
      <c r="H4" s="19" t="s">
        <v>11</v>
      </c>
      <c r="I4" s="19" t="s">
        <v>12</v>
      </c>
      <c r="J4" s="93"/>
      <c r="K4" s="93"/>
      <c r="L4" s="19" t="s">
        <v>9</v>
      </c>
      <c r="M4" s="19" t="s">
        <v>13</v>
      </c>
      <c r="N4" s="19" t="s">
        <v>14</v>
      </c>
      <c r="O4" s="19" t="s">
        <v>12</v>
      </c>
      <c r="P4" s="93"/>
      <c r="Q4" s="96"/>
    </row>
    <row r="5" spans="1:17" ht="15.75" x14ac:dyDescent="0.25">
      <c r="A5" s="20" t="s">
        <v>15</v>
      </c>
      <c r="B5" s="21"/>
      <c r="C5" s="21"/>
      <c r="D5" s="21"/>
      <c r="E5" s="21"/>
      <c r="F5" s="22">
        <f>G5+H5+I5</f>
        <v>4605092.75</v>
      </c>
      <c r="G5" s="22">
        <f>G7+G8+G9+G10+G11+G12+G13+G14+G15</f>
        <v>2417758</v>
      </c>
      <c r="H5" s="22">
        <f t="shared" ref="H5:J5" si="0">H7+H8+H9+H10+H11+H12+H13+H14+H15</f>
        <v>1980653.0999999996</v>
      </c>
      <c r="I5" s="22">
        <f t="shared" si="0"/>
        <v>206681.65000000002</v>
      </c>
      <c r="J5" s="22">
        <f t="shared" si="0"/>
        <v>3253404.0689999997</v>
      </c>
      <c r="K5" s="23">
        <f>J5/F5*100</f>
        <v>70.64795967464498</v>
      </c>
      <c r="L5" s="23">
        <f>M5+N5+O5</f>
        <v>2972246.86</v>
      </c>
      <c r="M5" s="22">
        <f t="shared" ref="M5:O5" si="1">M7+M8+M9+M10+M11+M12+M13+M14+M15</f>
        <v>1398643.2</v>
      </c>
      <c r="N5" s="22">
        <f t="shared" si="1"/>
        <v>1334765.8</v>
      </c>
      <c r="O5" s="22">
        <f t="shared" si="1"/>
        <v>238837.86</v>
      </c>
      <c r="P5" s="24">
        <f>L5/F5*100</f>
        <v>64.542605792250328</v>
      </c>
      <c r="Q5" s="25">
        <v>67.39018559080337</v>
      </c>
    </row>
    <row r="6" spans="1:17" ht="15.75" x14ac:dyDescent="0.25">
      <c r="A6" s="6" t="s">
        <v>16</v>
      </c>
      <c r="B6" s="26"/>
      <c r="C6" s="26"/>
      <c r="D6" s="27"/>
      <c r="E6" s="26"/>
      <c r="F6" s="28"/>
      <c r="G6" s="28"/>
      <c r="H6" s="4"/>
      <c r="I6" s="9"/>
      <c r="J6" s="1"/>
      <c r="K6" s="9"/>
      <c r="L6" s="9"/>
      <c r="M6" s="1"/>
      <c r="N6" s="1"/>
      <c r="O6" s="1"/>
      <c r="P6" s="1"/>
      <c r="Q6" s="25"/>
    </row>
    <row r="7" spans="1:17" x14ac:dyDescent="0.25">
      <c r="A7" s="29" t="s">
        <v>17</v>
      </c>
      <c r="B7" s="30"/>
      <c r="C7" s="30"/>
      <c r="D7" s="30"/>
      <c r="E7" s="30"/>
      <c r="F7" s="31">
        <f t="shared" ref="F7:F15" si="2">G7+H7+I7</f>
        <v>474808.3</v>
      </c>
      <c r="G7" s="4">
        <f>G17</f>
        <v>197649.7</v>
      </c>
      <c r="H7" s="4">
        <f t="shared" ref="H7:J7" si="3">H17</f>
        <v>240960.09999999998</v>
      </c>
      <c r="I7" s="4">
        <f t="shared" si="3"/>
        <v>36198.5</v>
      </c>
      <c r="J7" s="4">
        <f t="shared" si="3"/>
        <v>412317.39999999997</v>
      </c>
      <c r="K7" s="1">
        <f t="shared" ref="K7:K36" si="4">J7/F7*100</f>
        <v>86.838709432838471</v>
      </c>
      <c r="L7" s="32">
        <f t="shared" ref="L7:L15" si="5">M7+N7+O7</f>
        <v>422295</v>
      </c>
      <c r="M7" s="4">
        <f t="shared" ref="M7:O7" si="6">M17</f>
        <v>174081.5</v>
      </c>
      <c r="N7" s="4">
        <f t="shared" si="6"/>
        <v>213243</v>
      </c>
      <c r="O7" s="4">
        <f t="shared" si="6"/>
        <v>34970.5</v>
      </c>
      <c r="P7" s="4">
        <f t="shared" ref="P7:P15" si="7">L7/F7*100</f>
        <v>88.940104880222194</v>
      </c>
      <c r="Q7" s="25">
        <v>88.49722422923962</v>
      </c>
    </row>
    <row r="8" spans="1:17" x14ac:dyDescent="0.25">
      <c r="A8" s="29" t="s">
        <v>18</v>
      </c>
      <c r="B8" s="30"/>
      <c r="C8" s="30"/>
      <c r="D8" s="30"/>
      <c r="E8" s="30"/>
      <c r="F8" s="31">
        <f t="shared" si="2"/>
        <v>206045.40000000002</v>
      </c>
      <c r="G8" s="4">
        <f>G47</f>
        <v>187251.20000000001</v>
      </c>
      <c r="H8" s="4">
        <f t="shared" ref="H8:J8" si="8">H47</f>
        <v>18794.2</v>
      </c>
      <c r="I8" s="4">
        <f t="shared" si="8"/>
        <v>0</v>
      </c>
      <c r="J8" s="4">
        <f t="shared" si="8"/>
        <v>89664</v>
      </c>
      <c r="K8" s="1">
        <f t="shared" si="4"/>
        <v>43.516623035505766</v>
      </c>
      <c r="L8" s="32">
        <f t="shared" si="5"/>
        <v>89664</v>
      </c>
      <c r="M8" s="4">
        <f t="shared" ref="M8:O8" si="9">M47</f>
        <v>87723.8</v>
      </c>
      <c r="N8" s="4">
        <f t="shared" si="9"/>
        <v>1940.2</v>
      </c>
      <c r="O8" s="4">
        <f t="shared" si="9"/>
        <v>0</v>
      </c>
      <c r="P8" s="4">
        <f t="shared" si="7"/>
        <v>43.516623035505766</v>
      </c>
      <c r="Q8" s="25">
        <v>10.323397643953985</v>
      </c>
    </row>
    <row r="9" spans="1:17" x14ac:dyDescent="0.25">
      <c r="A9" s="29" t="s">
        <v>19</v>
      </c>
      <c r="B9" s="30"/>
      <c r="C9" s="30"/>
      <c r="D9" s="30"/>
      <c r="E9" s="30"/>
      <c r="F9" s="31">
        <f t="shared" si="2"/>
        <v>999000.15000000014</v>
      </c>
      <c r="G9" s="4">
        <f>G53</f>
        <v>762297.9</v>
      </c>
      <c r="H9" s="4">
        <f t="shared" ref="H9:J9" si="10">H53</f>
        <v>180540.2</v>
      </c>
      <c r="I9" s="4">
        <f t="shared" si="10"/>
        <v>56162.05</v>
      </c>
      <c r="J9" s="4">
        <f t="shared" si="10"/>
        <v>719938.45</v>
      </c>
      <c r="K9" s="1">
        <f t="shared" si="4"/>
        <v>72.065900090205176</v>
      </c>
      <c r="L9" s="32">
        <f t="shared" ref="L9:O9" si="11">L53</f>
        <v>690295.86</v>
      </c>
      <c r="M9" s="4">
        <f t="shared" si="11"/>
        <v>407136.9</v>
      </c>
      <c r="N9" s="4">
        <f t="shared" si="11"/>
        <v>161656.6</v>
      </c>
      <c r="O9" s="4">
        <f t="shared" si="11"/>
        <v>121502.36</v>
      </c>
      <c r="P9" s="4">
        <f t="shared" si="7"/>
        <v>69.09867430950834</v>
      </c>
      <c r="Q9" s="25">
        <v>89.540501229089145</v>
      </c>
    </row>
    <row r="10" spans="1:17" x14ac:dyDescent="0.25">
      <c r="A10" s="29" t="s">
        <v>20</v>
      </c>
      <c r="B10" s="30"/>
      <c r="C10" s="30"/>
      <c r="D10" s="30"/>
      <c r="E10" s="30"/>
      <c r="F10" s="31">
        <f t="shared" si="2"/>
        <v>175490.1</v>
      </c>
      <c r="G10" s="4">
        <f>G59</f>
        <v>3070</v>
      </c>
      <c r="H10" s="4">
        <f t="shared" ref="H10:J10" si="12">H59</f>
        <v>172420.1</v>
      </c>
      <c r="I10" s="4">
        <f t="shared" si="12"/>
        <v>0</v>
      </c>
      <c r="J10" s="1">
        <f t="shared" si="12"/>
        <v>167230.94899999999</v>
      </c>
      <c r="K10" s="1">
        <f t="shared" si="4"/>
        <v>95.29366556859901</v>
      </c>
      <c r="L10" s="32">
        <f t="shared" si="5"/>
        <v>159596.20000000001</v>
      </c>
      <c r="M10" s="4">
        <f t="shared" ref="M10:O10" si="13">M59</f>
        <v>3070</v>
      </c>
      <c r="N10" s="4">
        <f t="shared" si="13"/>
        <v>156526.20000000001</v>
      </c>
      <c r="O10" s="4">
        <f t="shared" si="13"/>
        <v>0</v>
      </c>
      <c r="P10" s="4">
        <f t="shared" si="7"/>
        <v>90.943135823616259</v>
      </c>
      <c r="Q10" s="25">
        <v>90.781875199005228</v>
      </c>
    </row>
    <row r="11" spans="1:17" x14ac:dyDescent="0.25">
      <c r="A11" s="29" t="s">
        <v>21</v>
      </c>
      <c r="B11" s="30"/>
      <c r="C11" s="30"/>
      <c r="D11" s="30"/>
      <c r="E11" s="30"/>
      <c r="F11" s="31">
        <f t="shared" si="2"/>
        <v>3172</v>
      </c>
      <c r="G11" s="4">
        <f>G71</f>
        <v>0</v>
      </c>
      <c r="H11" s="4">
        <f t="shared" ref="H11:J11" si="14">H71</f>
        <v>3172</v>
      </c>
      <c r="I11" s="4">
        <f t="shared" si="14"/>
        <v>0</v>
      </c>
      <c r="J11" s="4">
        <f t="shared" si="14"/>
        <v>3172</v>
      </c>
      <c r="K11" s="1">
        <f t="shared" si="4"/>
        <v>100</v>
      </c>
      <c r="L11" s="32">
        <f t="shared" si="5"/>
        <v>3172</v>
      </c>
      <c r="M11" s="4">
        <f t="shared" ref="M11:O11" si="15">M71</f>
        <v>0</v>
      </c>
      <c r="N11" s="4">
        <f t="shared" si="15"/>
        <v>3172</v>
      </c>
      <c r="O11" s="4">
        <f t="shared" si="15"/>
        <v>0</v>
      </c>
      <c r="P11" s="4">
        <f t="shared" si="7"/>
        <v>100</v>
      </c>
      <c r="Q11" s="25">
        <v>100</v>
      </c>
    </row>
    <row r="12" spans="1:17" x14ac:dyDescent="0.25">
      <c r="A12" s="29" t="s">
        <v>22</v>
      </c>
      <c r="B12" s="30"/>
      <c r="C12" s="30"/>
      <c r="D12" s="30"/>
      <c r="E12" s="30"/>
      <c r="F12" s="31">
        <f t="shared" si="2"/>
        <v>744275.09999999986</v>
      </c>
      <c r="G12" s="4">
        <f>G75</f>
        <v>333500</v>
      </c>
      <c r="H12" s="4">
        <f t="shared" ref="H12:J12" si="16">H75</f>
        <v>410775.09999999992</v>
      </c>
      <c r="I12" s="4">
        <f t="shared" si="16"/>
        <v>0</v>
      </c>
      <c r="J12" s="4">
        <f t="shared" si="16"/>
        <v>730556.5</v>
      </c>
      <c r="K12" s="1">
        <f t="shared" si="4"/>
        <v>98.156783694631216</v>
      </c>
      <c r="L12" s="32">
        <f t="shared" si="5"/>
        <v>623879</v>
      </c>
      <c r="M12" s="4">
        <f t="shared" ref="M12:O12" si="17">M75</f>
        <v>333500</v>
      </c>
      <c r="N12" s="4">
        <f t="shared" si="17"/>
        <v>290378.99999999994</v>
      </c>
      <c r="O12" s="4">
        <f t="shared" si="17"/>
        <v>0</v>
      </c>
      <c r="P12" s="4">
        <f t="shared" si="7"/>
        <v>83.82370980837598</v>
      </c>
      <c r="Q12" s="25">
        <v>70.690506800436538</v>
      </c>
    </row>
    <row r="13" spans="1:17" x14ac:dyDescent="0.25">
      <c r="A13" s="29" t="s">
        <v>23</v>
      </c>
      <c r="B13" s="30"/>
      <c r="C13" s="30"/>
      <c r="D13" s="30"/>
      <c r="E13" s="30"/>
      <c r="F13" s="31">
        <f t="shared" si="2"/>
        <v>1626855.9</v>
      </c>
      <c r="G13" s="4">
        <f>G89</f>
        <v>740243.6</v>
      </c>
      <c r="H13" s="4">
        <f t="shared" ref="H13:J13" si="18">H89</f>
        <v>795213.89999999991</v>
      </c>
      <c r="I13" s="4">
        <f t="shared" si="18"/>
        <v>91398.399999999994</v>
      </c>
      <c r="J13" s="4">
        <f t="shared" si="18"/>
        <v>876157.77</v>
      </c>
      <c r="K13" s="1">
        <f t="shared" si="4"/>
        <v>53.855892829844365</v>
      </c>
      <c r="L13" s="32">
        <f t="shared" si="5"/>
        <v>726427.8</v>
      </c>
      <c r="M13" s="4">
        <f t="shared" ref="M13:O13" si="19">M89</f>
        <v>300792.5</v>
      </c>
      <c r="N13" s="4">
        <f t="shared" si="19"/>
        <v>358083</v>
      </c>
      <c r="O13" s="4">
        <f t="shared" si="19"/>
        <v>67552.3</v>
      </c>
      <c r="P13" s="4">
        <f t="shared" si="7"/>
        <v>44.652252236968259</v>
      </c>
      <c r="Q13" s="25">
        <v>45.029771235135605</v>
      </c>
    </row>
    <row r="14" spans="1:17" x14ac:dyDescent="0.25">
      <c r="A14" s="29" t="s">
        <v>24</v>
      </c>
      <c r="B14" s="30"/>
      <c r="C14" s="30"/>
      <c r="D14" s="30"/>
      <c r="E14" s="30"/>
      <c r="F14" s="31">
        <f t="shared" si="2"/>
        <v>144785.09999999998</v>
      </c>
      <c r="G14" s="4">
        <f>G167</f>
        <v>0</v>
      </c>
      <c r="H14" s="4">
        <f t="shared" ref="H14:J14" si="20">H167</f>
        <v>144785.09999999998</v>
      </c>
      <c r="I14" s="4">
        <f t="shared" si="20"/>
        <v>0</v>
      </c>
      <c r="J14" s="4">
        <f t="shared" si="20"/>
        <v>143000.09999999998</v>
      </c>
      <c r="K14" s="1">
        <f t="shared" si="4"/>
        <v>98.767138331223308</v>
      </c>
      <c r="L14" s="32">
        <f t="shared" si="5"/>
        <v>143000.09999999998</v>
      </c>
      <c r="M14" s="4">
        <f t="shared" ref="M14:O14" si="21">M167</f>
        <v>0</v>
      </c>
      <c r="N14" s="4">
        <f t="shared" si="21"/>
        <v>143000.09999999998</v>
      </c>
      <c r="O14" s="4">
        <f t="shared" si="21"/>
        <v>0</v>
      </c>
      <c r="P14" s="4">
        <f t="shared" si="7"/>
        <v>98.767138331223308</v>
      </c>
      <c r="Q14" s="25">
        <v>98.767138331223308</v>
      </c>
    </row>
    <row r="15" spans="1:17" x14ac:dyDescent="0.25">
      <c r="A15" s="29" t="s">
        <v>25</v>
      </c>
      <c r="B15" s="30"/>
      <c r="C15" s="30"/>
      <c r="D15" s="30"/>
      <c r="E15" s="30"/>
      <c r="F15" s="31">
        <f t="shared" si="2"/>
        <v>230660.7</v>
      </c>
      <c r="G15" s="4">
        <f>G183</f>
        <v>193745.6</v>
      </c>
      <c r="H15" s="4">
        <f t="shared" ref="H15:J15" si="22">H183</f>
        <v>13992.4</v>
      </c>
      <c r="I15" s="4">
        <f t="shared" si="22"/>
        <v>22922.7</v>
      </c>
      <c r="J15" s="4">
        <f t="shared" si="22"/>
        <v>111366.9</v>
      </c>
      <c r="K15" s="1">
        <f t="shared" si="4"/>
        <v>48.281696882043619</v>
      </c>
      <c r="L15" s="32">
        <f t="shared" si="5"/>
        <v>113916.9</v>
      </c>
      <c r="M15" s="4">
        <f t="shared" ref="M15:O15" si="23">M183</f>
        <v>92338.5</v>
      </c>
      <c r="N15" s="4">
        <f t="shared" si="23"/>
        <v>6765.7</v>
      </c>
      <c r="O15" s="4">
        <f t="shared" si="23"/>
        <v>14812.7</v>
      </c>
      <c r="P15" s="4">
        <f t="shared" si="7"/>
        <v>49.387216808064828</v>
      </c>
      <c r="Q15" s="25">
        <v>48.352677167605272</v>
      </c>
    </row>
    <row r="16" spans="1:17" ht="15.75" x14ac:dyDescent="0.25">
      <c r="A16" s="6"/>
      <c r="B16" s="26"/>
      <c r="C16" s="26"/>
      <c r="D16" s="26"/>
      <c r="E16" s="26"/>
      <c r="F16" s="28"/>
      <c r="G16" s="28"/>
      <c r="H16" s="4"/>
      <c r="I16" s="9"/>
      <c r="J16" s="1"/>
      <c r="K16" s="9"/>
      <c r="L16" s="9"/>
      <c r="M16" s="9"/>
      <c r="N16" s="1"/>
      <c r="O16" s="1"/>
      <c r="P16" s="1"/>
      <c r="Q16" s="87"/>
    </row>
    <row r="17" spans="1:17" ht="15.75" x14ac:dyDescent="0.25">
      <c r="A17" s="33" t="s">
        <v>26</v>
      </c>
      <c r="B17" s="34"/>
      <c r="C17" s="34"/>
      <c r="D17" s="34"/>
      <c r="E17" s="34"/>
      <c r="F17" s="22">
        <f>G17+H17+I17</f>
        <v>474808.3</v>
      </c>
      <c r="G17" s="9">
        <f>G19+G35+G43</f>
        <v>197649.7</v>
      </c>
      <c r="H17" s="9">
        <f t="shared" ref="H17:O17" si="24">H19+H35+H43</f>
        <v>240960.09999999998</v>
      </c>
      <c r="I17" s="9">
        <f t="shared" si="24"/>
        <v>36198.5</v>
      </c>
      <c r="J17" s="9">
        <f t="shared" si="24"/>
        <v>412317.39999999997</v>
      </c>
      <c r="K17" s="22">
        <f t="shared" si="4"/>
        <v>86.838709432838471</v>
      </c>
      <c r="L17" s="22">
        <f t="shared" si="24"/>
        <v>422295</v>
      </c>
      <c r="M17" s="22">
        <f t="shared" si="24"/>
        <v>174081.5</v>
      </c>
      <c r="N17" s="22">
        <f t="shared" si="24"/>
        <v>213243</v>
      </c>
      <c r="O17" s="22">
        <f t="shared" si="24"/>
        <v>34970.5</v>
      </c>
      <c r="P17" s="22">
        <f>L17/F17*100</f>
        <v>88.940104880222194</v>
      </c>
      <c r="Q17" s="22"/>
    </row>
    <row r="18" spans="1:17" ht="15.75" x14ac:dyDescent="0.25">
      <c r="A18" s="35" t="s">
        <v>16</v>
      </c>
      <c r="B18" s="36"/>
      <c r="C18" s="36"/>
      <c r="D18" s="36"/>
      <c r="E18" s="36"/>
      <c r="F18" s="37"/>
      <c r="G18" s="37"/>
      <c r="H18" s="1"/>
      <c r="I18" s="9"/>
      <c r="J18" s="9"/>
      <c r="K18" s="9"/>
      <c r="L18" s="9"/>
      <c r="M18" s="9"/>
      <c r="N18" s="1"/>
      <c r="O18" s="1"/>
      <c r="P18" s="1"/>
      <c r="Q18" s="87"/>
    </row>
    <row r="19" spans="1:17" ht="45" x14ac:dyDescent="0.25">
      <c r="A19" s="38" t="s">
        <v>27</v>
      </c>
      <c r="B19" s="39"/>
      <c r="C19" s="39"/>
      <c r="D19" s="39"/>
      <c r="E19" s="39"/>
      <c r="F19" s="4">
        <f t="shared" ref="F19:F20" si="25">G19+H19+I19</f>
        <v>287220.09999999998</v>
      </c>
      <c r="G19" s="8">
        <f>G20</f>
        <v>185719.7</v>
      </c>
      <c r="H19" s="8">
        <f t="shared" ref="H19:J19" si="26">H20</f>
        <v>69456.3</v>
      </c>
      <c r="I19" s="8">
        <f t="shared" si="26"/>
        <v>32044.1</v>
      </c>
      <c r="J19" s="8">
        <f t="shared" si="26"/>
        <v>225715.20000000001</v>
      </c>
      <c r="K19" s="8">
        <f t="shared" si="4"/>
        <v>78.586143518507242</v>
      </c>
      <c r="L19" s="1">
        <f t="shared" ref="L19:L20" si="27">M19+N19+O19</f>
        <v>235885.1</v>
      </c>
      <c r="M19" s="8">
        <f t="shared" ref="M19:O19" si="28">M20</f>
        <v>162151.5</v>
      </c>
      <c r="N19" s="8">
        <f t="shared" si="28"/>
        <v>42787.9</v>
      </c>
      <c r="O19" s="8">
        <f t="shared" si="28"/>
        <v>30945.7</v>
      </c>
      <c r="P19" s="4">
        <f t="shared" ref="P19:P20" si="29">L19/F19*100</f>
        <v>82.126947243594728</v>
      </c>
      <c r="Q19" s="87"/>
    </row>
    <row r="20" spans="1:17" ht="30" x14ac:dyDescent="0.25">
      <c r="A20" s="40" t="s">
        <v>28</v>
      </c>
      <c r="B20" s="39"/>
      <c r="C20" s="39"/>
      <c r="D20" s="39"/>
      <c r="E20" s="39"/>
      <c r="F20" s="4">
        <f t="shared" si="25"/>
        <v>287220.09999999998</v>
      </c>
      <c r="G20" s="1">
        <f>G22+G23+G24+G25+G27+G29+G31+G33+G34</f>
        <v>185719.7</v>
      </c>
      <c r="H20" s="1">
        <f t="shared" ref="H20:J20" si="30">H22+H23+H24+H25+H27+H29+H31+H33+H34</f>
        <v>69456.3</v>
      </c>
      <c r="I20" s="1">
        <f t="shared" si="30"/>
        <v>32044.1</v>
      </c>
      <c r="J20" s="1">
        <f t="shared" si="30"/>
        <v>225715.20000000001</v>
      </c>
      <c r="K20" s="1">
        <f t="shared" si="4"/>
        <v>78.586143518507242</v>
      </c>
      <c r="L20" s="1">
        <f t="shared" si="27"/>
        <v>235885.1</v>
      </c>
      <c r="M20" s="1">
        <f t="shared" ref="M20:O20" si="31">M22+M23+M24+M25+M27+M29+M31+M33+M34</f>
        <v>162151.5</v>
      </c>
      <c r="N20" s="1">
        <f t="shared" si="31"/>
        <v>42787.9</v>
      </c>
      <c r="O20" s="1">
        <f t="shared" si="31"/>
        <v>30945.7</v>
      </c>
      <c r="P20" s="4">
        <f t="shared" si="29"/>
        <v>82.126947243594728</v>
      </c>
      <c r="Q20" s="87"/>
    </row>
    <row r="21" spans="1:17" ht="45" x14ac:dyDescent="0.25">
      <c r="A21" s="29" t="s">
        <v>29</v>
      </c>
      <c r="B21" s="30"/>
      <c r="C21" s="30"/>
      <c r="D21" s="30"/>
      <c r="E21" s="30"/>
      <c r="F21" s="41"/>
      <c r="G21" s="41"/>
      <c r="H21" s="1"/>
      <c r="I21" s="9"/>
      <c r="J21" s="1"/>
      <c r="K21" s="9"/>
      <c r="L21" s="9"/>
      <c r="M21" s="9"/>
      <c r="N21" s="1"/>
      <c r="O21" s="1"/>
      <c r="P21" s="1"/>
      <c r="Q21" s="87"/>
    </row>
    <row r="22" spans="1:17" ht="105" x14ac:dyDescent="0.25">
      <c r="A22" s="29" t="s">
        <v>30</v>
      </c>
      <c r="B22" s="26" t="s">
        <v>31</v>
      </c>
      <c r="C22" s="30"/>
      <c r="D22" s="5" t="s">
        <v>32</v>
      </c>
      <c r="E22" s="5" t="s">
        <v>33</v>
      </c>
      <c r="F22" s="42">
        <f t="shared" ref="F22:F25" si="32">G22+H22+I22</f>
        <v>164</v>
      </c>
      <c r="G22" s="41"/>
      <c r="H22" s="1">
        <v>164</v>
      </c>
      <c r="I22" s="9"/>
      <c r="J22" s="1">
        <v>164</v>
      </c>
      <c r="K22" s="1">
        <f t="shared" si="4"/>
        <v>100</v>
      </c>
      <c r="L22" s="1">
        <f>M22+N22+O22</f>
        <v>164</v>
      </c>
      <c r="M22" s="9"/>
      <c r="N22" s="1">
        <v>164</v>
      </c>
      <c r="O22" s="1"/>
      <c r="P22" s="1">
        <f>L22/F22*100</f>
        <v>100</v>
      </c>
      <c r="Q22" s="87"/>
    </row>
    <row r="23" spans="1:17" ht="120" x14ac:dyDescent="0.25">
      <c r="A23" s="29" t="s">
        <v>34</v>
      </c>
      <c r="B23" s="5" t="s">
        <v>35</v>
      </c>
      <c r="C23" s="30"/>
      <c r="D23" s="5" t="s">
        <v>36</v>
      </c>
      <c r="E23" s="5" t="s">
        <v>37</v>
      </c>
      <c r="F23" s="42">
        <f t="shared" si="32"/>
        <v>80.5</v>
      </c>
      <c r="G23" s="41"/>
      <c r="H23" s="1">
        <v>80.5</v>
      </c>
      <c r="I23" s="9"/>
      <c r="J23" s="1"/>
      <c r="K23" s="1">
        <f t="shared" si="4"/>
        <v>0</v>
      </c>
      <c r="L23" s="1">
        <f t="shared" ref="L23:L25" si="33">M23+N23+O23</f>
        <v>0</v>
      </c>
      <c r="M23" s="9"/>
      <c r="N23" s="1">
        <v>0</v>
      </c>
      <c r="O23" s="1"/>
      <c r="P23" s="1">
        <f t="shared" ref="P23:P25" si="34">L23/F23*100</f>
        <v>0</v>
      </c>
      <c r="Q23" s="87"/>
    </row>
    <row r="24" spans="1:17" ht="135" x14ac:dyDescent="0.25">
      <c r="A24" s="29" t="s">
        <v>38</v>
      </c>
      <c r="B24" s="5" t="s">
        <v>35</v>
      </c>
      <c r="C24" s="70"/>
      <c r="D24" s="5" t="s">
        <v>39</v>
      </c>
      <c r="E24" s="5" t="s">
        <v>37</v>
      </c>
      <c r="F24" s="42">
        <f t="shared" si="32"/>
        <v>269.10000000000002</v>
      </c>
      <c r="G24" s="41"/>
      <c r="H24" s="1">
        <v>269.10000000000002</v>
      </c>
      <c r="I24" s="9"/>
      <c r="J24" s="1"/>
      <c r="K24" s="1">
        <f t="shared" si="4"/>
        <v>0</v>
      </c>
      <c r="L24" s="1">
        <f t="shared" si="33"/>
        <v>0</v>
      </c>
      <c r="M24" s="9"/>
      <c r="N24" s="1">
        <v>0</v>
      </c>
      <c r="O24" s="1"/>
      <c r="P24" s="1">
        <f t="shared" si="34"/>
        <v>0</v>
      </c>
      <c r="Q24" s="87"/>
    </row>
    <row r="25" spans="1:17" ht="96" x14ac:dyDescent="0.25">
      <c r="A25" s="29" t="s">
        <v>40</v>
      </c>
      <c r="B25" s="5" t="s">
        <v>41</v>
      </c>
      <c r="C25" s="70"/>
      <c r="D25" s="5" t="s">
        <v>42</v>
      </c>
      <c r="E25" s="5" t="s">
        <v>43</v>
      </c>
      <c r="F25" s="42">
        <f t="shared" si="32"/>
        <v>450</v>
      </c>
      <c r="G25" s="41"/>
      <c r="H25" s="1">
        <v>450</v>
      </c>
      <c r="I25" s="9"/>
      <c r="J25" s="1">
        <v>450</v>
      </c>
      <c r="K25" s="1">
        <f t="shared" si="4"/>
        <v>100</v>
      </c>
      <c r="L25" s="1">
        <f t="shared" si="33"/>
        <v>450</v>
      </c>
      <c r="M25" s="9"/>
      <c r="N25" s="1">
        <v>450</v>
      </c>
      <c r="O25" s="1"/>
      <c r="P25" s="1">
        <f t="shared" si="34"/>
        <v>100</v>
      </c>
      <c r="Q25" s="10" t="s">
        <v>44</v>
      </c>
    </row>
    <row r="26" spans="1:17" x14ac:dyDescent="0.25">
      <c r="A26" s="43" t="s">
        <v>45</v>
      </c>
      <c r="B26" s="60"/>
      <c r="C26" s="60"/>
      <c r="D26" s="60"/>
      <c r="E26" s="60"/>
      <c r="F26" s="4"/>
      <c r="G26" s="28"/>
      <c r="H26" s="1"/>
      <c r="I26" s="1"/>
      <c r="J26" s="1"/>
      <c r="K26" s="1"/>
      <c r="L26" s="1"/>
      <c r="M26" s="1"/>
      <c r="N26" s="1"/>
      <c r="O26" s="1"/>
      <c r="P26" s="4"/>
      <c r="Q26" s="44"/>
    </row>
    <row r="27" spans="1:17" ht="84" x14ac:dyDescent="0.25">
      <c r="A27" s="6" t="s">
        <v>46</v>
      </c>
      <c r="B27" s="60" t="s">
        <v>47</v>
      </c>
      <c r="C27" s="60" t="s">
        <v>48</v>
      </c>
      <c r="D27" s="60" t="s">
        <v>49</v>
      </c>
      <c r="E27" s="60" t="s">
        <v>50</v>
      </c>
      <c r="F27" s="4">
        <f>G27+H27+I27</f>
        <v>25129.1</v>
      </c>
      <c r="G27" s="4">
        <v>13896</v>
      </c>
      <c r="H27" s="1">
        <v>9620</v>
      </c>
      <c r="I27" s="1">
        <v>1613.1</v>
      </c>
      <c r="J27" s="1">
        <v>25129.1</v>
      </c>
      <c r="K27" s="1">
        <f t="shared" si="4"/>
        <v>100</v>
      </c>
      <c r="L27" s="1">
        <f t="shared" ref="L27:L29" si="35">M27+N27+O27</f>
        <v>25129.1</v>
      </c>
      <c r="M27" s="1">
        <v>13896</v>
      </c>
      <c r="N27" s="1">
        <v>9620</v>
      </c>
      <c r="O27" s="1">
        <v>1613.1</v>
      </c>
      <c r="P27" s="4">
        <f>L27/F27*100</f>
        <v>100</v>
      </c>
      <c r="Q27" s="10" t="s">
        <v>51</v>
      </c>
    </row>
    <row r="28" spans="1:17" x14ac:dyDescent="0.25">
      <c r="A28" s="43" t="s">
        <v>52</v>
      </c>
      <c r="B28" s="26"/>
      <c r="C28" s="60"/>
      <c r="D28" s="60"/>
      <c r="E28" s="60"/>
      <c r="F28" s="4"/>
      <c r="G28" s="28"/>
      <c r="H28" s="1"/>
      <c r="I28" s="1"/>
      <c r="J28" s="1"/>
      <c r="K28" s="1"/>
      <c r="L28" s="1"/>
      <c r="M28" s="1"/>
      <c r="N28" s="1"/>
      <c r="O28" s="1"/>
      <c r="P28" s="4"/>
      <c r="Q28" s="10"/>
    </row>
    <row r="29" spans="1:17" ht="66" customHeight="1" x14ac:dyDescent="0.25">
      <c r="A29" s="6" t="s">
        <v>53</v>
      </c>
      <c r="B29" s="26" t="s">
        <v>54</v>
      </c>
      <c r="C29" s="60" t="s">
        <v>55</v>
      </c>
      <c r="D29" s="60" t="s">
        <v>56</v>
      </c>
      <c r="E29" s="60" t="s">
        <v>37</v>
      </c>
      <c r="F29" s="4">
        <f>G29+H29+I29</f>
        <v>30156.3</v>
      </c>
      <c r="G29" s="4">
        <v>15699.5</v>
      </c>
      <c r="H29" s="1">
        <v>13090</v>
      </c>
      <c r="I29" s="1">
        <v>1366.8</v>
      </c>
      <c r="J29" s="1">
        <v>25839.5</v>
      </c>
      <c r="K29" s="1">
        <f t="shared" si="4"/>
        <v>85.685246532233734</v>
      </c>
      <c r="L29" s="1">
        <f t="shared" si="35"/>
        <v>25839.4</v>
      </c>
      <c r="M29" s="1">
        <v>12347.7</v>
      </c>
      <c r="N29" s="1">
        <v>12879</v>
      </c>
      <c r="O29" s="1">
        <v>612.70000000000005</v>
      </c>
      <c r="P29" s="4">
        <f>L29/F29*100</f>
        <v>85.684914926565938</v>
      </c>
      <c r="Q29" s="10" t="s">
        <v>57</v>
      </c>
    </row>
    <row r="30" spans="1:17" ht="30" x14ac:dyDescent="0.25">
      <c r="A30" s="43" t="s">
        <v>58</v>
      </c>
      <c r="B30" s="45"/>
      <c r="C30" s="46"/>
      <c r="D30" s="46"/>
      <c r="E30" s="47"/>
      <c r="F30" s="4"/>
      <c r="G30" s="28"/>
      <c r="H30" s="1"/>
      <c r="I30" s="1"/>
      <c r="J30" s="1"/>
      <c r="K30" s="1"/>
      <c r="L30" s="1"/>
      <c r="M30" s="1"/>
      <c r="N30" s="1"/>
      <c r="O30" s="1"/>
      <c r="P30" s="4"/>
      <c r="Q30" s="10"/>
    </row>
    <row r="31" spans="1:17" ht="123" customHeight="1" x14ac:dyDescent="0.25">
      <c r="A31" s="6" t="s">
        <v>59</v>
      </c>
      <c r="B31" s="45" t="s">
        <v>60</v>
      </c>
      <c r="C31" s="46" t="s">
        <v>61</v>
      </c>
      <c r="D31" s="46" t="s">
        <v>62</v>
      </c>
      <c r="E31" s="47" t="s">
        <v>63</v>
      </c>
      <c r="F31" s="4">
        <f>G31+H31+I31</f>
        <v>91567.7</v>
      </c>
      <c r="G31" s="4">
        <v>67790.8</v>
      </c>
      <c r="H31" s="1">
        <v>23312.7</v>
      </c>
      <c r="I31" s="1">
        <v>464.2</v>
      </c>
      <c r="J31" s="1">
        <v>58409.1</v>
      </c>
      <c r="K31" s="1">
        <f t="shared" si="4"/>
        <v>63.787885902998539</v>
      </c>
      <c r="L31" s="1">
        <f>M31+N31+O31</f>
        <v>58409.1</v>
      </c>
      <c r="M31" s="1">
        <v>48505</v>
      </c>
      <c r="N31" s="1">
        <v>9504.9</v>
      </c>
      <c r="O31" s="1">
        <v>399.2</v>
      </c>
      <c r="P31" s="4">
        <f>L31/F31*100</f>
        <v>63.787885902998539</v>
      </c>
      <c r="Q31" s="10" t="s">
        <v>64</v>
      </c>
    </row>
    <row r="32" spans="1:17" x14ac:dyDescent="0.25">
      <c r="A32" s="43" t="s">
        <v>67</v>
      </c>
      <c r="B32" s="60"/>
      <c r="C32" s="60"/>
      <c r="D32" s="60"/>
      <c r="E32" s="60"/>
      <c r="F32" s="48"/>
      <c r="G32" s="48"/>
      <c r="H32" s="1"/>
      <c r="I32" s="1"/>
      <c r="J32" s="1"/>
      <c r="K32" s="1"/>
      <c r="L32" s="1"/>
      <c r="M32" s="1"/>
      <c r="N32" s="1"/>
      <c r="O32" s="1"/>
      <c r="P32" s="1"/>
      <c r="Q32" s="10"/>
    </row>
    <row r="33" spans="1:17" ht="49.5" customHeight="1" x14ac:dyDescent="0.25">
      <c r="A33" s="43" t="s">
        <v>68</v>
      </c>
      <c r="B33" s="60" t="s">
        <v>69</v>
      </c>
      <c r="C33" s="60" t="s">
        <v>70</v>
      </c>
      <c r="D33" s="5" t="s">
        <v>71</v>
      </c>
      <c r="E33" s="60" t="s">
        <v>66</v>
      </c>
      <c r="F33" s="4">
        <f t="shared" ref="F33:F39" si="36">G33+H33+I33</f>
        <v>71956.800000000003</v>
      </c>
      <c r="G33" s="48">
        <v>43886.8</v>
      </c>
      <c r="H33" s="1">
        <v>10170</v>
      </c>
      <c r="I33" s="1">
        <v>17900</v>
      </c>
      <c r="J33" s="1">
        <v>61473.3</v>
      </c>
      <c r="K33" s="1">
        <f t="shared" si="4"/>
        <v>85.430841838436393</v>
      </c>
      <c r="L33" s="1">
        <f>M33+N33+O33</f>
        <v>71643.3</v>
      </c>
      <c r="M33" s="1">
        <v>43886.8</v>
      </c>
      <c r="N33" s="1">
        <v>10170</v>
      </c>
      <c r="O33" s="1">
        <v>17586.5</v>
      </c>
      <c r="P33" s="4">
        <f t="shared" ref="P33:P36" si="37">L33/F33*100</f>
        <v>99.564321926489228</v>
      </c>
      <c r="Q33" s="10" t="s">
        <v>64</v>
      </c>
    </row>
    <row r="34" spans="1:17" ht="135.75" customHeight="1" x14ac:dyDescent="0.25">
      <c r="A34" s="49" t="s">
        <v>72</v>
      </c>
      <c r="B34" s="5" t="s">
        <v>73</v>
      </c>
      <c r="C34" s="5" t="s">
        <v>74</v>
      </c>
      <c r="D34" s="5" t="s">
        <v>75</v>
      </c>
      <c r="E34" s="50" t="s">
        <v>66</v>
      </c>
      <c r="F34" s="4">
        <f t="shared" si="36"/>
        <v>67446.600000000006</v>
      </c>
      <c r="G34" s="28">
        <v>44446.6</v>
      </c>
      <c r="H34" s="1">
        <v>12300</v>
      </c>
      <c r="I34" s="1">
        <v>10700</v>
      </c>
      <c r="J34" s="1">
        <v>54250.2</v>
      </c>
      <c r="K34" s="1">
        <f t="shared" si="4"/>
        <v>80.43429913442634</v>
      </c>
      <c r="L34" s="1">
        <f>M34+N34+O34</f>
        <v>54250.2</v>
      </c>
      <c r="M34" s="1">
        <v>43516</v>
      </c>
      <c r="N34" s="1">
        <v>0</v>
      </c>
      <c r="O34" s="1">
        <v>10734.2</v>
      </c>
      <c r="P34" s="4">
        <f t="shared" si="37"/>
        <v>80.43429913442634</v>
      </c>
      <c r="Q34" s="10" t="s">
        <v>64</v>
      </c>
    </row>
    <row r="35" spans="1:17" ht="105" x14ac:dyDescent="0.25">
      <c r="A35" s="51" t="s">
        <v>76</v>
      </c>
      <c r="B35" s="60"/>
      <c r="C35" s="60"/>
      <c r="D35" s="60"/>
      <c r="E35" s="60"/>
      <c r="F35" s="4">
        <f t="shared" si="36"/>
        <v>176084.4</v>
      </c>
      <c r="G35" s="8">
        <f>G36</f>
        <v>11930</v>
      </c>
      <c r="H35" s="8">
        <f t="shared" ref="H35:J35" si="38">H36</f>
        <v>160000</v>
      </c>
      <c r="I35" s="8">
        <f t="shared" si="38"/>
        <v>4154.3999999999996</v>
      </c>
      <c r="J35" s="8">
        <f t="shared" si="38"/>
        <v>175098.4</v>
      </c>
      <c r="K35" s="1">
        <f t="shared" si="4"/>
        <v>99.44004125294461</v>
      </c>
      <c r="L35" s="1">
        <f>M35+N35+O35</f>
        <v>175098.4</v>
      </c>
      <c r="M35" s="8">
        <f t="shared" ref="M35:O35" si="39">M36</f>
        <v>11930</v>
      </c>
      <c r="N35" s="8">
        <f t="shared" si="39"/>
        <v>159143.6</v>
      </c>
      <c r="O35" s="8">
        <f t="shared" si="39"/>
        <v>4024.8</v>
      </c>
      <c r="P35" s="4">
        <f t="shared" si="37"/>
        <v>99.44004125294461</v>
      </c>
      <c r="Q35" s="52"/>
    </row>
    <row r="36" spans="1:17" ht="30" x14ac:dyDescent="0.25">
      <c r="A36" s="53" t="s">
        <v>77</v>
      </c>
      <c r="B36" s="60"/>
      <c r="C36" s="60"/>
      <c r="D36" s="60"/>
      <c r="E36" s="60"/>
      <c r="F36" s="4">
        <f t="shared" si="36"/>
        <v>176084.4</v>
      </c>
      <c r="G36" s="8">
        <f>G39+G41</f>
        <v>11930</v>
      </c>
      <c r="H36" s="8">
        <f t="shared" ref="H36:J36" si="40">H39+H41</f>
        <v>160000</v>
      </c>
      <c r="I36" s="8">
        <f t="shared" si="40"/>
        <v>4154.3999999999996</v>
      </c>
      <c r="J36" s="8">
        <f t="shared" si="40"/>
        <v>175098.4</v>
      </c>
      <c r="K36" s="1">
        <f t="shared" si="4"/>
        <v>99.44004125294461</v>
      </c>
      <c r="L36" s="1">
        <f>M36+N36+O36</f>
        <v>175098.4</v>
      </c>
      <c r="M36" s="8">
        <f t="shared" ref="M36:O36" si="41">M39+M41</f>
        <v>11930</v>
      </c>
      <c r="N36" s="8">
        <f t="shared" si="41"/>
        <v>159143.6</v>
      </c>
      <c r="O36" s="8">
        <f t="shared" si="41"/>
        <v>4024.8</v>
      </c>
      <c r="P36" s="4">
        <f t="shared" si="37"/>
        <v>99.44004125294461</v>
      </c>
      <c r="Q36" s="52"/>
    </row>
    <row r="37" spans="1:17" ht="45" x14ac:dyDescent="0.25">
      <c r="A37" s="49" t="s">
        <v>29</v>
      </c>
      <c r="B37" s="60"/>
      <c r="C37" s="60"/>
      <c r="D37" s="60"/>
      <c r="E37" s="60"/>
      <c r="F37" s="4"/>
      <c r="G37" s="28"/>
      <c r="H37" s="1"/>
      <c r="I37" s="1"/>
      <c r="J37" s="1"/>
      <c r="K37" s="1"/>
      <c r="L37" s="1"/>
      <c r="M37" s="8"/>
      <c r="N37" s="8"/>
      <c r="O37" s="8"/>
      <c r="P37" s="4"/>
      <c r="Q37" s="52"/>
    </row>
    <row r="38" spans="1:17" ht="19.5" customHeight="1" x14ac:dyDescent="0.25">
      <c r="A38" s="43" t="s">
        <v>78</v>
      </c>
      <c r="B38" s="60"/>
      <c r="C38" s="60"/>
      <c r="D38" s="60"/>
      <c r="E38" s="60"/>
      <c r="F38" s="4"/>
      <c r="G38" s="28"/>
      <c r="H38" s="1"/>
      <c r="I38" s="1"/>
      <c r="J38" s="1"/>
      <c r="K38" s="1"/>
      <c r="L38" s="1"/>
      <c r="M38" s="8"/>
      <c r="N38" s="8"/>
      <c r="O38" s="8"/>
      <c r="P38" s="4"/>
      <c r="Q38" s="52"/>
    </row>
    <row r="39" spans="1:17" ht="137.25" customHeight="1" x14ac:dyDescent="0.25">
      <c r="A39" s="49" t="s">
        <v>79</v>
      </c>
      <c r="B39" s="46" t="s">
        <v>80</v>
      </c>
      <c r="C39" s="46" t="s">
        <v>81</v>
      </c>
      <c r="D39" s="54" t="s">
        <v>82</v>
      </c>
      <c r="E39" s="46" t="s">
        <v>37</v>
      </c>
      <c r="F39" s="4">
        <f t="shared" si="36"/>
        <v>143154.4</v>
      </c>
      <c r="G39" s="55"/>
      <c r="H39" s="1">
        <v>140000</v>
      </c>
      <c r="I39" s="1">
        <v>3154.4</v>
      </c>
      <c r="J39" s="1">
        <v>142168.4</v>
      </c>
      <c r="K39" s="1">
        <f t="shared" ref="K39" si="42">J39/F39*100</f>
        <v>99.311233185986609</v>
      </c>
      <c r="L39" s="1">
        <f>M39+N39+O39</f>
        <v>142168.4</v>
      </c>
      <c r="M39" s="1"/>
      <c r="N39" s="1">
        <v>139143.6</v>
      </c>
      <c r="O39" s="1">
        <v>3024.8</v>
      </c>
      <c r="P39" s="4">
        <f>L39/F39*100</f>
        <v>99.311233185986609</v>
      </c>
      <c r="Q39" s="10" t="s">
        <v>83</v>
      </c>
    </row>
    <row r="40" spans="1:17" x14ac:dyDescent="0.25">
      <c r="A40" s="43" t="s">
        <v>84</v>
      </c>
      <c r="B40" s="60"/>
      <c r="C40" s="60"/>
      <c r="D40" s="60"/>
      <c r="E40" s="60"/>
      <c r="F40" s="4"/>
      <c r="G40" s="28"/>
      <c r="H40" s="1"/>
      <c r="I40" s="1"/>
      <c r="J40" s="1"/>
      <c r="K40" s="1"/>
      <c r="L40" s="1"/>
      <c r="M40" s="1"/>
      <c r="N40" s="1"/>
      <c r="O40" s="1"/>
      <c r="P40" s="4"/>
      <c r="Q40" s="52"/>
    </row>
    <row r="41" spans="1:17" ht="135.75" customHeight="1" x14ac:dyDescent="0.25">
      <c r="A41" s="49" t="s">
        <v>85</v>
      </c>
      <c r="B41" s="60" t="s">
        <v>86</v>
      </c>
      <c r="C41" s="60" t="s">
        <v>87</v>
      </c>
      <c r="D41" s="60" t="s">
        <v>88</v>
      </c>
      <c r="E41" s="60" t="s">
        <v>89</v>
      </c>
      <c r="F41" s="4">
        <f t="shared" ref="F41:F43" si="43">G41+H41+I41</f>
        <v>32930</v>
      </c>
      <c r="G41" s="28">
        <v>11930</v>
      </c>
      <c r="H41" s="1">
        <v>20000</v>
      </c>
      <c r="I41" s="1">
        <v>1000</v>
      </c>
      <c r="J41" s="1">
        <v>32930</v>
      </c>
      <c r="K41" s="1">
        <f t="shared" ref="K41:K92" si="44">J41/F41*100</f>
        <v>100</v>
      </c>
      <c r="L41" s="1">
        <f t="shared" ref="L41:L47" si="45">M41+N41+O41</f>
        <v>32930</v>
      </c>
      <c r="M41" s="1">
        <v>11930</v>
      </c>
      <c r="N41" s="1">
        <v>20000</v>
      </c>
      <c r="O41" s="1">
        <v>1000</v>
      </c>
      <c r="P41" s="4">
        <f t="shared" ref="P41:P47" si="46">L41/F41*100</f>
        <v>100</v>
      </c>
      <c r="Q41" s="10" t="s">
        <v>90</v>
      </c>
    </row>
    <row r="42" spans="1:17" ht="75" x14ac:dyDescent="0.25">
      <c r="A42" s="51" t="s">
        <v>348</v>
      </c>
      <c r="B42" s="60"/>
      <c r="C42" s="60"/>
      <c r="D42" s="60"/>
      <c r="E42" s="60"/>
      <c r="F42" s="4">
        <f t="shared" si="43"/>
        <v>11503.8</v>
      </c>
      <c r="G42" s="28">
        <f>G43</f>
        <v>0</v>
      </c>
      <c r="H42" s="1">
        <f t="shared" ref="H42:J42" si="47">H43</f>
        <v>11503.8</v>
      </c>
      <c r="I42" s="1">
        <f t="shared" si="47"/>
        <v>0</v>
      </c>
      <c r="J42" s="1">
        <f t="shared" si="47"/>
        <v>11503.8</v>
      </c>
      <c r="K42" s="1">
        <f t="shared" si="44"/>
        <v>100</v>
      </c>
      <c r="L42" s="1">
        <f t="shared" si="45"/>
        <v>11311.5</v>
      </c>
      <c r="M42" s="1">
        <f t="shared" ref="M42:O42" si="48">M43</f>
        <v>0</v>
      </c>
      <c r="N42" s="1">
        <f t="shared" si="48"/>
        <v>11311.5</v>
      </c>
      <c r="O42" s="1">
        <f t="shared" si="48"/>
        <v>0</v>
      </c>
      <c r="P42" s="4">
        <f t="shared" si="46"/>
        <v>98.328378448860391</v>
      </c>
      <c r="Q42" s="10"/>
    </row>
    <row r="43" spans="1:17" ht="30" x14ac:dyDescent="0.25">
      <c r="A43" s="53" t="s">
        <v>91</v>
      </c>
      <c r="B43" s="60"/>
      <c r="C43" s="60"/>
      <c r="D43" s="60"/>
      <c r="E43" s="60"/>
      <c r="F43" s="4">
        <f t="shared" si="43"/>
        <v>11503.8</v>
      </c>
      <c r="G43" s="28">
        <f>G45+G46</f>
        <v>0</v>
      </c>
      <c r="H43" s="1">
        <f t="shared" ref="H43:J43" si="49">H45+H46</f>
        <v>11503.8</v>
      </c>
      <c r="I43" s="1">
        <f t="shared" si="49"/>
        <v>0</v>
      </c>
      <c r="J43" s="1">
        <f t="shared" si="49"/>
        <v>11503.8</v>
      </c>
      <c r="K43" s="1">
        <f t="shared" si="44"/>
        <v>100</v>
      </c>
      <c r="L43" s="1">
        <f t="shared" si="45"/>
        <v>11311.5</v>
      </c>
      <c r="M43" s="1">
        <f t="shared" ref="M43:O43" si="50">M45+M46</f>
        <v>0</v>
      </c>
      <c r="N43" s="1">
        <f t="shared" si="50"/>
        <v>11311.5</v>
      </c>
      <c r="O43" s="1">
        <f t="shared" si="50"/>
        <v>0</v>
      </c>
      <c r="P43" s="4">
        <f t="shared" si="46"/>
        <v>98.328378448860391</v>
      </c>
      <c r="Q43" s="10"/>
    </row>
    <row r="44" spans="1:17" ht="45" x14ac:dyDescent="0.25">
      <c r="A44" s="49" t="s">
        <v>29</v>
      </c>
      <c r="B44" s="60"/>
      <c r="C44" s="60"/>
      <c r="D44" s="60"/>
      <c r="E44" s="60"/>
      <c r="F44" s="4"/>
      <c r="G44" s="28"/>
      <c r="H44" s="1"/>
      <c r="I44" s="1"/>
      <c r="J44" s="1"/>
      <c r="K44" s="1"/>
      <c r="L44" s="1"/>
      <c r="M44" s="1"/>
      <c r="N44" s="1"/>
      <c r="O44" s="1"/>
      <c r="P44" s="4"/>
      <c r="Q44" s="10"/>
    </row>
    <row r="45" spans="1:17" ht="109.5" customHeight="1" x14ac:dyDescent="0.25">
      <c r="A45" s="49" t="s">
        <v>92</v>
      </c>
      <c r="B45" s="56" t="s">
        <v>93</v>
      </c>
      <c r="C45" s="56" t="s">
        <v>94</v>
      </c>
      <c r="D45" s="56" t="s">
        <v>95</v>
      </c>
      <c r="E45" s="56" t="s">
        <v>96</v>
      </c>
      <c r="F45" s="4">
        <f>G45+H45+I45</f>
        <v>6224.2</v>
      </c>
      <c r="G45" s="28"/>
      <c r="H45" s="1">
        <v>6224.2</v>
      </c>
      <c r="I45" s="1"/>
      <c r="J45" s="1">
        <v>6224.2</v>
      </c>
      <c r="K45" s="1">
        <f t="shared" si="44"/>
        <v>100</v>
      </c>
      <c r="L45" s="1">
        <f t="shared" si="45"/>
        <v>6224.2</v>
      </c>
      <c r="M45" s="1"/>
      <c r="N45" s="1">
        <v>6224.2</v>
      </c>
      <c r="O45" s="1"/>
      <c r="P45" s="4">
        <f t="shared" si="46"/>
        <v>100</v>
      </c>
      <c r="Q45" s="10"/>
    </row>
    <row r="46" spans="1:17" ht="75" customHeight="1" x14ac:dyDescent="0.25">
      <c r="A46" s="49" t="s">
        <v>349</v>
      </c>
      <c r="B46" s="56" t="s">
        <v>97</v>
      </c>
      <c r="C46" s="56" t="s">
        <v>98</v>
      </c>
      <c r="D46" s="56" t="s">
        <v>99</v>
      </c>
      <c r="E46" s="56" t="s">
        <v>100</v>
      </c>
      <c r="F46" s="4">
        <f t="shared" ref="F46:F47" si="51">G46+H46+I46</f>
        <v>5279.6</v>
      </c>
      <c r="G46" s="28"/>
      <c r="H46" s="1">
        <v>5279.6</v>
      </c>
      <c r="I46" s="1"/>
      <c r="J46" s="1">
        <v>5279.6</v>
      </c>
      <c r="K46" s="1">
        <f t="shared" si="44"/>
        <v>100</v>
      </c>
      <c r="L46" s="1">
        <f t="shared" si="45"/>
        <v>5087.3</v>
      </c>
      <c r="M46" s="1"/>
      <c r="N46" s="1">
        <v>5087.3</v>
      </c>
      <c r="O46" s="1"/>
      <c r="P46" s="4">
        <f t="shared" si="46"/>
        <v>96.357678612016059</v>
      </c>
      <c r="Q46" s="10"/>
    </row>
    <row r="47" spans="1:17" ht="15.75" x14ac:dyDescent="0.25">
      <c r="A47" s="57" t="s">
        <v>101</v>
      </c>
      <c r="B47" s="14"/>
      <c r="C47" s="14"/>
      <c r="D47" s="14"/>
      <c r="E47" s="14"/>
      <c r="F47" s="9">
        <f t="shared" si="51"/>
        <v>206045.40000000002</v>
      </c>
      <c r="G47" s="9">
        <v>187251.20000000001</v>
      </c>
      <c r="H47" s="9">
        <v>18794.2</v>
      </c>
      <c r="I47" s="9">
        <v>0</v>
      </c>
      <c r="J47" s="9">
        <v>89664</v>
      </c>
      <c r="K47" s="9">
        <f t="shared" si="44"/>
        <v>43.516623035505766</v>
      </c>
      <c r="L47" s="9">
        <f t="shared" si="45"/>
        <v>89664</v>
      </c>
      <c r="M47" s="9">
        <v>87723.8</v>
      </c>
      <c r="N47" s="9">
        <v>1940.2</v>
      </c>
      <c r="O47" s="9">
        <v>0</v>
      </c>
      <c r="P47" s="24">
        <f t="shared" si="46"/>
        <v>43.516623035505766</v>
      </c>
      <c r="Q47" s="58"/>
    </row>
    <row r="48" spans="1:17" ht="15.75" x14ac:dyDescent="0.25">
      <c r="A48" s="6" t="s">
        <v>16</v>
      </c>
      <c r="B48" s="14"/>
      <c r="C48" s="14"/>
      <c r="D48" s="14"/>
      <c r="E48" s="14"/>
      <c r="F48" s="28"/>
      <c r="G48" s="28"/>
      <c r="H48" s="1"/>
      <c r="I48" s="9"/>
      <c r="J48" s="1"/>
      <c r="K48" s="9"/>
      <c r="L48" s="70"/>
      <c r="M48" s="9"/>
      <c r="N48" s="1"/>
      <c r="O48" s="1"/>
      <c r="P48" s="1"/>
      <c r="Q48" s="87"/>
    </row>
    <row r="49" spans="1:17" ht="60" x14ac:dyDescent="0.25">
      <c r="A49" s="38" t="s">
        <v>102</v>
      </c>
      <c r="B49" s="14"/>
      <c r="C49" s="14"/>
      <c r="D49" s="14"/>
      <c r="E49" s="14"/>
      <c r="F49" s="1">
        <f t="shared" ref="F49:F53" si="52">G49+H49+I49</f>
        <v>206045.40000000002</v>
      </c>
      <c r="G49" s="8">
        <v>187251.20000000001</v>
      </c>
      <c r="H49" s="8">
        <v>18794.2</v>
      </c>
      <c r="I49" s="8">
        <v>0</v>
      </c>
      <c r="J49" s="8">
        <v>89664</v>
      </c>
      <c r="K49" s="8">
        <f t="shared" si="44"/>
        <v>43.516623035505766</v>
      </c>
      <c r="L49" s="1">
        <f t="shared" ref="L49" si="53">M49+N49+O49</f>
        <v>89664</v>
      </c>
      <c r="M49" s="8">
        <v>87723.8</v>
      </c>
      <c r="N49" s="8">
        <v>1940.2</v>
      </c>
      <c r="O49" s="8">
        <v>0</v>
      </c>
      <c r="P49" s="4">
        <f t="shared" ref="P49:P50" si="54">L49/F49*100</f>
        <v>43.516623035505766</v>
      </c>
      <c r="Q49" s="87"/>
    </row>
    <row r="50" spans="1:17" x14ac:dyDescent="0.25">
      <c r="A50" s="40" t="s">
        <v>104</v>
      </c>
      <c r="B50" s="26"/>
      <c r="C50" s="60"/>
      <c r="D50" s="60"/>
      <c r="E50" s="60"/>
      <c r="F50" s="1">
        <f t="shared" si="52"/>
        <v>206045.40000000002</v>
      </c>
      <c r="G50" s="28">
        <v>187251.20000000001</v>
      </c>
      <c r="H50" s="28">
        <v>18794.2</v>
      </c>
      <c r="I50" s="28">
        <v>0</v>
      </c>
      <c r="J50" s="28">
        <v>89664</v>
      </c>
      <c r="K50" s="1">
        <f t="shared" si="44"/>
        <v>43.516623035505766</v>
      </c>
      <c r="L50" s="1">
        <f>M50+N50+O50</f>
        <v>89664</v>
      </c>
      <c r="M50" s="28">
        <v>87723.8</v>
      </c>
      <c r="N50" s="28">
        <v>1940.2</v>
      </c>
      <c r="O50" s="28">
        <v>0</v>
      </c>
      <c r="P50" s="4">
        <f t="shared" si="54"/>
        <v>43.516623035505766</v>
      </c>
      <c r="Q50" s="10"/>
    </row>
    <row r="51" spans="1:17" ht="63" x14ac:dyDescent="0.25">
      <c r="A51" s="59" t="s">
        <v>103</v>
      </c>
      <c r="B51" s="26"/>
      <c r="C51" s="60"/>
      <c r="D51" s="60"/>
      <c r="E51" s="60"/>
      <c r="F51" s="1"/>
      <c r="G51" s="28"/>
      <c r="H51" s="1"/>
      <c r="I51" s="1"/>
      <c r="J51" s="1"/>
      <c r="K51" s="1"/>
      <c r="L51" s="1"/>
      <c r="M51" s="1"/>
      <c r="N51" s="1"/>
      <c r="O51" s="1"/>
      <c r="P51" s="4"/>
      <c r="Q51" s="10"/>
    </row>
    <row r="52" spans="1:17" ht="261" customHeight="1" x14ac:dyDescent="0.25">
      <c r="A52" s="29" t="s">
        <v>105</v>
      </c>
      <c r="B52" s="83" t="s">
        <v>106</v>
      </c>
      <c r="C52" s="83" t="s">
        <v>107</v>
      </c>
      <c r="D52" s="83" t="s">
        <v>108</v>
      </c>
      <c r="E52" s="60"/>
      <c r="F52" s="1">
        <f t="shared" si="52"/>
        <v>206045.40000000002</v>
      </c>
      <c r="G52" s="28">
        <v>187251.20000000001</v>
      </c>
      <c r="H52" s="1">
        <v>18794.2</v>
      </c>
      <c r="I52" s="1"/>
      <c r="J52" s="1">
        <v>89664</v>
      </c>
      <c r="K52" s="1">
        <f t="shared" si="44"/>
        <v>43.516623035505766</v>
      </c>
      <c r="L52" s="1">
        <f>M52+N52+O52</f>
        <v>89664</v>
      </c>
      <c r="M52" s="1">
        <v>87723.8</v>
      </c>
      <c r="N52" s="1">
        <v>1940.2</v>
      </c>
      <c r="O52" s="1"/>
      <c r="P52" s="4">
        <f>L52/F52*100</f>
        <v>43.516623035505766</v>
      </c>
      <c r="Q52" s="11" t="s">
        <v>109</v>
      </c>
    </row>
    <row r="53" spans="1:17" ht="24" customHeight="1" x14ac:dyDescent="0.25">
      <c r="A53" s="57" t="s">
        <v>110</v>
      </c>
      <c r="B53" s="95" t="s">
        <v>111</v>
      </c>
      <c r="C53" s="95"/>
      <c r="D53" s="95"/>
      <c r="E53" s="60"/>
      <c r="F53" s="24">
        <f t="shared" si="52"/>
        <v>999000.15000000014</v>
      </c>
      <c r="G53" s="9">
        <v>762297.9</v>
      </c>
      <c r="H53" s="9">
        <v>180540.2</v>
      </c>
      <c r="I53" s="9">
        <v>56162.05</v>
      </c>
      <c r="J53" s="9">
        <v>719938.45</v>
      </c>
      <c r="K53" s="9">
        <f t="shared" si="44"/>
        <v>72.065900090205176</v>
      </c>
      <c r="L53" s="9">
        <v>690295.86</v>
      </c>
      <c r="M53" s="9">
        <v>407136.9</v>
      </c>
      <c r="N53" s="9">
        <v>161656.6</v>
      </c>
      <c r="O53" s="9">
        <v>121502.36</v>
      </c>
      <c r="P53" s="2">
        <f>L53/F53*100</f>
        <v>69.09867430950834</v>
      </c>
      <c r="Q53" s="92"/>
    </row>
    <row r="54" spans="1:17" ht="15.75" x14ac:dyDescent="0.25">
      <c r="A54" s="6" t="s">
        <v>16</v>
      </c>
      <c r="B54" s="60"/>
      <c r="C54" s="60"/>
      <c r="D54" s="60"/>
      <c r="E54" s="60"/>
      <c r="F54" s="28"/>
      <c r="G54" s="1"/>
      <c r="H54" s="1"/>
      <c r="I54" s="1"/>
      <c r="J54" s="1"/>
      <c r="K54" s="9"/>
      <c r="L54" s="1"/>
      <c r="M54" s="9"/>
      <c r="N54" s="1"/>
      <c r="O54" s="1"/>
      <c r="P54" s="2"/>
      <c r="Q54" s="92"/>
    </row>
    <row r="55" spans="1:17" ht="75" x14ac:dyDescent="0.25">
      <c r="A55" s="61" t="s">
        <v>112</v>
      </c>
      <c r="B55" s="60"/>
      <c r="C55" s="60"/>
      <c r="D55" s="60"/>
      <c r="E55" s="60"/>
      <c r="F55" s="4">
        <f t="shared" ref="F55:F92" si="55">G55+H55+I55</f>
        <v>999000.15000000014</v>
      </c>
      <c r="G55" s="1">
        <v>762297.9</v>
      </c>
      <c r="H55" s="1">
        <v>180540.2</v>
      </c>
      <c r="I55" s="1">
        <v>56162.05</v>
      </c>
      <c r="J55" s="1">
        <v>719938.45</v>
      </c>
      <c r="K55" s="1">
        <f t="shared" si="44"/>
        <v>72.065900090205176</v>
      </c>
      <c r="L55" s="1">
        <f t="shared" ref="L55" si="56">M55+N55+O55</f>
        <v>690295.86</v>
      </c>
      <c r="M55" s="1">
        <v>407136.9</v>
      </c>
      <c r="N55" s="1">
        <v>161656.6</v>
      </c>
      <c r="O55" s="1">
        <v>121502.36</v>
      </c>
      <c r="P55" s="2">
        <f t="shared" ref="P55:P56" si="57">L55/F55*100</f>
        <v>69.09867430950834</v>
      </c>
      <c r="Q55" s="92"/>
    </row>
    <row r="56" spans="1:17" ht="75" x14ac:dyDescent="0.25">
      <c r="A56" s="62" t="s">
        <v>113</v>
      </c>
      <c r="B56" s="60"/>
      <c r="C56" s="60"/>
      <c r="D56" s="60"/>
      <c r="E56" s="60"/>
      <c r="F56" s="4">
        <f t="shared" si="55"/>
        <v>999000.15000000014</v>
      </c>
      <c r="G56" s="8">
        <v>762297.9</v>
      </c>
      <c r="H56" s="8">
        <v>180540.2</v>
      </c>
      <c r="I56" s="8">
        <v>56162.05</v>
      </c>
      <c r="J56" s="8">
        <v>719938.45</v>
      </c>
      <c r="K56" s="1">
        <f t="shared" si="44"/>
        <v>72.065900090205176</v>
      </c>
      <c r="L56" s="8">
        <f>M56+N56+O56</f>
        <v>690295.86</v>
      </c>
      <c r="M56" s="8">
        <v>407136.9</v>
      </c>
      <c r="N56" s="8">
        <v>161656.6</v>
      </c>
      <c r="O56" s="1">
        <v>121502.36</v>
      </c>
      <c r="P56" s="2">
        <f t="shared" si="57"/>
        <v>69.09867430950834</v>
      </c>
      <c r="Q56" s="92"/>
    </row>
    <row r="57" spans="1:17" ht="45" x14ac:dyDescent="0.25">
      <c r="A57" s="29" t="s">
        <v>114</v>
      </c>
      <c r="B57" s="60"/>
      <c r="C57" s="60"/>
      <c r="D57" s="60"/>
      <c r="E57" s="60"/>
      <c r="F57" s="41"/>
      <c r="G57" s="41"/>
      <c r="H57" s="1"/>
      <c r="I57" s="9"/>
      <c r="J57" s="1"/>
      <c r="K57" s="9"/>
      <c r="L57" s="1"/>
      <c r="M57" s="9"/>
      <c r="N57" s="1"/>
      <c r="O57" s="1"/>
      <c r="P57" s="1"/>
      <c r="Q57" s="92"/>
    </row>
    <row r="58" spans="1:17" ht="45" x14ac:dyDescent="0.25">
      <c r="A58" s="6" t="s">
        <v>115</v>
      </c>
      <c r="B58" s="60"/>
      <c r="C58" s="60"/>
      <c r="D58" s="60"/>
      <c r="E58" s="60"/>
      <c r="F58" s="4">
        <f t="shared" si="55"/>
        <v>999000.15000000014</v>
      </c>
      <c r="G58" s="28">
        <v>762297.9</v>
      </c>
      <c r="H58" s="1">
        <v>180540.2</v>
      </c>
      <c r="I58" s="1">
        <v>56162.05</v>
      </c>
      <c r="J58" s="1">
        <v>719938.45</v>
      </c>
      <c r="K58" s="1">
        <f t="shared" si="44"/>
        <v>72.065900090205176</v>
      </c>
      <c r="L58" s="1">
        <f>M58+N58+O58</f>
        <v>690295.86</v>
      </c>
      <c r="M58" s="1">
        <v>407136.9</v>
      </c>
      <c r="N58" s="1">
        <v>161656.6</v>
      </c>
      <c r="O58" s="1">
        <v>121502.36</v>
      </c>
      <c r="P58" s="4">
        <f t="shared" ref="P58:P59" si="58">L58/F58*100</f>
        <v>69.09867430950834</v>
      </c>
      <c r="Q58" s="92"/>
    </row>
    <row r="59" spans="1:17" ht="15.75" x14ac:dyDescent="0.25">
      <c r="A59" s="57" t="s">
        <v>116</v>
      </c>
      <c r="B59" s="14"/>
      <c r="C59" s="14"/>
      <c r="D59" s="14"/>
      <c r="E59" s="14"/>
      <c r="F59" s="24">
        <f t="shared" si="55"/>
        <v>175490.1</v>
      </c>
      <c r="G59" s="9">
        <f>G61+G65</f>
        <v>3070</v>
      </c>
      <c r="H59" s="9">
        <f t="shared" ref="H59:J59" si="59">H61+H65</f>
        <v>172420.1</v>
      </c>
      <c r="I59" s="9">
        <f t="shared" si="59"/>
        <v>0</v>
      </c>
      <c r="J59" s="9">
        <f t="shared" si="59"/>
        <v>167230.94899999999</v>
      </c>
      <c r="K59" s="9">
        <f t="shared" si="44"/>
        <v>95.29366556859901</v>
      </c>
      <c r="L59" s="9">
        <f>M59+N59+O59</f>
        <v>159596.20000000001</v>
      </c>
      <c r="M59" s="9">
        <f t="shared" ref="M59:O59" si="60">M61+M65</f>
        <v>3070</v>
      </c>
      <c r="N59" s="9">
        <f t="shared" si="60"/>
        <v>156526.20000000001</v>
      </c>
      <c r="O59" s="9">
        <f t="shared" si="60"/>
        <v>0</v>
      </c>
      <c r="P59" s="24">
        <f t="shared" si="58"/>
        <v>90.943135823616259</v>
      </c>
      <c r="Q59" s="58"/>
    </row>
    <row r="60" spans="1:17" ht="15.75" x14ac:dyDescent="0.25">
      <c r="A60" s="6" t="s">
        <v>117</v>
      </c>
      <c r="B60" s="14"/>
      <c r="C60" s="14"/>
      <c r="D60" s="14"/>
      <c r="E60" s="14"/>
      <c r="F60" s="4"/>
      <c r="G60" s="9"/>
      <c r="H60" s="9"/>
      <c r="I60" s="9"/>
      <c r="J60" s="9"/>
      <c r="K60" s="9"/>
      <c r="L60" s="9"/>
      <c r="M60" s="9"/>
      <c r="N60" s="9"/>
      <c r="O60" s="9"/>
      <c r="P60" s="9"/>
      <c r="Q60" s="87"/>
    </row>
    <row r="61" spans="1:17" ht="45" x14ac:dyDescent="0.25">
      <c r="A61" s="51" t="s">
        <v>118</v>
      </c>
      <c r="B61" s="14"/>
      <c r="C61" s="14"/>
      <c r="D61" s="14"/>
      <c r="E61" s="14"/>
      <c r="F61" s="4">
        <f t="shared" si="55"/>
        <v>39739.5</v>
      </c>
      <c r="G61" s="8">
        <v>0</v>
      </c>
      <c r="H61" s="8">
        <v>39739.5</v>
      </c>
      <c r="I61" s="8">
        <v>0</v>
      </c>
      <c r="J61" s="8">
        <v>31480.3</v>
      </c>
      <c r="K61" s="8">
        <f t="shared" si="44"/>
        <v>79.216648422853837</v>
      </c>
      <c r="L61" s="8">
        <f t="shared" ref="L61:L62" si="61">M61+N61+O61</f>
        <v>23845.599999999999</v>
      </c>
      <c r="M61" s="8">
        <v>0</v>
      </c>
      <c r="N61" s="8">
        <v>23845.599999999999</v>
      </c>
      <c r="O61" s="8">
        <v>0</v>
      </c>
      <c r="P61" s="2">
        <f t="shared" ref="P61:P62" si="62">L61/F61*100</f>
        <v>60.004781137155724</v>
      </c>
      <c r="Q61" s="87"/>
    </row>
    <row r="62" spans="1:17" ht="93.75" customHeight="1" x14ac:dyDescent="0.25">
      <c r="A62" s="53" t="s">
        <v>119</v>
      </c>
      <c r="B62" s="14"/>
      <c r="C62" s="14"/>
      <c r="D62" s="14"/>
      <c r="E62" s="14"/>
      <c r="F62" s="4">
        <f t="shared" si="55"/>
        <v>39739.5</v>
      </c>
      <c r="G62" s="8">
        <v>0</v>
      </c>
      <c r="H62" s="8">
        <v>39739.5</v>
      </c>
      <c r="I62" s="8">
        <v>0</v>
      </c>
      <c r="J62" s="8">
        <v>31480.3</v>
      </c>
      <c r="K62" s="8">
        <f t="shared" si="44"/>
        <v>79.216648422853837</v>
      </c>
      <c r="L62" s="8">
        <f t="shared" si="61"/>
        <v>23845.599999999999</v>
      </c>
      <c r="M62" s="8">
        <v>0</v>
      </c>
      <c r="N62" s="8">
        <v>23845.599999999999</v>
      </c>
      <c r="O62" s="8">
        <v>0</v>
      </c>
      <c r="P62" s="2">
        <f t="shared" si="62"/>
        <v>60.004781137155724</v>
      </c>
      <c r="Q62" s="87"/>
    </row>
    <row r="63" spans="1:17" ht="45" x14ac:dyDescent="0.25">
      <c r="A63" s="29" t="s">
        <v>120</v>
      </c>
      <c r="B63" s="14"/>
      <c r="C63" s="14"/>
      <c r="D63" s="14"/>
      <c r="E63" s="14"/>
      <c r="F63" s="41"/>
      <c r="G63" s="41"/>
      <c r="H63" s="3"/>
      <c r="I63" s="3"/>
      <c r="J63" s="3"/>
      <c r="K63" s="3"/>
      <c r="L63" s="70"/>
      <c r="M63" s="3"/>
      <c r="N63" s="3"/>
      <c r="O63" s="3"/>
      <c r="P63" s="3"/>
      <c r="Q63" s="87"/>
    </row>
    <row r="64" spans="1:17" ht="89.25" x14ac:dyDescent="0.25">
      <c r="A64" s="6" t="s">
        <v>121</v>
      </c>
      <c r="B64" s="60" t="s">
        <v>122</v>
      </c>
      <c r="C64" s="60" t="s">
        <v>123</v>
      </c>
      <c r="D64" s="60" t="s">
        <v>124</v>
      </c>
      <c r="E64" s="12" t="s">
        <v>125</v>
      </c>
      <c r="F64" s="4">
        <f t="shared" si="55"/>
        <v>39739.5</v>
      </c>
      <c r="G64" s="28"/>
      <c r="H64" s="1">
        <v>39739.5</v>
      </c>
      <c r="I64" s="1"/>
      <c r="J64" s="1">
        <v>31480.3</v>
      </c>
      <c r="K64" s="1">
        <f t="shared" si="44"/>
        <v>79.216648422853837</v>
      </c>
      <c r="L64" s="1">
        <f>M64+N64+O64</f>
        <v>23845.599999999999</v>
      </c>
      <c r="M64" s="1"/>
      <c r="N64" s="1">
        <v>23845.599999999999</v>
      </c>
      <c r="O64" s="1"/>
      <c r="P64" s="4">
        <f t="shared" ref="P64:P69" si="63">L64/F64*100</f>
        <v>60.004781137155724</v>
      </c>
      <c r="Q64" s="10"/>
    </row>
    <row r="65" spans="1:17" ht="105" x14ac:dyDescent="0.25">
      <c r="A65" s="51" t="s">
        <v>76</v>
      </c>
      <c r="B65" s="14"/>
      <c r="C65" s="14"/>
      <c r="D65" s="14"/>
      <c r="E65" s="14"/>
      <c r="F65" s="4">
        <f t="shared" si="55"/>
        <v>135750.6</v>
      </c>
      <c r="G65" s="8">
        <v>3070</v>
      </c>
      <c r="H65" s="8">
        <v>132680.6</v>
      </c>
      <c r="I65" s="8">
        <v>0</v>
      </c>
      <c r="J65" s="8">
        <v>135750.649</v>
      </c>
      <c r="K65" s="8">
        <f t="shared" si="44"/>
        <v>100.00003609560473</v>
      </c>
      <c r="L65" s="1">
        <f t="shared" ref="L65:L66" si="64">M65+N65+O65</f>
        <v>135750.6</v>
      </c>
      <c r="M65" s="8">
        <v>3070</v>
      </c>
      <c r="N65" s="8">
        <v>132680.6</v>
      </c>
      <c r="O65" s="8">
        <v>0</v>
      </c>
      <c r="P65" s="2">
        <f t="shared" si="63"/>
        <v>100</v>
      </c>
      <c r="Q65" s="87"/>
    </row>
    <row r="66" spans="1:17" ht="30" x14ac:dyDescent="0.25">
      <c r="A66" s="53" t="s">
        <v>77</v>
      </c>
      <c r="B66" s="14"/>
      <c r="C66" s="14"/>
      <c r="D66" s="14"/>
      <c r="E66" s="14"/>
      <c r="F66" s="4">
        <f t="shared" si="55"/>
        <v>135750.6</v>
      </c>
      <c r="G66" s="8">
        <v>3070</v>
      </c>
      <c r="H66" s="8">
        <v>132680.6</v>
      </c>
      <c r="I66" s="8">
        <v>0</v>
      </c>
      <c r="J66" s="8">
        <v>135750.649</v>
      </c>
      <c r="K66" s="8">
        <f t="shared" si="44"/>
        <v>100.00003609560473</v>
      </c>
      <c r="L66" s="1">
        <f t="shared" si="64"/>
        <v>135750.6</v>
      </c>
      <c r="M66" s="8">
        <v>3070</v>
      </c>
      <c r="N66" s="8">
        <v>132680.6</v>
      </c>
      <c r="O66" s="8">
        <v>0</v>
      </c>
      <c r="P66" s="2">
        <f t="shared" si="63"/>
        <v>100</v>
      </c>
      <c r="Q66" s="87"/>
    </row>
    <row r="67" spans="1:17" ht="45" x14ac:dyDescent="0.25">
      <c r="A67" s="29" t="s">
        <v>120</v>
      </c>
      <c r="B67" s="14"/>
      <c r="C67" s="14"/>
      <c r="D67" s="14"/>
      <c r="E67" s="14"/>
      <c r="F67" s="41"/>
      <c r="G67" s="41"/>
      <c r="H67" s="3"/>
      <c r="I67" s="3"/>
      <c r="J67" s="3"/>
      <c r="K67" s="3"/>
      <c r="L67" s="1"/>
      <c r="M67" s="3"/>
      <c r="N67" s="3"/>
      <c r="O67" s="3"/>
      <c r="P67" s="3"/>
      <c r="Q67" s="87"/>
    </row>
    <row r="68" spans="1:17" ht="105" customHeight="1" x14ac:dyDescent="0.25">
      <c r="A68" s="6" t="s">
        <v>126</v>
      </c>
      <c r="B68" s="60" t="s">
        <v>127</v>
      </c>
      <c r="C68" s="95" t="s">
        <v>128</v>
      </c>
      <c r="D68" s="95"/>
      <c r="E68" s="60"/>
      <c r="F68" s="4">
        <f t="shared" si="55"/>
        <v>135750.6</v>
      </c>
      <c r="G68" s="4">
        <v>3070</v>
      </c>
      <c r="H68" s="1">
        <v>132680.6</v>
      </c>
      <c r="I68" s="1"/>
      <c r="J68" s="1">
        <v>135750.649</v>
      </c>
      <c r="K68" s="1">
        <f t="shared" si="44"/>
        <v>100.00003609560473</v>
      </c>
      <c r="L68" s="1">
        <f t="shared" ref="L68:L69" si="65">M68+N68+O68</f>
        <v>135750.6</v>
      </c>
      <c r="M68" s="1">
        <v>3070</v>
      </c>
      <c r="N68" s="1">
        <v>132680.6</v>
      </c>
      <c r="O68" s="1"/>
      <c r="P68" s="4">
        <f t="shared" si="63"/>
        <v>100</v>
      </c>
      <c r="Q68" s="10"/>
    </row>
    <row r="69" spans="1:17" ht="15.75" x14ac:dyDescent="0.25">
      <c r="A69" s="57" t="s">
        <v>129</v>
      </c>
      <c r="B69" s="26"/>
      <c r="C69" s="60"/>
      <c r="D69" s="60"/>
      <c r="E69" s="60"/>
      <c r="F69" s="4">
        <f t="shared" si="55"/>
        <v>3172</v>
      </c>
      <c r="G69" s="28">
        <v>0</v>
      </c>
      <c r="H69" s="28">
        <v>3172</v>
      </c>
      <c r="I69" s="28">
        <v>0</v>
      </c>
      <c r="J69" s="28">
        <v>3172</v>
      </c>
      <c r="K69" s="1">
        <f t="shared" si="44"/>
        <v>100</v>
      </c>
      <c r="L69" s="1">
        <f t="shared" si="65"/>
        <v>3172</v>
      </c>
      <c r="M69" s="28">
        <v>0</v>
      </c>
      <c r="N69" s="28">
        <v>3172</v>
      </c>
      <c r="O69" s="28">
        <v>0</v>
      </c>
      <c r="P69" s="4">
        <f t="shared" si="63"/>
        <v>100</v>
      </c>
      <c r="Q69" s="10"/>
    </row>
    <row r="70" spans="1:17" x14ac:dyDescent="0.25">
      <c r="A70" s="6" t="s">
        <v>117</v>
      </c>
      <c r="B70" s="26"/>
      <c r="C70" s="60"/>
      <c r="D70" s="60"/>
      <c r="E70" s="60"/>
      <c r="F70" s="4"/>
      <c r="G70" s="28"/>
      <c r="H70" s="1"/>
      <c r="I70" s="1"/>
      <c r="J70" s="1"/>
      <c r="K70" s="1"/>
      <c r="L70" s="1"/>
      <c r="M70" s="1"/>
      <c r="N70" s="1"/>
      <c r="O70" s="1"/>
      <c r="P70" s="4"/>
      <c r="Q70" s="10"/>
    </row>
    <row r="71" spans="1:17" ht="48.75" customHeight="1" x14ac:dyDescent="0.25">
      <c r="A71" s="51" t="s">
        <v>130</v>
      </c>
      <c r="B71" s="26"/>
      <c r="C71" s="60"/>
      <c r="D71" s="60"/>
      <c r="E71" s="60"/>
      <c r="F71" s="4">
        <f t="shared" si="55"/>
        <v>3172</v>
      </c>
      <c r="G71" s="28">
        <v>0</v>
      </c>
      <c r="H71" s="28">
        <v>3172</v>
      </c>
      <c r="I71" s="28">
        <v>0</v>
      </c>
      <c r="J71" s="28">
        <v>3172</v>
      </c>
      <c r="K71" s="1">
        <f t="shared" si="44"/>
        <v>100</v>
      </c>
      <c r="L71" s="1">
        <f t="shared" ref="L71:L72" si="66">M71+N71+O71</f>
        <v>3172</v>
      </c>
      <c r="M71" s="28">
        <v>0</v>
      </c>
      <c r="N71" s="28">
        <v>3172</v>
      </c>
      <c r="O71" s="28">
        <v>0</v>
      </c>
      <c r="P71" s="4">
        <f t="shared" ref="P71:P72" si="67">L71/F71*100</f>
        <v>100</v>
      </c>
      <c r="Q71" s="10"/>
    </row>
    <row r="72" spans="1:17" x14ac:dyDescent="0.25">
      <c r="A72" s="53" t="s">
        <v>131</v>
      </c>
      <c r="B72" s="26"/>
      <c r="C72" s="60"/>
      <c r="D72" s="60"/>
      <c r="E72" s="60"/>
      <c r="F72" s="4">
        <f t="shared" si="55"/>
        <v>3172</v>
      </c>
      <c r="G72" s="28">
        <v>0</v>
      </c>
      <c r="H72" s="28">
        <v>3172</v>
      </c>
      <c r="I72" s="28">
        <v>0</v>
      </c>
      <c r="J72" s="28">
        <v>3172</v>
      </c>
      <c r="K72" s="1">
        <f t="shared" si="44"/>
        <v>100</v>
      </c>
      <c r="L72" s="1">
        <f t="shared" si="66"/>
        <v>3172</v>
      </c>
      <c r="M72" s="28">
        <v>0</v>
      </c>
      <c r="N72" s="28">
        <v>3172</v>
      </c>
      <c r="O72" s="28">
        <v>0</v>
      </c>
      <c r="P72" s="4">
        <f t="shared" si="67"/>
        <v>100</v>
      </c>
      <c r="Q72" s="10"/>
    </row>
    <row r="73" spans="1:17" ht="45" x14ac:dyDescent="0.25">
      <c r="A73" s="29" t="s">
        <v>120</v>
      </c>
      <c r="B73" s="26"/>
      <c r="C73" s="60"/>
      <c r="D73" s="60"/>
      <c r="E73" s="60"/>
      <c r="F73" s="4"/>
      <c r="G73" s="28"/>
      <c r="H73" s="1"/>
      <c r="I73" s="1"/>
      <c r="J73" s="1"/>
      <c r="K73" s="1"/>
      <c r="L73" s="1"/>
      <c r="M73" s="1"/>
      <c r="N73" s="1"/>
      <c r="O73" s="1"/>
      <c r="P73" s="4"/>
      <c r="Q73" s="10"/>
    </row>
    <row r="74" spans="1:17" ht="47.25" customHeight="1" x14ac:dyDescent="0.25">
      <c r="A74" s="6" t="s">
        <v>132</v>
      </c>
      <c r="B74" s="26" t="s">
        <v>133</v>
      </c>
      <c r="C74" s="60" t="s">
        <v>134</v>
      </c>
      <c r="D74" s="60" t="s">
        <v>135</v>
      </c>
      <c r="E74" s="13">
        <v>42369</v>
      </c>
      <c r="F74" s="4">
        <f t="shared" si="55"/>
        <v>3172</v>
      </c>
      <c r="G74" s="28"/>
      <c r="H74" s="1">
        <v>3172</v>
      </c>
      <c r="I74" s="1"/>
      <c r="J74" s="1">
        <v>3172</v>
      </c>
      <c r="K74" s="1">
        <f t="shared" si="44"/>
        <v>100</v>
      </c>
      <c r="L74" s="1">
        <f t="shared" ref="L74:L75" si="68">M74+N74+O74</f>
        <v>3172</v>
      </c>
      <c r="M74" s="1"/>
      <c r="N74" s="1">
        <v>3172</v>
      </c>
      <c r="O74" s="1"/>
      <c r="P74" s="4">
        <f t="shared" ref="P74:P78" si="69">L74/F74*100</f>
        <v>100</v>
      </c>
      <c r="Q74" s="10"/>
    </row>
    <row r="75" spans="1:17" ht="31.5" x14ac:dyDescent="0.25">
      <c r="A75" s="57" t="s">
        <v>136</v>
      </c>
      <c r="B75" s="14"/>
      <c r="C75" s="60"/>
      <c r="D75" s="14"/>
      <c r="E75" s="14"/>
      <c r="F75" s="24">
        <f t="shared" si="55"/>
        <v>744275.09999999986</v>
      </c>
      <c r="G75" s="9">
        <f>G77</f>
        <v>333500</v>
      </c>
      <c r="H75" s="9">
        <f t="shared" ref="H75:J75" si="70">H77</f>
        <v>410775.09999999992</v>
      </c>
      <c r="I75" s="9">
        <f t="shared" si="70"/>
        <v>0</v>
      </c>
      <c r="J75" s="9">
        <f t="shared" si="70"/>
        <v>730556.5</v>
      </c>
      <c r="K75" s="9">
        <f t="shared" si="44"/>
        <v>98.156783694631216</v>
      </c>
      <c r="L75" s="9">
        <f t="shared" si="68"/>
        <v>623879</v>
      </c>
      <c r="M75" s="9">
        <f t="shared" ref="M75:O75" si="71">M77</f>
        <v>333500</v>
      </c>
      <c r="N75" s="9">
        <f t="shared" si="71"/>
        <v>290378.99999999994</v>
      </c>
      <c r="O75" s="9">
        <f t="shared" si="71"/>
        <v>0</v>
      </c>
      <c r="P75" s="24">
        <f t="shared" si="69"/>
        <v>83.82370980837598</v>
      </c>
      <c r="Q75" s="58"/>
    </row>
    <row r="76" spans="1:17" ht="15.75" x14ac:dyDescent="0.25">
      <c r="A76" s="6" t="s">
        <v>16</v>
      </c>
      <c r="B76" s="14"/>
      <c r="C76" s="60"/>
      <c r="D76" s="14"/>
      <c r="E76" s="14"/>
      <c r="F76" s="28"/>
      <c r="G76" s="28"/>
      <c r="H76" s="1"/>
      <c r="I76" s="9"/>
      <c r="J76" s="1"/>
      <c r="K76" s="9"/>
      <c r="L76" s="70"/>
      <c r="M76" s="9"/>
      <c r="N76" s="1"/>
      <c r="O76" s="1"/>
      <c r="P76" s="1"/>
      <c r="Q76" s="87"/>
    </row>
    <row r="77" spans="1:17" ht="60" x14ac:dyDescent="0.25">
      <c r="A77" s="38" t="s">
        <v>137</v>
      </c>
      <c r="B77" s="14"/>
      <c r="C77" s="14"/>
      <c r="D77" s="14"/>
      <c r="E77" s="14"/>
      <c r="F77" s="4">
        <f t="shared" si="55"/>
        <v>744275.09999999986</v>
      </c>
      <c r="G77" s="1">
        <f>G78</f>
        <v>333500</v>
      </c>
      <c r="H77" s="1">
        <f t="shared" ref="H77:J77" si="72">H78</f>
        <v>410775.09999999992</v>
      </c>
      <c r="I77" s="1">
        <f t="shared" si="72"/>
        <v>0</v>
      </c>
      <c r="J77" s="1">
        <f t="shared" si="72"/>
        <v>730556.5</v>
      </c>
      <c r="K77" s="1">
        <f t="shared" si="44"/>
        <v>98.156783694631216</v>
      </c>
      <c r="L77" s="1">
        <f t="shared" ref="L77:L78" si="73">M77+N77+O77</f>
        <v>623879</v>
      </c>
      <c r="M77" s="1">
        <f t="shared" ref="M77:O77" si="74">M78</f>
        <v>333500</v>
      </c>
      <c r="N77" s="1">
        <f t="shared" si="74"/>
        <v>290378.99999999994</v>
      </c>
      <c r="O77" s="1">
        <f t="shared" si="74"/>
        <v>0</v>
      </c>
      <c r="P77" s="4">
        <f t="shared" si="69"/>
        <v>83.82370980837598</v>
      </c>
      <c r="Q77" s="87"/>
    </row>
    <row r="78" spans="1:17" ht="30" x14ac:dyDescent="0.25">
      <c r="A78" s="40" t="s">
        <v>138</v>
      </c>
      <c r="B78" s="14"/>
      <c r="C78" s="14"/>
      <c r="D78" s="14"/>
      <c r="E78" s="14"/>
      <c r="F78" s="4">
        <f t="shared" si="55"/>
        <v>744275.09999999986</v>
      </c>
      <c r="G78" s="1">
        <f>G80+G81+G82+G83+G84+G85+G86+G88</f>
        <v>333500</v>
      </c>
      <c r="H78" s="1">
        <f t="shared" ref="H78:J78" si="75">H80+H81+H82+H83+H84+H85+H86+H88</f>
        <v>410775.09999999992</v>
      </c>
      <c r="I78" s="1">
        <f t="shared" si="75"/>
        <v>0</v>
      </c>
      <c r="J78" s="1">
        <f t="shared" si="75"/>
        <v>730556.5</v>
      </c>
      <c r="K78" s="1">
        <f t="shared" si="44"/>
        <v>98.156783694631216</v>
      </c>
      <c r="L78" s="1">
        <f t="shared" si="73"/>
        <v>623879</v>
      </c>
      <c r="M78" s="1">
        <f t="shared" ref="M78:O78" si="76">M80+M81+M82+M83+M84+M85+M86+M88</f>
        <v>333500</v>
      </c>
      <c r="N78" s="1">
        <f t="shared" si="76"/>
        <v>290378.99999999994</v>
      </c>
      <c r="O78" s="1">
        <f t="shared" si="76"/>
        <v>0</v>
      </c>
      <c r="P78" s="4">
        <f t="shared" si="69"/>
        <v>83.82370980837598</v>
      </c>
      <c r="Q78" s="87"/>
    </row>
    <row r="79" spans="1:17" ht="30" x14ac:dyDescent="0.25">
      <c r="A79" s="29" t="s">
        <v>139</v>
      </c>
      <c r="B79" s="14"/>
      <c r="C79" s="14"/>
      <c r="D79" s="14"/>
      <c r="E79" s="14"/>
      <c r="F79" s="41"/>
      <c r="G79" s="41"/>
      <c r="H79" s="1"/>
      <c r="I79" s="9"/>
      <c r="J79" s="4"/>
      <c r="K79" s="9"/>
      <c r="L79" s="1"/>
      <c r="M79" s="9"/>
      <c r="N79" s="1"/>
      <c r="O79" s="1"/>
      <c r="P79" s="1"/>
      <c r="Q79" s="87"/>
    </row>
    <row r="80" spans="1:17" ht="76.5" customHeight="1" x14ac:dyDescent="0.25">
      <c r="A80" s="6" t="s">
        <v>140</v>
      </c>
      <c r="B80" s="60" t="s">
        <v>141</v>
      </c>
      <c r="C80" s="60" t="s">
        <v>142</v>
      </c>
      <c r="D80" s="60" t="s">
        <v>143</v>
      </c>
      <c r="E80" s="12">
        <v>42277</v>
      </c>
      <c r="F80" s="4">
        <f t="shared" si="55"/>
        <v>448456.6</v>
      </c>
      <c r="G80" s="4">
        <v>150000</v>
      </c>
      <c r="H80" s="1">
        <v>298456.59999999998</v>
      </c>
      <c r="I80" s="1"/>
      <c r="J80" s="1">
        <v>448456</v>
      </c>
      <c r="K80" s="1">
        <f t="shared" si="44"/>
        <v>99.999866207789125</v>
      </c>
      <c r="L80" s="1">
        <f t="shared" ref="L80:L86" si="77">M80+N80+O80</f>
        <v>349778.6</v>
      </c>
      <c r="M80" s="1">
        <v>150000</v>
      </c>
      <c r="N80" s="1">
        <v>199778.6</v>
      </c>
      <c r="O80" s="1"/>
      <c r="P80" s="4">
        <f t="shared" ref="P80:P86" si="78">L80/F80*100</f>
        <v>77.996087023805643</v>
      </c>
      <c r="Q80" s="10"/>
    </row>
    <row r="81" spans="1:17" ht="76.5" customHeight="1" x14ac:dyDescent="0.25">
      <c r="A81" s="6" t="s">
        <v>144</v>
      </c>
      <c r="B81" s="60" t="s">
        <v>145</v>
      </c>
      <c r="C81" s="60" t="s">
        <v>146</v>
      </c>
      <c r="D81" s="60" t="s">
        <v>147</v>
      </c>
      <c r="E81" s="15">
        <v>42003</v>
      </c>
      <c r="F81" s="4">
        <f t="shared" si="55"/>
        <v>4903.5</v>
      </c>
      <c r="G81" s="28"/>
      <c r="H81" s="1">
        <v>4903.5</v>
      </c>
      <c r="I81" s="1"/>
      <c r="J81" s="1">
        <v>4903.5</v>
      </c>
      <c r="K81" s="1">
        <f t="shared" si="44"/>
        <v>100</v>
      </c>
      <c r="L81" s="1">
        <f t="shared" si="77"/>
        <v>4903.5</v>
      </c>
      <c r="M81" s="1"/>
      <c r="N81" s="1">
        <v>4903.5</v>
      </c>
      <c r="O81" s="1"/>
      <c r="P81" s="4">
        <f t="shared" si="78"/>
        <v>100</v>
      </c>
      <c r="Q81" s="10"/>
    </row>
    <row r="82" spans="1:17" ht="76.5" customHeight="1" x14ac:dyDescent="0.25">
      <c r="A82" s="6" t="s">
        <v>148</v>
      </c>
      <c r="B82" s="60" t="s">
        <v>149</v>
      </c>
      <c r="C82" s="60" t="s">
        <v>150</v>
      </c>
      <c r="D82" s="60" t="s">
        <v>151</v>
      </c>
      <c r="E82" s="13">
        <v>42185</v>
      </c>
      <c r="F82" s="4">
        <f t="shared" si="55"/>
        <v>83600</v>
      </c>
      <c r="G82" s="4">
        <v>63600</v>
      </c>
      <c r="H82" s="1">
        <v>20000</v>
      </c>
      <c r="I82" s="1"/>
      <c r="J82" s="1">
        <v>83600</v>
      </c>
      <c r="K82" s="1">
        <f t="shared" si="44"/>
        <v>100</v>
      </c>
      <c r="L82" s="1">
        <f t="shared" si="77"/>
        <v>83600</v>
      </c>
      <c r="M82" s="1">
        <v>63600</v>
      </c>
      <c r="N82" s="1">
        <v>20000</v>
      </c>
      <c r="O82" s="1"/>
      <c r="P82" s="4">
        <f t="shared" si="78"/>
        <v>100</v>
      </c>
      <c r="Q82" s="10"/>
    </row>
    <row r="83" spans="1:17" ht="76.5" customHeight="1" x14ac:dyDescent="0.25">
      <c r="A83" s="6" t="s">
        <v>152</v>
      </c>
      <c r="B83" s="60" t="s">
        <v>153</v>
      </c>
      <c r="C83" s="60" t="s">
        <v>154</v>
      </c>
      <c r="D83" s="60" t="s">
        <v>155</v>
      </c>
      <c r="E83" s="12">
        <v>42551</v>
      </c>
      <c r="F83" s="4">
        <f t="shared" si="55"/>
        <v>78800</v>
      </c>
      <c r="G83" s="28">
        <v>28800</v>
      </c>
      <c r="H83" s="1">
        <v>50000</v>
      </c>
      <c r="I83" s="1"/>
      <c r="J83" s="1">
        <v>78800</v>
      </c>
      <c r="K83" s="1">
        <f t="shared" si="44"/>
        <v>100</v>
      </c>
      <c r="L83" s="1">
        <f t="shared" si="77"/>
        <v>78800</v>
      </c>
      <c r="M83" s="1">
        <v>28800</v>
      </c>
      <c r="N83" s="1">
        <v>50000</v>
      </c>
      <c r="O83" s="1"/>
      <c r="P83" s="4">
        <f t="shared" si="78"/>
        <v>100</v>
      </c>
      <c r="Q83" s="10"/>
    </row>
    <row r="84" spans="1:17" ht="102" x14ac:dyDescent="0.25">
      <c r="A84" s="6" t="s">
        <v>156</v>
      </c>
      <c r="B84" s="60"/>
      <c r="C84" s="63" t="s">
        <v>157</v>
      </c>
      <c r="D84" s="63" t="s">
        <v>158</v>
      </c>
      <c r="E84" s="91">
        <v>41730</v>
      </c>
      <c r="F84" s="4">
        <f t="shared" si="55"/>
        <v>11014.8</v>
      </c>
      <c r="G84" s="28"/>
      <c r="H84" s="1">
        <v>11014.8</v>
      </c>
      <c r="I84" s="1"/>
      <c r="J84" s="1">
        <v>11014.8</v>
      </c>
      <c r="K84" s="1">
        <f t="shared" si="44"/>
        <v>100</v>
      </c>
      <c r="L84" s="1">
        <f t="shared" si="77"/>
        <v>11014.8</v>
      </c>
      <c r="M84" s="1"/>
      <c r="N84" s="1">
        <v>11014.8</v>
      </c>
      <c r="O84" s="1"/>
      <c r="P84" s="4">
        <f t="shared" si="78"/>
        <v>100</v>
      </c>
      <c r="Q84" s="10"/>
    </row>
    <row r="85" spans="1:17" ht="102" x14ac:dyDescent="0.25">
      <c r="A85" s="6" t="s">
        <v>159</v>
      </c>
      <c r="B85" s="60" t="s">
        <v>160</v>
      </c>
      <c r="C85" s="60" t="s">
        <v>161</v>
      </c>
      <c r="D85" s="60" t="s">
        <v>162</v>
      </c>
      <c r="E85" s="13">
        <v>42369</v>
      </c>
      <c r="F85" s="4">
        <f t="shared" si="55"/>
        <v>108796.6</v>
      </c>
      <c r="G85" s="28">
        <v>91100</v>
      </c>
      <c r="H85" s="1">
        <v>17696.599999999999</v>
      </c>
      <c r="I85" s="1"/>
      <c r="J85" s="1">
        <v>95078.6</v>
      </c>
      <c r="K85" s="1">
        <f t="shared" si="44"/>
        <v>87.391150091087411</v>
      </c>
      <c r="L85" s="1">
        <f t="shared" si="77"/>
        <v>95078.6</v>
      </c>
      <c r="M85" s="1">
        <v>91100</v>
      </c>
      <c r="N85" s="1">
        <v>3978.6</v>
      </c>
      <c r="O85" s="1"/>
      <c r="P85" s="4">
        <f t="shared" si="78"/>
        <v>87.391150091087411</v>
      </c>
      <c r="Q85" s="10"/>
    </row>
    <row r="86" spans="1:17" ht="88.5" customHeight="1" x14ac:dyDescent="0.25">
      <c r="A86" s="6" t="s">
        <v>163</v>
      </c>
      <c r="B86" s="60" t="s">
        <v>145</v>
      </c>
      <c r="C86" s="46" t="s">
        <v>164</v>
      </c>
      <c r="D86" s="60" t="s">
        <v>165</v>
      </c>
      <c r="E86" s="12" t="s">
        <v>166</v>
      </c>
      <c r="F86" s="4">
        <f t="shared" si="55"/>
        <v>703.6</v>
      </c>
      <c r="G86" s="28"/>
      <c r="H86" s="1">
        <v>703.6</v>
      </c>
      <c r="I86" s="1"/>
      <c r="J86" s="1">
        <v>703.6</v>
      </c>
      <c r="K86" s="1">
        <f t="shared" si="44"/>
        <v>100</v>
      </c>
      <c r="L86" s="1">
        <f t="shared" si="77"/>
        <v>703.5</v>
      </c>
      <c r="M86" s="1"/>
      <c r="N86" s="1">
        <v>703.5</v>
      </c>
      <c r="O86" s="1"/>
      <c r="P86" s="4">
        <f t="shared" si="78"/>
        <v>99.985787379192729</v>
      </c>
      <c r="Q86" s="10"/>
    </row>
    <row r="87" spans="1:17" ht="18.75" customHeight="1" x14ac:dyDescent="0.25">
      <c r="A87" s="43" t="s">
        <v>350</v>
      </c>
      <c r="B87" s="60"/>
      <c r="C87" s="46"/>
      <c r="D87" s="60"/>
      <c r="E87" s="12"/>
      <c r="F87" s="4"/>
      <c r="G87" s="28"/>
      <c r="H87" s="1"/>
      <c r="I87" s="1"/>
      <c r="J87" s="1"/>
      <c r="K87" s="1"/>
      <c r="L87" s="1"/>
      <c r="M87" s="1"/>
      <c r="N87" s="1"/>
      <c r="O87" s="1"/>
      <c r="P87" s="4"/>
      <c r="Q87" s="10"/>
    </row>
    <row r="88" spans="1:17" ht="63.75" x14ac:dyDescent="0.25">
      <c r="A88" s="6" t="s">
        <v>167</v>
      </c>
      <c r="B88" s="60"/>
      <c r="C88" s="60" t="s">
        <v>168</v>
      </c>
      <c r="D88" s="60" t="s">
        <v>169</v>
      </c>
      <c r="E88" s="12">
        <v>41638</v>
      </c>
      <c r="F88" s="4">
        <f t="shared" si="55"/>
        <v>8000</v>
      </c>
      <c r="G88" s="28"/>
      <c r="H88" s="1">
        <v>8000</v>
      </c>
      <c r="I88" s="1"/>
      <c r="J88" s="1">
        <v>8000</v>
      </c>
      <c r="K88" s="1">
        <f t="shared" si="44"/>
        <v>100</v>
      </c>
      <c r="L88" s="1">
        <f t="shared" ref="L88:L89" si="79">M88+N88+O88</f>
        <v>0</v>
      </c>
      <c r="M88" s="1"/>
      <c r="N88" s="1"/>
      <c r="O88" s="1"/>
      <c r="P88" s="4">
        <f t="shared" ref="P88:P89" si="80">L88/F88*100</f>
        <v>0</v>
      </c>
      <c r="Q88" s="10"/>
    </row>
    <row r="89" spans="1:17" ht="15.75" x14ac:dyDescent="0.25">
      <c r="A89" s="57" t="s">
        <v>170</v>
      </c>
      <c r="B89" s="14"/>
      <c r="C89" s="14"/>
      <c r="D89" s="14"/>
      <c r="E89" s="14"/>
      <c r="F89" s="24">
        <f t="shared" si="55"/>
        <v>1626855.9</v>
      </c>
      <c r="G89" s="9">
        <f>G91+G102+G107+G161</f>
        <v>740243.6</v>
      </c>
      <c r="H89" s="9">
        <f t="shared" ref="H89:J89" si="81">H91+H102+H107+H161</f>
        <v>795213.89999999991</v>
      </c>
      <c r="I89" s="9">
        <f t="shared" si="81"/>
        <v>91398.399999999994</v>
      </c>
      <c r="J89" s="9">
        <f t="shared" si="81"/>
        <v>876157.77</v>
      </c>
      <c r="K89" s="9">
        <f t="shared" si="44"/>
        <v>53.855892829844365</v>
      </c>
      <c r="L89" s="9">
        <f t="shared" si="79"/>
        <v>726427.8</v>
      </c>
      <c r="M89" s="9">
        <f t="shared" ref="M89:O89" si="82">M91+M102+M107+M161</f>
        <v>300792.5</v>
      </c>
      <c r="N89" s="9">
        <f t="shared" si="82"/>
        <v>358083</v>
      </c>
      <c r="O89" s="9">
        <f t="shared" si="82"/>
        <v>67552.3</v>
      </c>
      <c r="P89" s="24">
        <f t="shared" si="80"/>
        <v>44.652252236968259</v>
      </c>
      <c r="Q89" s="58"/>
    </row>
    <row r="90" spans="1:17" x14ac:dyDescent="0.25">
      <c r="A90" s="6" t="s">
        <v>16</v>
      </c>
      <c r="B90" s="14"/>
      <c r="C90" s="14"/>
      <c r="D90" s="14"/>
      <c r="E90" s="14"/>
      <c r="F90" s="28"/>
      <c r="G90" s="28"/>
      <c r="H90" s="1"/>
      <c r="I90" s="1"/>
      <c r="J90" s="1"/>
      <c r="K90" s="1"/>
      <c r="L90" s="70"/>
      <c r="M90" s="1"/>
      <c r="N90" s="1"/>
      <c r="O90" s="1"/>
      <c r="P90" s="1"/>
      <c r="Q90" s="87"/>
    </row>
    <row r="91" spans="1:17" ht="48" customHeight="1" x14ac:dyDescent="0.25">
      <c r="A91" s="38" t="s">
        <v>137</v>
      </c>
      <c r="B91" s="14"/>
      <c r="C91" s="14"/>
      <c r="D91" s="14"/>
      <c r="E91" s="14"/>
      <c r="F91" s="4">
        <f t="shared" si="55"/>
        <v>253181.59999999998</v>
      </c>
      <c r="G91" s="1">
        <f>G92</f>
        <v>230963.8</v>
      </c>
      <c r="H91" s="1">
        <f t="shared" ref="H91:J91" si="83">H92</f>
        <v>18477.5</v>
      </c>
      <c r="I91" s="1">
        <f t="shared" si="83"/>
        <v>3740.3</v>
      </c>
      <c r="J91" s="1">
        <f t="shared" si="83"/>
        <v>106055.3</v>
      </c>
      <c r="K91" s="1">
        <f t="shared" si="44"/>
        <v>41.889023530935901</v>
      </c>
      <c r="L91" s="1">
        <f t="shared" ref="L91:L92" si="84">M91+N91+O91</f>
        <v>106055.3</v>
      </c>
      <c r="M91" s="1">
        <f t="shared" ref="M91:O91" si="85">M92</f>
        <v>105120.7</v>
      </c>
      <c r="N91" s="1">
        <f t="shared" si="85"/>
        <v>0</v>
      </c>
      <c r="O91" s="1">
        <f t="shared" si="85"/>
        <v>934.6</v>
      </c>
      <c r="P91" s="4">
        <f t="shared" ref="P91:P92" si="86">L91/F91*100</f>
        <v>41.889023530935901</v>
      </c>
      <c r="Q91" s="58"/>
    </row>
    <row r="92" spans="1:17" x14ac:dyDescent="0.25">
      <c r="A92" s="40" t="s">
        <v>171</v>
      </c>
      <c r="B92" s="14"/>
      <c r="C92" s="14"/>
      <c r="D92" s="14"/>
      <c r="E92" s="14"/>
      <c r="F92" s="4">
        <f t="shared" si="55"/>
        <v>253181.59999999998</v>
      </c>
      <c r="G92" s="1">
        <f>G95+G97+G99+G101</f>
        <v>230963.8</v>
      </c>
      <c r="H92" s="1">
        <f t="shared" ref="H92:J92" si="87">H95+H97+H99+H101</f>
        <v>18477.5</v>
      </c>
      <c r="I92" s="1">
        <f t="shared" si="87"/>
        <v>3740.3</v>
      </c>
      <c r="J92" s="1">
        <f t="shared" si="87"/>
        <v>106055.3</v>
      </c>
      <c r="K92" s="1">
        <f t="shared" si="44"/>
        <v>41.889023530935901</v>
      </c>
      <c r="L92" s="1">
        <f t="shared" si="84"/>
        <v>106055.3</v>
      </c>
      <c r="M92" s="1">
        <f t="shared" ref="M92:O92" si="88">M95+M97+M99+M101</f>
        <v>105120.7</v>
      </c>
      <c r="N92" s="1">
        <f t="shared" si="88"/>
        <v>0</v>
      </c>
      <c r="O92" s="1">
        <f t="shared" si="88"/>
        <v>934.6</v>
      </c>
      <c r="P92" s="4">
        <f t="shared" si="86"/>
        <v>41.889023530935901</v>
      </c>
      <c r="Q92" s="58"/>
    </row>
    <row r="93" spans="1:17" ht="30" x14ac:dyDescent="0.25">
      <c r="A93" s="29" t="s">
        <v>172</v>
      </c>
      <c r="B93" s="14"/>
      <c r="C93" s="14"/>
      <c r="D93" s="14"/>
      <c r="E93" s="14"/>
      <c r="F93" s="4"/>
      <c r="G93" s="1"/>
      <c r="H93" s="1"/>
      <c r="I93" s="1"/>
      <c r="J93" s="1"/>
      <c r="K93" s="1"/>
      <c r="L93" s="1"/>
      <c r="M93" s="1"/>
      <c r="N93" s="1"/>
      <c r="O93" s="1"/>
      <c r="P93" s="4"/>
      <c r="Q93" s="87"/>
    </row>
    <row r="94" spans="1:17" x14ac:dyDescent="0.25">
      <c r="A94" s="43" t="s">
        <v>173</v>
      </c>
      <c r="B94" s="14"/>
      <c r="C94" s="14"/>
      <c r="D94" s="14"/>
      <c r="E94" s="14"/>
      <c r="F94" s="4"/>
      <c r="G94" s="1"/>
      <c r="H94" s="1"/>
      <c r="I94" s="1"/>
      <c r="J94" s="1"/>
      <c r="K94" s="1"/>
      <c r="L94" s="1"/>
      <c r="M94" s="1"/>
      <c r="N94" s="1"/>
      <c r="O94" s="1"/>
      <c r="P94" s="2"/>
      <c r="Q94" s="87"/>
    </row>
    <row r="95" spans="1:17" ht="62.25" customHeight="1" x14ac:dyDescent="0.25">
      <c r="A95" s="6" t="s">
        <v>174</v>
      </c>
      <c r="B95" s="14"/>
      <c r="C95" s="14"/>
      <c r="D95" s="14"/>
      <c r="E95" s="14"/>
      <c r="F95" s="4">
        <f t="shared" ref="F95" si="89">G95+H95+I95</f>
        <v>500</v>
      </c>
      <c r="G95" s="1"/>
      <c r="H95" s="1">
        <v>500</v>
      </c>
      <c r="I95" s="1"/>
      <c r="J95" s="1">
        <v>0</v>
      </c>
      <c r="K95" s="8">
        <f t="shared" ref="K95" si="90">J95/F95*100</f>
        <v>0</v>
      </c>
      <c r="L95" s="1">
        <f>M95+N95+O95</f>
        <v>0</v>
      </c>
      <c r="M95" s="1"/>
      <c r="N95" s="1">
        <v>0</v>
      </c>
      <c r="O95" s="1"/>
      <c r="P95" s="2">
        <f>L95/F95*100</f>
        <v>0</v>
      </c>
      <c r="Q95" s="10" t="s">
        <v>175</v>
      </c>
    </row>
    <row r="96" spans="1:17" x14ac:dyDescent="0.25">
      <c r="A96" s="43" t="s">
        <v>176</v>
      </c>
      <c r="B96" s="14"/>
      <c r="C96" s="14"/>
      <c r="D96" s="14"/>
      <c r="E96" s="14"/>
      <c r="F96" s="4"/>
      <c r="G96" s="1"/>
      <c r="H96" s="1"/>
      <c r="I96" s="1"/>
      <c r="J96" s="1"/>
      <c r="K96" s="8"/>
      <c r="L96" s="1"/>
      <c r="M96" s="1"/>
      <c r="N96" s="1"/>
      <c r="O96" s="1"/>
      <c r="P96" s="2"/>
      <c r="Q96" s="10"/>
    </row>
    <row r="97" spans="1:17" ht="61.5" customHeight="1" x14ac:dyDescent="0.25">
      <c r="A97" s="6" t="s">
        <v>177</v>
      </c>
      <c r="B97" s="14"/>
      <c r="C97" s="14"/>
      <c r="D97" s="14"/>
      <c r="E97" s="14"/>
      <c r="F97" s="4">
        <f t="shared" ref="F97" si="91">G97+H97+I97</f>
        <v>500</v>
      </c>
      <c r="G97" s="1"/>
      <c r="H97" s="1">
        <v>500</v>
      </c>
      <c r="I97" s="1"/>
      <c r="J97" s="1">
        <v>0</v>
      </c>
      <c r="K97" s="1">
        <f t="shared" ref="K97" si="92">J97/F97*100</f>
        <v>0</v>
      </c>
      <c r="L97" s="1">
        <f>M97+N97+O97</f>
        <v>0</v>
      </c>
      <c r="M97" s="1"/>
      <c r="N97" s="1">
        <v>0</v>
      </c>
      <c r="O97" s="1"/>
      <c r="P97" s="4">
        <f>L97/F97*100</f>
        <v>0</v>
      </c>
      <c r="Q97" s="10" t="s">
        <v>175</v>
      </c>
    </row>
    <row r="98" spans="1:17" x14ac:dyDescent="0.25">
      <c r="A98" s="43" t="s">
        <v>178</v>
      </c>
      <c r="B98" s="14"/>
      <c r="C98" s="14"/>
      <c r="D98" s="14"/>
      <c r="E98" s="14"/>
      <c r="F98" s="4"/>
      <c r="G98" s="1"/>
      <c r="H98" s="1"/>
      <c r="I98" s="1"/>
      <c r="J98" s="1"/>
      <c r="K98" s="8"/>
      <c r="L98" s="1"/>
      <c r="M98" s="1"/>
      <c r="N98" s="1"/>
      <c r="O98" s="1"/>
      <c r="P98" s="4"/>
      <c r="Q98" s="10"/>
    </row>
    <row r="99" spans="1:17" ht="46.5" customHeight="1" x14ac:dyDescent="0.25">
      <c r="A99" s="6" t="s">
        <v>179</v>
      </c>
      <c r="B99" s="14"/>
      <c r="C99" s="14"/>
      <c r="D99" s="14"/>
      <c r="E99" s="14"/>
      <c r="F99" s="4">
        <f t="shared" ref="F99" si="93">G99+H99+I99</f>
        <v>195384.8</v>
      </c>
      <c r="G99" s="1">
        <v>178781</v>
      </c>
      <c r="H99" s="1">
        <v>13283</v>
      </c>
      <c r="I99" s="1">
        <v>3320.8</v>
      </c>
      <c r="J99" s="1">
        <v>102384.5</v>
      </c>
      <c r="K99" s="1">
        <f t="shared" ref="K99" si="94">J99/F99*100</f>
        <v>52.401466234835056</v>
      </c>
      <c r="L99" s="1">
        <f>M99+N99+O99</f>
        <v>102384.5</v>
      </c>
      <c r="M99" s="1">
        <v>101449.9</v>
      </c>
      <c r="N99" s="1">
        <v>0</v>
      </c>
      <c r="O99" s="1">
        <v>934.6</v>
      </c>
      <c r="P99" s="4">
        <f>L99/F99*100</f>
        <v>52.401466234835056</v>
      </c>
      <c r="Q99" s="10"/>
    </row>
    <row r="100" spans="1:17" ht="45" x14ac:dyDescent="0.25">
      <c r="A100" s="29" t="s">
        <v>180</v>
      </c>
      <c r="B100" s="14"/>
      <c r="C100" s="14"/>
      <c r="D100" s="14"/>
      <c r="E100" s="1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4"/>
      <c r="Q100" s="10"/>
    </row>
    <row r="101" spans="1:17" ht="75.75" customHeight="1" x14ac:dyDescent="0.25">
      <c r="A101" s="6" t="s">
        <v>181</v>
      </c>
      <c r="B101" s="14"/>
      <c r="C101" s="26" t="s">
        <v>182</v>
      </c>
      <c r="D101" s="26" t="s">
        <v>183</v>
      </c>
      <c r="E101" s="64">
        <v>42369</v>
      </c>
      <c r="F101" s="4">
        <f t="shared" ref="F101:F103" si="95">G101+H101+I101</f>
        <v>56796.800000000003</v>
      </c>
      <c r="G101" s="1">
        <v>52182.8</v>
      </c>
      <c r="H101" s="1">
        <v>4194.5</v>
      </c>
      <c r="I101" s="1">
        <v>419.5</v>
      </c>
      <c r="J101" s="1">
        <v>3670.8</v>
      </c>
      <c r="K101" s="1">
        <f t="shared" ref="K101:K103" si="96">J101/F101*100</f>
        <v>6.4630401712772549</v>
      </c>
      <c r="L101" s="1">
        <f>M101+N101+O101</f>
        <v>3670.8</v>
      </c>
      <c r="M101" s="1">
        <v>3670.8</v>
      </c>
      <c r="N101" s="1">
        <v>0</v>
      </c>
      <c r="O101" s="1"/>
      <c r="P101" s="4">
        <f t="shared" ref="P101:P103" si="97">L101/F101*100</f>
        <v>6.4630401712772549</v>
      </c>
      <c r="Q101" s="10" t="s">
        <v>184</v>
      </c>
    </row>
    <row r="102" spans="1:17" ht="75" x14ac:dyDescent="0.25">
      <c r="A102" s="38" t="s">
        <v>185</v>
      </c>
      <c r="B102" s="14"/>
      <c r="C102" s="14"/>
      <c r="D102" s="14"/>
      <c r="E102" s="14"/>
      <c r="F102" s="4">
        <f t="shared" si="95"/>
        <v>7615.2</v>
      </c>
      <c r="G102" s="1">
        <v>0</v>
      </c>
      <c r="H102" s="1">
        <v>7615.2</v>
      </c>
      <c r="I102" s="1">
        <v>0</v>
      </c>
      <c r="J102" s="1">
        <v>0</v>
      </c>
      <c r="K102" s="1">
        <f t="shared" si="96"/>
        <v>0</v>
      </c>
      <c r="L102" s="1">
        <f t="shared" ref="L102:L103" si="98">M102+N102+O102</f>
        <v>0</v>
      </c>
      <c r="M102" s="1">
        <v>0</v>
      </c>
      <c r="N102" s="1">
        <v>0</v>
      </c>
      <c r="O102" s="1">
        <v>0</v>
      </c>
      <c r="P102" s="4">
        <f t="shared" si="97"/>
        <v>0</v>
      </c>
      <c r="Q102" s="10"/>
    </row>
    <row r="103" spans="1:17" ht="45" x14ac:dyDescent="0.25">
      <c r="A103" s="53" t="s">
        <v>186</v>
      </c>
      <c r="B103" s="14"/>
      <c r="C103" s="14"/>
      <c r="D103" s="14"/>
      <c r="E103" s="14"/>
      <c r="F103" s="4">
        <f t="shared" si="95"/>
        <v>7615.2</v>
      </c>
      <c r="G103" s="1">
        <v>0</v>
      </c>
      <c r="H103" s="1">
        <v>7615.2</v>
      </c>
      <c r="I103" s="1">
        <v>0</v>
      </c>
      <c r="J103" s="1">
        <v>0</v>
      </c>
      <c r="K103" s="1">
        <f t="shared" si="96"/>
        <v>0</v>
      </c>
      <c r="L103" s="1">
        <f t="shared" si="98"/>
        <v>0</v>
      </c>
      <c r="M103" s="1">
        <v>0</v>
      </c>
      <c r="N103" s="1">
        <v>0</v>
      </c>
      <c r="O103" s="1">
        <v>0</v>
      </c>
      <c r="P103" s="4">
        <f t="shared" si="97"/>
        <v>0</v>
      </c>
      <c r="Q103" s="10"/>
    </row>
    <row r="104" spans="1:17" ht="30" x14ac:dyDescent="0.25">
      <c r="A104" s="29" t="s">
        <v>187</v>
      </c>
      <c r="B104" s="14"/>
      <c r="C104" s="14"/>
      <c r="D104" s="14"/>
      <c r="E104" s="1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4"/>
      <c r="Q104" s="87"/>
    </row>
    <row r="105" spans="1:17" x14ac:dyDescent="0.25">
      <c r="A105" s="29" t="s">
        <v>65</v>
      </c>
      <c r="B105" s="14"/>
      <c r="C105" s="14"/>
      <c r="D105" s="14"/>
      <c r="E105" s="1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4"/>
      <c r="Q105" s="87"/>
    </row>
    <row r="106" spans="1:17" ht="45" x14ac:dyDescent="0.25">
      <c r="A106" s="6" t="s">
        <v>188</v>
      </c>
      <c r="B106" s="14"/>
      <c r="C106" s="14"/>
      <c r="D106" s="14"/>
      <c r="E106" s="14"/>
      <c r="F106" s="4">
        <f t="shared" ref="F106:F108" si="99">G106+H106+I106</f>
        <v>7615.2</v>
      </c>
      <c r="G106" s="1"/>
      <c r="H106" s="1">
        <v>7615.2</v>
      </c>
      <c r="I106" s="1"/>
      <c r="J106" s="1">
        <v>0</v>
      </c>
      <c r="K106" s="1">
        <f t="shared" ref="K106:K108" si="100">J106/F106*100</f>
        <v>0</v>
      </c>
      <c r="L106" s="1">
        <f t="shared" ref="L106:L108" si="101">M106+N106+O106</f>
        <v>0</v>
      </c>
      <c r="M106" s="1"/>
      <c r="N106" s="1">
        <v>0</v>
      </c>
      <c r="O106" s="1"/>
      <c r="P106" s="4">
        <f t="shared" ref="P106:P108" si="102">L106/F106*100</f>
        <v>0</v>
      </c>
      <c r="Q106" s="87"/>
    </row>
    <row r="107" spans="1:17" ht="60" x14ac:dyDescent="0.25">
      <c r="A107" s="38" t="s">
        <v>189</v>
      </c>
      <c r="B107" s="14"/>
      <c r="C107" s="14"/>
      <c r="D107" s="14"/>
      <c r="E107" s="14"/>
      <c r="F107" s="4">
        <f t="shared" si="99"/>
        <v>784333.6</v>
      </c>
      <c r="G107" s="1">
        <f t="shared" ref="G107:J107" si="103">G108</f>
        <v>191070.7</v>
      </c>
      <c r="H107" s="1">
        <f t="shared" si="103"/>
        <v>518631.5</v>
      </c>
      <c r="I107" s="1">
        <f t="shared" si="103"/>
        <v>74631.399999999994</v>
      </c>
      <c r="J107" s="1">
        <f t="shared" si="103"/>
        <v>354427.47000000003</v>
      </c>
      <c r="K107" s="1">
        <f t="shared" si="100"/>
        <v>45.188357352024703</v>
      </c>
      <c r="L107" s="1">
        <f t="shared" si="101"/>
        <v>332699.59999999998</v>
      </c>
      <c r="M107" s="1">
        <f>M108</f>
        <v>57780.1</v>
      </c>
      <c r="N107" s="1">
        <f t="shared" ref="N107:O107" si="104">N108</f>
        <v>229932.19999999998</v>
      </c>
      <c r="O107" s="1">
        <f t="shared" si="104"/>
        <v>44987.3</v>
      </c>
      <c r="P107" s="4">
        <f t="shared" si="102"/>
        <v>42.418124124734682</v>
      </c>
      <c r="Q107" s="58"/>
    </row>
    <row r="108" spans="1:17" ht="18" customHeight="1" x14ac:dyDescent="0.25">
      <c r="A108" s="40" t="s">
        <v>190</v>
      </c>
      <c r="B108" s="14"/>
      <c r="C108" s="14"/>
      <c r="D108" s="14"/>
      <c r="E108" s="14"/>
      <c r="F108" s="4">
        <f t="shared" si="99"/>
        <v>784333.6</v>
      </c>
      <c r="G108" s="1">
        <f t="shared" ref="G108:J108" si="105">G110+G111</f>
        <v>191070.7</v>
      </c>
      <c r="H108" s="1">
        <f t="shared" si="105"/>
        <v>518631.5</v>
      </c>
      <c r="I108" s="1">
        <f t="shared" si="105"/>
        <v>74631.399999999994</v>
      </c>
      <c r="J108" s="1">
        <f t="shared" si="105"/>
        <v>354427.47000000003</v>
      </c>
      <c r="K108" s="1">
        <f t="shared" si="100"/>
        <v>45.188357352024703</v>
      </c>
      <c r="L108" s="1">
        <f t="shared" si="101"/>
        <v>332699.59999999998</v>
      </c>
      <c r="M108" s="1">
        <f>M110+M111</f>
        <v>57780.1</v>
      </c>
      <c r="N108" s="1">
        <f t="shared" ref="N108:O108" si="106">N110+N111</f>
        <v>229932.19999999998</v>
      </c>
      <c r="O108" s="1">
        <f t="shared" si="106"/>
        <v>44987.3</v>
      </c>
      <c r="P108" s="4">
        <f t="shared" si="102"/>
        <v>42.418124124734682</v>
      </c>
      <c r="Q108" s="58"/>
    </row>
    <row r="109" spans="1:17" ht="30" x14ac:dyDescent="0.25">
      <c r="A109" s="29" t="s">
        <v>187</v>
      </c>
      <c r="B109" s="14"/>
      <c r="C109" s="14"/>
      <c r="D109" s="14"/>
      <c r="E109" s="14"/>
      <c r="F109" s="41"/>
      <c r="G109" s="41"/>
      <c r="H109" s="1"/>
      <c r="I109" s="1"/>
      <c r="J109" s="1"/>
      <c r="K109" s="1"/>
      <c r="L109" s="7"/>
      <c r="M109" s="1"/>
      <c r="N109" s="1"/>
      <c r="O109" s="1"/>
      <c r="P109" s="4"/>
      <c r="Q109" s="58"/>
    </row>
    <row r="110" spans="1:17" ht="45" x14ac:dyDescent="0.25">
      <c r="A110" s="6" t="s">
        <v>191</v>
      </c>
      <c r="B110" s="95" t="s">
        <v>192</v>
      </c>
      <c r="C110" s="95"/>
      <c r="D110" s="95"/>
      <c r="E110" s="95"/>
      <c r="F110" s="4">
        <f t="shared" ref="F110:F111" si="107">G110+H110+I110</f>
        <v>661578.20000000007</v>
      </c>
      <c r="G110" s="4">
        <v>191070.7</v>
      </c>
      <c r="H110" s="1">
        <v>395876.1</v>
      </c>
      <c r="I110" s="1">
        <v>74631.399999999994</v>
      </c>
      <c r="J110" s="1">
        <v>321617.90000000002</v>
      </c>
      <c r="K110" s="1">
        <f t="shared" ref="K110:K111" si="108">J110/F110*100</f>
        <v>48.613739086324188</v>
      </c>
      <c r="L110" s="1">
        <f t="shared" ref="L110:L111" si="109">M110+N110+O110</f>
        <v>301786.2</v>
      </c>
      <c r="M110" s="1">
        <v>57780.1</v>
      </c>
      <c r="N110" s="1">
        <v>199018.8</v>
      </c>
      <c r="O110" s="1">
        <v>44987.3</v>
      </c>
      <c r="P110" s="4">
        <f t="shared" ref="P110:P162" si="110">L110/F110*100</f>
        <v>45.616104037285389</v>
      </c>
      <c r="Q110" s="10"/>
    </row>
    <row r="111" spans="1:17" ht="60" x14ac:dyDescent="0.25">
      <c r="A111" s="6" t="s">
        <v>193</v>
      </c>
      <c r="B111" s="14"/>
      <c r="C111" s="14"/>
      <c r="D111" s="14"/>
      <c r="E111" s="14"/>
      <c r="F111" s="4">
        <f t="shared" si="107"/>
        <v>122755.4</v>
      </c>
      <c r="G111" s="1">
        <v>0</v>
      </c>
      <c r="H111" s="1">
        <v>122755.4</v>
      </c>
      <c r="I111" s="1">
        <v>0</v>
      </c>
      <c r="J111" s="1">
        <v>32809.57</v>
      </c>
      <c r="K111" s="1">
        <f t="shared" si="108"/>
        <v>26.727598134175768</v>
      </c>
      <c r="L111" s="4">
        <f t="shared" si="109"/>
        <v>30913.4</v>
      </c>
      <c r="M111" s="1">
        <v>0</v>
      </c>
      <c r="N111" s="1">
        <v>30913.4</v>
      </c>
      <c r="O111" s="1">
        <v>0</v>
      </c>
      <c r="P111" s="4">
        <f t="shared" si="110"/>
        <v>25.182924743025563</v>
      </c>
      <c r="Q111" s="58"/>
    </row>
    <row r="112" spans="1:17" ht="15.75" x14ac:dyDescent="0.25">
      <c r="A112" s="6" t="s">
        <v>16</v>
      </c>
      <c r="B112" s="14"/>
      <c r="C112" s="14"/>
      <c r="D112" s="14"/>
      <c r="E112" s="14"/>
      <c r="F112" s="28"/>
      <c r="G112" s="28"/>
      <c r="H112" s="1"/>
      <c r="I112" s="1"/>
      <c r="J112" s="1"/>
      <c r="K112" s="1"/>
      <c r="L112" s="7"/>
      <c r="M112" s="1"/>
      <c r="N112" s="1"/>
      <c r="O112" s="1"/>
      <c r="P112" s="1"/>
      <c r="Q112" s="58"/>
    </row>
    <row r="113" spans="1:17" ht="136.5" customHeight="1" x14ac:dyDescent="0.25">
      <c r="A113" s="6" t="s">
        <v>194</v>
      </c>
      <c r="B113" s="26" t="s">
        <v>195</v>
      </c>
      <c r="C113" s="5" t="s">
        <v>351</v>
      </c>
      <c r="D113" s="26" t="s">
        <v>196</v>
      </c>
      <c r="E113" s="14"/>
      <c r="F113" s="4">
        <f t="shared" ref="F113:F162" si="111">G113+H113+I113</f>
        <v>1175</v>
      </c>
      <c r="G113" s="28"/>
      <c r="H113" s="1">
        <v>1175</v>
      </c>
      <c r="I113" s="1"/>
      <c r="J113" s="1">
        <v>225</v>
      </c>
      <c r="K113" s="1">
        <f t="shared" ref="K113:K164" si="112">J113/F113*100</f>
        <v>19.148936170212767</v>
      </c>
      <c r="L113" s="1">
        <f t="shared" ref="L113:L162" si="113">M113+N113+O113</f>
        <v>175</v>
      </c>
      <c r="M113" s="1"/>
      <c r="N113" s="1">
        <v>175</v>
      </c>
      <c r="O113" s="1"/>
      <c r="P113" s="4">
        <f t="shared" si="110"/>
        <v>14.893617021276595</v>
      </c>
      <c r="Q113" s="10"/>
    </row>
    <row r="114" spans="1:17" ht="105" x14ac:dyDescent="0.25">
      <c r="A114" s="6" t="s">
        <v>197</v>
      </c>
      <c r="B114" s="26"/>
      <c r="C114" s="5"/>
      <c r="D114" s="26"/>
      <c r="E114" s="14"/>
      <c r="F114" s="4">
        <f t="shared" si="111"/>
        <v>3067</v>
      </c>
      <c r="G114" s="28"/>
      <c r="H114" s="1">
        <v>3067</v>
      </c>
      <c r="I114" s="1"/>
      <c r="J114" s="1">
        <v>40</v>
      </c>
      <c r="K114" s="1">
        <f t="shared" si="112"/>
        <v>1.3042060645582003</v>
      </c>
      <c r="L114" s="1">
        <f t="shared" si="113"/>
        <v>40</v>
      </c>
      <c r="M114" s="1"/>
      <c r="N114" s="1">
        <v>40</v>
      </c>
      <c r="O114" s="1"/>
      <c r="P114" s="4">
        <f t="shared" si="110"/>
        <v>1.3042060645582003</v>
      </c>
      <c r="Q114" s="10"/>
    </row>
    <row r="115" spans="1:17" ht="87.75" customHeight="1" x14ac:dyDescent="0.25">
      <c r="A115" s="6" t="s">
        <v>198</v>
      </c>
      <c r="B115" s="65" t="s">
        <v>199</v>
      </c>
      <c r="C115" s="65" t="s">
        <v>199</v>
      </c>
      <c r="D115" s="65" t="s">
        <v>200</v>
      </c>
      <c r="E115" s="66"/>
      <c r="F115" s="4">
        <f t="shared" si="111"/>
        <v>8389.6</v>
      </c>
      <c r="G115" s="28"/>
      <c r="H115" s="1">
        <v>8389.6</v>
      </c>
      <c r="I115" s="1"/>
      <c r="J115" s="1">
        <v>396.07</v>
      </c>
      <c r="K115" s="1">
        <f t="shared" si="112"/>
        <v>4.7209640507294743</v>
      </c>
      <c r="L115" s="1">
        <f t="shared" si="113"/>
        <v>396.1</v>
      </c>
      <c r="M115" s="1"/>
      <c r="N115" s="1">
        <v>396.1</v>
      </c>
      <c r="O115" s="1"/>
      <c r="P115" s="4">
        <f t="shared" si="110"/>
        <v>4.7213216363116244</v>
      </c>
      <c r="Q115" s="84"/>
    </row>
    <row r="116" spans="1:17" ht="90" x14ac:dyDescent="0.25">
      <c r="A116" s="6" t="s">
        <v>201</v>
      </c>
      <c r="B116" s="67" t="s">
        <v>202</v>
      </c>
      <c r="C116" s="65"/>
      <c r="D116" s="65" t="s">
        <v>203</v>
      </c>
      <c r="E116" s="66"/>
      <c r="F116" s="4">
        <f t="shared" si="111"/>
        <v>556</v>
      </c>
      <c r="G116" s="28"/>
      <c r="H116" s="1">
        <v>556</v>
      </c>
      <c r="I116" s="1"/>
      <c r="J116" s="1"/>
      <c r="K116" s="1">
        <f t="shared" si="112"/>
        <v>0</v>
      </c>
      <c r="L116" s="1">
        <f t="shared" si="113"/>
        <v>0</v>
      </c>
      <c r="M116" s="1"/>
      <c r="N116" s="1"/>
      <c r="O116" s="1"/>
      <c r="P116" s="4">
        <f t="shared" si="110"/>
        <v>0</v>
      </c>
      <c r="Q116" s="84"/>
    </row>
    <row r="117" spans="1:17" ht="45" x14ac:dyDescent="0.25">
      <c r="A117" s="6" t="s">
        <v>204</v>
      </c>
      <c r="B117" s="65"/>
      <c r="C117" s="65"/>
      <c r="D117" s="65"/>
      <c r="E117" s="66"/>
      <c r="F117" s="4">
        <f t="shared" si="111"/>
        <v>1604.8</v>
      </c>
      <c r="G117" s="28"/>
      <c r="H117" s="1">
        <v>1604.8</v>
      </c>
      <c r="I117" s="1"/>
      <c r="J117" s="1"/>
      <c r="K117" s="1">
        <f t="shared" si="112"/>
        <v>0</v>
      </c>
      <c r="L117" s="1">
        <f t="shared" si="113"/>
        <v>0</v>
      </c>
      <c r="M117" s="1"/>
      <c r="N117" s="1"/>
      <c r="O117" s="1"/>
      <c r="P117" s="4">
        <f t="shared" si="110"/>
        <v>0</v>
      </c>
      <c r="Q117" s="84"/>
    </row>
    <row r="118" spans="1:17" ht="75" x14ac:dyDescent="0.25">
      <c r="A118" s="6" t="s">
        <v>205</v>
      </c>
      <c r="B118" s="67" t="s">
        <v>206</v>
      </c>
      <c r="C118" s="67"/>
      <c r="D118" s="67" t="s">
        <v>207</v>
      </c>
      <c r="E118" s="69" t="s">
        <v>208</v>
      </c>
      <c r="F118" s="4">
        <f t="shared" si="111"/>
        <v>4200</v>
      </c>
      <c r="G118" s="28"/>
      <c r="H118" s="1">
        <v>4200</v>
      </c>
      <c r="I118" s="1"/>
      <c r="J118" s="1">
        <v>2750.9</v>
      </c>
      <c r="K118" s="1">
        <f t="shared" si="112"/>
        <v>65.497619047619054</v>
      </c>
      <c r="L118" s="1">
        <f t="shared" si="113"/>
        <v>2750.9</v>
      </c>
      <c r="M118" s="1"/>
      <c r="N118" s="1">
        <v>2750.9</v>
      </c>
      <c r="O118" s="1"/>
      <c r="P118" s="4">
        <f t="shared" si="110"/>
        <v>65.497619047619054</v>
      </c>
      <c r="Q118" s="68"/>
    </row>
    <row r="119" spans="1:17" ht="60" x14ac:dyDescent="0.25">
      <c r="A119" s="6" t="s">
        <v>209</v>
      </c>
      <c r="B119" s="67" t="s">
        <v>210</v>
      </c>
      <c r="C119" s="67"/>
      <c r="D119" s="5" t="s">
        <v>211</v>
      </c>
      <c r="E119" s="69" t="s">
        <v>208</v>
      </c>
      <c r="F119" s="4">
        <f t="shared" si="111"/>
        <v>14588.9</v>
      </c>
      <c r="G119" s="28"/>
      <c r="H119" s="1">
        <v>14588.9</v>
      </c>
      <c r="I119" s="1"/>
      <c r="J119" s="1">
        <v>10081</v>
      </c>
      <c r="K119" s="1">
        <f t="shared" si="112"/>
        <v>69.100480502299703</v>
      </c>
      <c r="L119" s="1">
        <f t="shared" si="113"/>
        <v>10081</v>
      </c>
      <c r="M119" s="1"/>
      <c r="N119" s="1">
        <v>10081</v>
      </c>
      <c r="O119" s="1"/>
      <c r="P119" s="4">
        <f t="shared" si="110"/>
        <v>69.100480502299703</v>
      </c>
      <c r="Q119" s="68"/>
    </row>
    <row r="120" spans="1:17" ht="75" x14ac:dyDescent="0.25">
      <c r="A120" s="6" t="s">
        <v>212</v>
      </c>
      <c r="B120" s="70"/>
      <c r="C120" s="67"/>
      <c r="D120" s="5"/>
      <c r="E120" s="69"/>
      <c r="F120" s="4">
        <f t="shared" si="111"/>
        <v>13831</v>
      </c>
      <c r="G120" s="28"/>
      <c r="H120" s="1">
        <v>13831</v>
      </c>
      <c r="I120" s="1"/>
      <c r="J120" s="1">
        <v>220.6</v>
      </c>
      <c r="K120" s="1">
        <f t="shared" si="112"/>
        <v>1.5949678258983444</v>
      </c>
      <c r="L120" s="1">
        <f t="shared" si="113"/>
        <v>220.6</v>
      </c>
      <c r="M120" s="1"/>
      <c r="N120" s="1">
        <v>220.6</v>
      </c>
      <c r="O120" s="1"/>
      <c r="P120" s="4">
        <f t="shared" si="110"/>
        <v>1.5949678258983444</v>
      </c>
      <c r="Q120" s="68"/>
    </row>
    <row r="121" spans="1:17" ht="75" x14ac:dyDescent="0.25">
      <c r="A121" s="6" t="s">
        <v>213</v>
      </c>
      <c r="B121" s="67" t="s">
        <v>214</v>
      </c>
      <c r="C121" s="67"/>
      <c r="D121" s="67" t="s">
        <v>215</v>
      </c>
      <c r="E121" s="71" t="s">
        <v>208</v>
      </c>
      <c r="F121" s="4">
        <f t="shared" si="111"/>
        <v>11436.7</v>
      </c>
      <c r="G121" s="28"/>
      <c r="H121" s="1">
        <v>11436.7</v>
      </c>
      <c r="I121" s="1"/>
      <c r="J121" s="1">
        <v>373.8</v>
      </c>
      <c r="K121" s="1">
        <f t="shared" si="112"/>
        <v>3.2684253324822721</v>
      </c>
      <c r="L121" s="1">
        <f t="shared" si="113"/>
        <v>373.8</v>
      </c>
      <c r="M121" s="1"/>
      <c r="N121" s="1">
        <v>373.8</v>
      </c>
      <c r="O121" s="1"/>
      <c r="P121" s="4">
        <f t="shared" si="110"/>
        <v>3.2684253324822721</v>
      </c>
      <c r="Q121" s="68"/>
    </row>
    <row r="122" spans="1:17" ht="75" x14ac:dyDescent="0.25">
      <c r="A122" s="6" t="s">
        <v>216</v>
      </c>
      <c r="B122" s="67"/>
      <c r="C122" s="67"/>
      <c r="D122" s="67"/>
      <c r="E122" s="71"/>
      <c r="F122" s="4">
        <f t="shared" si="111"/>
        <v>1510</v>
      </c>
      <c r="G122" s="28"/>
      <c r="H122" s="1">
        <v>1510</v>
      </c>
      <c r="I122" s="1"/>
      <c r="J122" s="1"/>
      <c r="K122" s="1">
        <f t="shared" si="112"/>
        <v>0</v>
      </c>
      <c r="L122" s="1">
        <f t="shared" si="113"/>
        <v>0</v>
      </c>
      <c r="M122" s="1"/>
      <c r="N122" s="1"/>
      <c r="O122" s="1"/>
      <c r="P122" s="4">
        <f t="shared" si="110"/>
        <v>0</v>
      </c>
      <c r="Q122" s="68"/>
    </row>
    <row r="123" spans="1:17" ht="75" x14ac:dyDescent="0.25">
      <c r="A123" s="6" t="s">
        <v>217</v>
      </c>
      <c r="B123" s="67" t="s">
        <v>218</v>
      </c>
      <c r="C123" s="67"/>
      <c r="D123" s="67" t="s">
        <v>219</v>
      </c>
      <c r="E123" s="71"/>
      <c r="F123" s="4">
        <f t="shared" si="111"/>
        <v>3870</v>
      </c>
      <c r="G123" s="28"/>
      <c r="H123" s="1">
        <v>3870</v>
      </c>
      <c r="I123" s="1"/>
      <c r="J123" s="1">
        <v>196.4</v>
      </c>
      <c r="K123" s="1">
        <f t="shared" si="112"/>
        <v>5.0749354005167957</v>
      </c>
      <c r="L123" s="1">
        <f t="shared" si="113"/>
        <v>0</v>
      </c>
      <c r="M123" s="1"/>
      <c r="N123" s="1"/>
      <c r="O123" s="1"/>
      <c r="P123" s="4">
        <f t="shared" si="110"/>
        <v>0</v>
      </c>
      <c r="Q123" s="68"/>
    </row>
    <row r="124" spans="1:17" ht="75" x14ac:dyDescent="0.25">
      <c r="A124" s="6" t="s">
        <v>220</v>
      </c>
      <c r="B124" s="67" t="s">
        <v>214</v>
      </c>
      <c r="C124" s="67"/>
      <c r="D124" s="67" t="s">
        <v>221</v>
      </c>
      <c r="E124" s="71"/>
      <c r="F124" s="4">
        <f t="shared" si="111"/>
        <v>1670</v>
      </c>
      <c r="G124" s="28"/>
      <c r="H124" s="1">
        <v>1670</v>
      </c>
      <c r="I124" s="1"/>
      <c r="J124" s="1"/>
      <c r="K124" s="1">
        <f t="shared" si="112"/>
        <v>0</v>
      </c>
      <c r="L124" s="1">
        <f t="shared" si="113"/>
        <v>0</v>
      </c>
      <c r="M124" s="1"/>
      <c r="N124" s="1"/>
      <c r="O124" s="1"/>
      <c r="P124" s="4">
        <f t="shared" si="110"/>
        <v>0</v>
      </c>
      <c r="Q124" s="68"/>
    </row>
    <row r="125" spans="1:17" ht="75" x14ac:dyDescent="0.25">
      <c r="A125" s="6" t="s">
        <v>222</v>
      </c>
      <c r="B125" s="67"/>
      <c r="C125" s="67"/>
      <c r="D125" s="67"/>
      <c r="E125" s="71"/>
      <c r="F125" s="4">
        <f t="shared" si="111"/>
        <v>3250</v>
      </c>
      <c r="G125" s="28"/>
      <c r="H125" s="1">
        <v>3250</v>
      </c>
      <c r="I125" s="1"/>
      <c r="J125" s="1"/>
      <c r="K125" s="1">
        <f t="shared" si="112"/>
        <v>0</v>
      </c>
      <c r="L125" s="1">
        <f t="shared" si="113"/>
        <v>0</v>
      </c>
      <c r="M125" s="1"/>
      <c r="N125" s="1"/>
      <c r="O125" s="1"/>
      <c r="P125" s="4">
        <f t="shared" si="110"/>
        <v>0</v>
      </c>
      <c r="Q125" s="68"/>
    </row>
    <row r="126" spans="1:17" ht="75" x14ac:dyDescent="0.25">
      <c r="A126" s="6" t="s">
        <v>223</v>
      </c>
      <c r="B126" s="67" t="s">
        <v>224</v>
      </c>
      <c r="C126" s="67"/>
      <c r="D126" s="67" t="s">
        <v>225</v>
      </c>
      <c r="E126" s="71" t="s">
        <v>208</v>
      </c>
      <c r="F126" s="4">
        <f t="shared" si="111"/>
        <v>8460</v>
      </c>
      <c r="G126" s="28"/>
      <c r="H126" s="1">
        <v>8460</v>
      </c>
      <c r="I126" s="1"/>
      <c r="J126" s="1">
        <v>6016.3</v>
      </c>
      <c r="K126" s="1">
        <f t="shared" si="112"/>
        <v>71.114657210401887</v>
      </c>
      <c r="L126" s="1">
        <f t="shared" si="113"/>
        <v>6016.3</v>
      </c>
      <c r="M126" s="1"/>
      <c r="N126" s="1">
        <v>6016.3</v>
      </c>
      <c r="O126" s="1"/>
      <c r="P126" s="4">
        <f t="shared" si="110"/>
        <v>71.114657210401887</v>
      </c>
      <c r="Q126" s="68"/>
    </row>
    <row r="127" spans="1:17" ht="101.25" customHeight="1" x14ac:dyDescent="0.25">
      <c r="A127" s="6" t="s">
        <v>226</v>
      </c>
      <c r="B127" s="26" t="s">
        <v>227</v>
      </c>
      <c r="C127" s="67"/>
      <c r="D127" s="67" t="s">
        <v>228</v>
      </c>
      <c r="E127" s="71"/>
      <c r="F127" s="4">
        <f t="shared" si="111"/>
        <v>384.8</v>
      </c>
      <c r="G127" s="28"/>
      <c r="H127" s="1">
        <v>384.8</v>
      </c>
      <c r="I127" s="1"/>
      <c r="J127" s="1">
        <v>354.1</v>
      </c>
      <c r="K127" s="1">
        <f t="shared" si="112"/>
        <v>92.021829521829517</v>
      </c>
      <c r="L127" s="1">
        <f t="shared" si="113"/>
        <v>354.1</v>
      </c>
      <c r="M127" s="1"/>
      <c r="N127" s="1">
        <v>354.1</v>
      </c>
      <c r="O127" s="1"/>
      <c r="P127" s="4">
        <f t="shared" si="110"/>
        <v>92.021829521829517</v>
      </c>
      <c r="Q127" s="68"/>
    </row>
    <row r="128" spans="1:17" ht="114.75" x14ac:dyDescent="0.25">
      <c r="A128" s="6" t="s">
        <v>229</v>
      </c>
      <c r="B128" s="67" t="s">
        <v>230</v>
      </c>
      <c r="C128" s="67"/>
      <c r="D128" s="67" t="s">
        <v>231</v>
      </c>
      <c r="E128" s="71"/>
      <c r="F128" s="4">
        <f t="shared" si="111"/>
        <v>387.2</v>
      </c>
      <c r="G128" s="28"/>
      <c r="H128" s="1">
        <v>387.2</v>
      </c>
      <c r="I128" s="1"/>
      <c r="J128" s="1">
        <v>366.3</v>
      </c>
      <c r="K128" s="1">
        <f t="shared" si="112"/>
        <v>94.602272727272734</v>
      </c>
      <c r="L128" s="1">
        <f t="shared" si="113"/>
        <v>366.3</v>
      </c>
      <c r="M128" s="1"/>
      <c r="N128" s="1">
        <v>366.3</v>
      </c>
      <c r="O128" s="1"/>
      <c r="P128" s="4">
        <f t="shared" si="110"/>
        <v>94.602272727272734</v>
      </c>
      <c r="Q128" s="68"/>
    </row>
    <row r="129" spans="1:17" ht="75" x14ac:dyDescent="0.25">
      <c r="A129" s="6" t="s">
        <v>232</v>
      </c>
      <c r="B129" s="67" t="s">
        <v>233</v>
      </c>
      <c r="C129" s="67"/>
      <c r="D129" s="67" t="s">
        <v>234</v>
      </c>
      <c r="E129" s="71" t="s">
        <v>208</v>
      </c>
      <c r="F129" s="4">
        <f t="shared" si="111"/>
        <v>10552.9</v>
      </c>
      <c r="G129" s="28"/>
      <c r="H129" s="1">
        <v>10552.9</v>
      </c>
      <c r="I129" s="1"/>
      <c r="J129" s="1">
        <v>7839.3</v>
      </c>
      <c r="K129" s="1">
        <f t="shared" si="112"/>
        <v>74.285741360194834</v>
      </c>
      <c r="L129" s="1">
        <f t="shared" si="113"/>
        <v>7839.3</v>
      </c>
      <c r="M129" s="1"/>
      <c r="N129" s="1">
        <v>7839.3</v>
      </c>
      <c r="O129" s="1"/>
      <c r="P129" s="4">
        <f t="shared" si="110"/>
        <v>74.285741360194834</v>
      </c>
      <c r="Q129" s="68"/>
    </row>
    <row r="130" spans="1:17" ht="30" x14ac:dyDescent="0.25">
      <c r="A130" s="72" t="s">
        <v>235</v>
      </c>
      <c r="B130" s="45"/>
      <c r="C130" s="67" t="s">
        <v>236</v>
      </c>
      <c r="D130" s="67" t="s">
        <v>237</v>
      </c>
      <c r="E130" s="71" t="s">
        <v>238</v>
      </c>
      <c r="F130" s="4">
        <f t="shared" si="111"/>
        <v>50</v>
      </c>
      <c r="G130" s="28"/>
      <c r="H130" s="1">
        <v>50</v>
      </c>
      <c r="I130" s="1"/>
      <c r="J130" s="1">
        <v>0</v>
      </c>
      <c r="K130" s="1">
        <f t="shared" si="112"/>
        <v>0</v>
      </c>
      <c r="L130" s="1">
        <f t="shared" si="113"/>
        <v>50</v>
      </c>
      <c r="M130" s="1"/>
      <c r="N130" s="1">
        <v>50</v>
      </c>
      <c r="O130" s="1"/>
      <c r="P130" s="4">
        <f t="shared" si="110"/>
        <v>100</v>
      </c>
      <c r="Q130" s="68"/>
    </row>
    <row r="131" spans="1:17" ht="90" x14ac:dyDescent="0.25">
      <c r="A131" s="6" t="s">
        <v>239</v>
      </c>
      <c r="B131" s="67" t="s">
        <v>240</v>
      </c>
      <c r="C131" s="26" t="s">
        <v>241</v>
      </c>
      <c r="D131" s="67" t="s">
        <v>242</v>
      </c>
      <c r="E131" s="5"/>
      <c r="F131" s="4">
        <f t="shared" si="111"/>
        <v>1510</v>
      </c>
      <c r="G131" s="28"/>
      <c r="H131" s="1">
        <v>1510</v>
      </c>
      <c r="I131" s="1"/>
      <c r="J131" s="1">
        <v>1474.4</v>
      </c>
      <c r="K131" s="1">
        <f t="shared" si="112"/>
        <v>97.642384105960261</v>
      </c>
      <c r="L131" s="1">
        <f t="shared" si="113"/>
        <v>1474.4</v>
      </c>
      <c r="M131" s="1"/>
      <c r="N131" s="1">
        <v>1474.4</v>
      </c>
      <c r="O131" s="1"/>
      <c r="P131" s="4">
        <f t="shared" si="110"/>
        <v>97.642384105960261</v>
      </c>
      <c r="Q131" s="68"/>
    </row>
    <row r="132" spans="1:17" ht="135" x14ac:dyDescent="0.25">
      <c r="A132" s="6" t="s">
        <v>243</v>
      </c>
      <c r="B132" s="67"/>
      <c r="C132" s="26"/>
      <c r="D132" s="26"/>
      <c r="E132" s="5"/>
      <c r="F132" s="4">
        <f t="shared" si="111"/>
        <v>944.8</v>
      </c>
      <c r="G132" s="28"/>
      <c r="H132" s="1">
        <v>944.8</v>
      </c>
      <c r="I132" s="1"/>
      <c r="J132" s="1"/>
      <c r="K132" s="1">
        <f t="shared" si="112"/>
        <v>0</v>
      </c>
      <c r="L132" s="1">
        <f t="shared" si="113"/>
        <v>0</v>
      </c>
      <c r="M132" s="1"/>
      <c r="N132" s="1"/>
      <c r="O132" s="1"/>
      <c r="P132" s="4">
        <f t="shared" si="110"/>
        <v>0</v>
      </c>
      <c r="Q132" s="68"/>
    </row>
    <row r="133" spans="1:17" ht="60" x14ac:dyDescent="0.25">
      <c r="A133" s="6" t="s">
        <v>244</v>
      </c>
      <c r="B133" s="67" t="s">
        <v>245</v>
      </c>
      <c r="C133" s="26"/>
      <c r="D133" s="26" t="s">
        <v>246</v>
      </c>
      <c r="E133" s="5"/>
      <c r="F133" s="4">
        <f t="shared" si="111"/>
        <v>11725</v>
      </c>
      <c r="G133" s="28"/>
      <c r="H133" s="1">
        <v>11725</v>
      </c>
      <c r="I133" s="1"/>
      <c r="J133" s="1"/>
      <c r="K133" s="1">
        <f t="shared" si="112"/>
        <v>0</v>
      </c>
      <c r="L133" s="1">
        <f t="shared" si="113"/>
        <v>0</v>
      </c>
      <c r="M133" s="1"/>
      <c r="N133" s="1"/>
      <c r="O133" s="1"/>
      <c r="P133" s="4">
        <f t="shared" si="110"/>
        <v>0</v>
      </c>
      <c r="Q133" s="68"/>
    </row>
    <row r="134" spans="1:17" ht="105" x14ac:dyDescent="0.25">
      <c r="A134" s="6" t="s">
        <v>247</v>
      </c>
      <c r="B134" s="67" t="s">
        <v>248</v>
      </c>
      <c r="C134" s="26"/>
      <c r="D134" s="26" t="s">
        <v>249</v>
      </c>
      <c r="E134" s="5"/>
      <c r="F134" s="4">
        <f t="shared" si="111"/>
        <v>530</v>
      </c>
      <c r="G134" s="28"/>
      <c r="H134" s="1">
        <v>530</v>
      </c>
      <c r="I134" s="1"/>
      <c r="J134" s="1">
        <v>261.8</v>
      </c>
      <c r="K134" s="1">
        <f t="shared" si="112"/>
        <v>49.39622641509434</v>
      </c>
      <c r="L134" s="1">
        <f t="shared" si="113"/>
        <v>0</v>
      </c>
      <c r="M134" s="1"/>
      <c r="N134" s="1"/>
      <c r="O134" s="1"/>
      <c r="P134" s="4">
        <f t="shared" si="110"/>
        <v>0</v>
      </c>
      <c r="Q134" s="68"/>
    </row>
    <row r="135" spans="1:17" ht="150" x14ac:dyDescent="0.25">
      <c r="A135" s="6" t="s">
        <v>250</v>
      </c>
      <c r="B135" s="26" t="s">
        <v>227</v>
      </c>
      <c r="C135" s="26"/>
      <c r="D135" s="26" t="s">
        <v>251</v>
      </c>
      <c r="E135" s="5"/>
      <c r="F135" s="4">
        <f t="shared" si="111"/>
        <v>1500</v>
      </c>
      <c r="G135" s="28"/>
      <c r="H135" s="1">
        <v>1500</v>
      </c>
      <c r="I135" s="1"/>
      <c r="J135" s="1">
        <v>11.9</v>
      </c>
      <c r="K135" s="1">
        <f t="shared" si="112"/>
        <v>0.79333333333333345</v>
      </c>
      <c r="L135" s="1">
        <f t="shared" si="113"/>
        <v>11.9</v>
      </c>
      <c r="M135" s="1"/>
      <c r="N135" s="1">
        <v>11.9</v>
      </c>
      <c r="O135" s="1"/>
      <c r="P135" s="4">
        <f t="shared" si="110"/>
        <v>0.79333333333333345</v>
      </c>
      <c r="Q135" s="68"/>
    </row>
    <row r="136" spans="1:17" ht="90" x14ac:dyDescent="0.25">
      <c r="A136" s="6" t="s">
        <v>252</v>
      </c>
      <c r="B136" s="67" t="s">
        <v>248</v>
      </c>
      <c r="C136" s="26"/>
      <c r="D136" s="26" t="s">
        <v>253</v>
      </c>
      <c r="E136" s="5"/>
      <c r="F136" s="4">
        <f t="shared" si="111"/>
        <v>300</v>
      </c>
      <c r="G136" s="28"/>
      <c r="H136" s="1">
        <v>300</v>
      </c>
      <c r="I136" s="1"/>
      <c r="J136" s="1">
        <v>199</v>
      </c>
      <c r="K136" s="1">
        <f t="shared" si="112"/>
        <v>66.333333333333329</v>
      </c>
      <c r="L136" s="1">
        <f t="shared" si="113"/>
        <v>0</v>
      </c>
      <c r="M136" s="1"/>
      <c r="N136" s="1"/>
      <c r="O136" s="1"/>
      <c r="P136" s="4">
        <f t="shared" si="110"/>
        <v>0</v>
      </c>
      <c r="Q136" s="68"/>
    </row>
    <row r="137" spans="1:17" ht="114.75" x14ac:dyDescent="0.25">
      <c r="A137" s="6" t="s">
        <v>254</v>
      </c>
      <c r="B137" s="26" t="s">
        <v>227</v>
      </c>
      <c r="C137" s="26"/>
      <c r="D137" s="26" t="s">
        <v>255</v>
      </c>
      <c r="E137" s="5"/>
      <c r="F137" s="4">
        <f t="shared" si="111"/>
        <v>4200</v>
      </c>
      <c r="G137" s="28"/>
      <c r="H137" s="1">
        <v>4200</v>
      </c>
      <c r="I137" s="1"/>
      <c r="J137" s="1"/>
      <c r="K137" s="1">
        <f t="shared" si="112"/>
        <v>0</v>
      </c>
      <c r="L137" s="1">
        <f t="shared" si="113"/>
        <v>0</v>
      </c>
      <c r="M137" s="1"/>
      <c r="N137" s="1"/>
      <c r="O137" s="1"/>
      <c r="P137" s="4">
        <f t="shared" si="110"/>
        <v>0</v>
      </c>
      <c r="Q137" s="68"/>
    </row>
    <row r="138" spans="1:17" ht="105" x14ac:dyDescent="0.25">
      <c r="A138" s="6" t="s">
        <v>256</v>
      </c>
      <c r="B138" s="67" t="s">
        <v>257</v>
      </c>
      <c r="C138" s="26"/>
      <c r="D138" s="26" t="s">
        <v>258</v>
      </c>
      <c r="E138" s="5"/>
      <c r="F138" s="4">
        <f t="shared" si="111"/>
        <v>230</v>
      </c>
      <c r="G138" s="28"/>
      <c r="H138" s="1">
        <v>230</v>
      </c>
      <c r="I138" s="1"/>
      <c r="J138" s="1"/>
      <c r="K138" s="1">
        <f t="shared" si="112"/>
        <v>0</v>
      </c>
      <c r="L138" s="1">
        <f t="shared" si="113"/>
        <v>0</v>
      </c>
      <c r="M138" s="1"/>
      <c r="N138" s="1"/>
      <c r="O138" s="1"/>
      <c r="P138" s="4">
        <f t="shared" si="110"/>
        <v>0</v>
      </c>
      <c r="Q138" s="68"/>
    </row>
    <row r="139" spans="1:17" ht="105" customHeight="1" x14ac:dyDescent="0.25">
      <c r="A139" s="6" t="s">
        <v>259</v>
      </c>
      <c r="B139" s="26" t="s">
        <v>227</v>
      </c>
      <c r="C139" s="26"/>
      <c r="D139" s="26" t="s">
        <v>260</v>
      </c>
      <c r="E139" s="5"/>
      <c r="F139" s="4">
        <f t="shared" si="111"/>
        <v>435</v>
      </c>
      <c r="G139" s="28"/>
      <c r="H139" s="1">
        <v>435</v>
      </c>
      <c r="I139" s="1"/>
      <c r="J139" s="1">
        <v>0.6</v>
      </c>
      <c r="K139" s="1">
        <f t="shared" si="112"/>
        <v>0.13793103448275862</v>
      </c>
      <c r="L139" s="1">
        <f t="shared" si="113"/>
        <v>0.6</v>
      </c>
      <c r="M139" s="1"/>
      <c r="N139" s="1">
        <v>0.6</v>
      </c>
      <c r="O139" s="1"/>
      <c r="P139" s="4">
        <f t="shared" si="110"/>
        <v>0.13793103448275862</v>
      </c>
      <c r="Q139" s="68"/>
    </row>
    <row r="140" spans="1:17" ht="120" x14ac:dyDescent="0.25">
      <c r="A140" s="6" t="s">
        <v>261</v>
      </c>
      <c r="B140" s="67" t="s">
        <v>262</v>
      </c>
      <c r="C140" s="26"/>
      <c r="D140" s="26" t="s">
        <v>263</v>
      </c>
      <c r="E140" s="5"/>
      <c r="F140" s="4">
        <f t="shared" si="111"/>
        <v>1400.2</v>
      </c>
      <c r="G140" s="28"/>
      <c r="H140" s="1">
        <v>1400.2</v>
      </c>
      <c r="I140" s="1"/>
      <c r="J140" s="1">
        <v>555.1</v>
      </c>
      <c r="K140" s="1">
        <f t="shared" si="112"/>
        <v>39.644336523353807</v>
      </c>
      <c r="L140" s="1">
        <f t="shared" si="113"/>
        <v>0</v>
      </c>
      <c r="M140" s="1"/>
      <c r="N140" s="1"/>
      <c r="O140" s="1"/>
      <c r="P140" s="4">
        <f t="shared" si="110"/>
        <v>0</v>
      </c>
      <c r="Q140" s="68"/>
    </row>
    <row r="141" spans="1:17" ht="75" x14ac:dyDescent="0.25">
      <c r="A141" s="6" t="s">
        <v>264</v>
      </c>
      <c r="B141" s="67" t="s">
        <v>248</v>
      </c>
      <c r="C141" s="26"/>
      <c r="D141" s="26" t="s">
        <v>265</v>
      </c>
      <c r="E141" s="5"/>
      <c r="F141" s="4">
        <f t="shared" si="111"/>
        <v>423.3</v>
      </c>
      <c r="G141" s="28"/>
      <c r="H141" s="1">
        <v>423.3</v>
      </c>
      <c r="I141" s="1"/>
      <c r="J141" s="1">
        <v>195</v>
      </c>
      <c r="K141" s="1">
        <f t="shared" si="112"/>
        <v>46.066619418851879</v>
      </c>
      <c r="L141" s="1">
        <f t="shared" si="113"/>
        <v>195</v>
      </c>
      <c r="M141" s="1"/>
      <c r="N141" s="1">
        <v>195</v>
      </c>
      <c r="O141" s="1"/>
      <c r="P141" s="4">
        <f t="shared" si="110"/>
        <v>46.066619418851879</v>
      </c>
      <c r="Q141" s="68"/>
    </row>
    <row r="142" spans="1:17" ht="75" x14ac:dyDescent="0.25">
      <c r="A142" s="6" t="s">
        <v>266</v>
      </c>
      <c r="B142" s="67"/>
      <c r="C142" s="26"/>
      <c r="D142" s="26"/>
      <c r="E142" s="5"/>
      <c r="F142" s="4">
        <f t="shared" si="111"/>
        <v>131</v>
      </c>
      <c r="G142" s="28"/>
      <c r="H142" s="1">
        <v>131</v>
      </c>
      <c r="I142" s="1"/>
      <c r="J142" s="1"/>
      <c r="K142" s="1">
        <f t="shared" si="112"/>
        <v>0</v>
      </c>
      <c r="L142" s="1">
        <f t="shared" si="113"/>
        <v>0</v>
      </c>
      <c r="M142" s="1"/>
      <c r="N142" s="1"/>
      <c r="O142" s="1"/>
      <c r="P142" s="4">
        <f t="shared" si="110"/>
        <v>0</v>
      </c>
      <c r="Q142" s="68"/>
    </row>
    <row r="143" spans="1:17" ht="105" x14ac:dyDescent="0.25">
      <c r="A143" s="6" t="s">
        <v>267</v>
      </c>
      <c r="B143" s="67" t="s">
        <v>262</v>
      </c>
      <c r="C143" s="26"/>
      <c r="D143" s="26" t="s">
        <v>268</v>
      </c>
      <c r="E143" s="5"/>
      <c r="F143" s="4">
        <f t="shared" si="111"/>
        <v>184.3</v>
      </c>
      <c r="G143" s="28"/>
      <c r="H143" s="1">
        <v>184.3</v>
      </c>
      <c r="I143" s="1"/>
      <c r="J143" s="1"/>
      <c r="K143" s="1">
        <f t="shared" si="112"/>
        <v>0</v>
      </c>
      <c r="L143" s="1">
        <f t="shared" si="113"/>
        <v>0</v>
      </c>
      <c r="M143" s="1"/>
      <c r="N143" s="1"/>
      <c r="O143" s="1"/>
      <c r="P143" s="4">
        <f t="shared" si="110"/>
        <v>0</v>
      </c>
      <c r="Q143" s="68"/>
    </row>
    <row r="144" spans="1:17" ht="100.5" customHeight="1" x14ac:dyDescent="0.25">
      <c r="A144" s="6" t="s">
        <v>269</v>
      </c>
      <c r="B144" s="26" t="s">
        <v>227</v>
      </c>
      <c r="C144" s="26"/>
      <c r="D144" s="26" t="s">
        <v>270</v>
      </c>
      <c r="E144" s="5"/>
      <c r="F144" s="4">
        <f t="shared" si="111"/>
        <v>680.2</v>
      </c>
      <c r="G144" s="28"/>
      <c r="H144" s="1">
        <v>680.2</v>
      </c>
      <c r="I144" s="1"/>
      <c r="J144" s="1"/>
      <c r="K144" s="1">
        <f t="shared" si="112"/>
        <v>0</v>
      </c>
      <c r="L144" s="1">
        <f t="shared" si="113"/>
        <v>0</v>
      </c>
      <c r="M144" s="1"/>
      <c r="N144" s="1"/>
      <c r="O144" s="1"/>
      <c r="P144" s="4">
        <f t="shared" si="110"/>
        <v>0</v>
      </c>
      <c r="Q144" s="68"/>
    </row>
    <row r="145" spans="1:17" ht="75" x14ac:dyDescent="0.25">
      <c r="A145" s="6" t="s">
        <v>271</v>
      </c>
      <c r="B145" s="67" t="s">
        <v>262</v>
      </c>
      <c r="C145" s="26"/>
      <c r="D145" s="26" t="s">
        <v>272</v>
      </c>
      <c r="E145" s="5"/>
      <c r="F145" s="4">
        <f t="shared" si="111"/>
        <v>430.1</v>
      </c>
      <c r="G145" s="28"/>
      <c r="H145" s="1">
        <v>430.1</v>
      </c>
      <c r="I145" s="1"/>
      <c r="J145" s="1"/>
      <c r="K145" s="1">
        <f t="shared" si="112"/>
        <v>0</v>
      </c>
      <c r="L145" s="1">
        <f t="shared" si="113"/>
        <v>0</v>
      </c>
      <c r="M145" s="1"/>
      <c r="N145" s="1"/>
      <c r="O145" s="1"/>
      <c r="P145" s="4">
        <f t="shared" si="110"/>
        <v>0</v>
      </c>
      <c r="Q145" s="68"/>
    </row>
    <row r="146" spans="1:17" ht="180" x14ac:dyDescent="0.25">
      <c r="A146" s="6" t="s">
        <v>273</v>
      </c>
      <c r="B146" s="67" t="s">
        <v>274</v>
      </c>
      <c r="C146" s="26"/>
      <c r="D146" s="26" t="s">
        <v>275</v>
      </c>
      <c r="E146" s="5"/>
      <c r="F146" s="4">
        <f t="shared" si="111"/>
        <v>1009.3</v>
      </c>
      <c r="G146" s="28"/>
      <c r="H146" s="1">
        <v>1009.3</v>
      </c>
      <c r="I146" s="1"/>
      <c r="J146" s="1"/>
      <c r="K146" s="1">
        <f t="shared" si="112"/>
        <v>0</v>
      </c>
      <c r="L146" s="1">
        <f t="shared" si="113"/>
        <v>0</v>
      </c>
      <c r="M146" s="1"/>
      <c r="N146" s="1"/>
      <c r="O146" s="1"/>
      <c r="P146" s="4">
        <f t="shared" si="110"/>
        <v>0</v>
      </c>
      <c r="Q146" s="68"/>
    </row>
    <row r="147" spans="1:17" ht="120" x14ac:dyDescent="0.25">
      <c r="A147" s="6" t="s">
        <v>276</v>
      </c>
      <c r="B147" s="67" t="s">
        <v>210</v>
      </c>
      <c r="C147" s="67"/>
      <c r="D147" s="5" t="s">
        <v>277</v>
      </c>
      <c r="E147" s="5"/>
      <c r="F147" s="4">
        <f t="shared" si="111"/>
        <v>539.4</v>
      </c>
      <c r="G147" s="28"/>
      <c r="H147" s="1">
        <v>539.4</v>
      </c>
      <c r="I147" s="1"/>
      <c r="J147" s="1">
        <v>512.4</v>
      </c>
      <c r="K147" s="1">
        <f t="shared" si="112"/>
        <v>94.994438264738605</v>
      </c>
      <c r="L147" s="1">
        <f t="shared" si="113"/>
        <v>0</v>
      </c>
      <c r="M147" s="1"/>
      <c r="N147" s="1"/>
      <c r="O147" s="1"/>
      <c r="P147" s="4">
        <f t="shared" si="110"/>
        <v>0</v>
      </c>
      <c r="Q147" s="68"/>
    </row>
    <row r="148" spans="1:17" ht="75" x14ac:dyDescent="0.25">
      <c r="A148" s="6" t="s">
        <v>278</v>
      </c>
      <c r="B148" s="67" t="s">
        <v>279</v>
      </c>
      <c r="C148" s="26"/>
      <c r="D148" s="5" t="s">
        <v>280</v>
      </c>
      <c r="E148" s="5"/>
      <c r="F148" s="4">
        <f t="shared" si="111"/>
        <v>310</v>
      </c>
      <c r="G148" s="28"/>
      <c r="H148" s="1">
        <v>310</v>
      </c>
      <c r="I148" s="1"/>
      <c r="J148" s="1"/>
      <c r="K148" s="1">
        <f t="shared" si="112"/>
        <v>0</v>
      </c>
      <c r="L148" s="1">
        <f t="shared" si="113"/>
        <v>0</v>
      </c>
      <c r="M148" s="1"/>
      <c r="N148" s="1"/>
      <c r="O148" s="1"/>
      <c r="P148" s="4">
        <f t="shared" si="110"/>
        <v>0</v>
      </c>
      <c r="Q148" s="68"/>
    </row>
    <row r="149" spans="1:17" ht="90" x14ac:dyDescent="0.25">
      <c r="A149" s="6" t="s">
        <v>281</v>
      </c>
      <c r="B149" s="67" t="s">
        <v>240</v>
      </c>
      <c r="C149" s="26"/>
      <c r="D149" s="67" t="s">
        <v>282</v>
      </c>
      <c r="E149" s="5"/>
      <c r="F149" s="4">
        <f t="shared" si="111"/>
        <v>500</v>
      </c>
      <c r="G149" s="28"/>
      <c r="H149" s="1">
        <v>500</v>
      </c>
      <c r="I149" s="1"/>
      <c r="J149" s="1"/>
      <c r="K149" s="1">
        <f t="shared" si="112"/>
        <v>0</v>
      </c>
      <c r="L149" s="1">
        <f t="shared" si="113"/>
        <v>0</v>
      </c>
      <c r="M149" s="1"/>
      <c r="N149" s="1"/>
      <c r="O149" s="1"/>
      <c r="P149" s="4">
        <f t="shared" si="110"/>
        <v>0</v>
      </c>
      <c r="Q149" s="68"/>
    </row>
    <row r="150" spans="1:17" ht="90" x14ac:dyDescent="0.25">
      <c r="A150" s="6" t="s">
        <v>283</v>
      </c>
      <c r="B150" s="67" t="s">
        <v>284</v>
      </c>
      <c r="C150" s="67"/>
      <c r="D150" s="67" t="s">
        <v>285</v>
      </c>
      <c r="E150" s="5"/>
      <c r="F150" s="4">
        <f t="shared" si="111"/>
        <v>876.7</v>
      </c>
      <c r="G150" s="28"/>
      <c r="H150" s="1">
        <v>876.7</v>
      </c>
      <c r="I150" s="1"/>
      <c r="J150" s="1">
        <v>6.7</v>
      </c>
      <c r="K150" s="1">
        <f t="shared" si="112"/>
        <v>0.76422949697730114</v>
      </c>
      <c r="L150" s="1">
        <f t="shared" si="113"/>
        <v>6.7</v>
      </c>
      <c r="M150" s="1"/>
      <c r="N150" s="1">
        <v>6.7</v>
      </c>
      <c r="O150" s="1"/>
      <c r="P150" s="4">
        <f t="shared" si="110"/>
        <v>0.76422949697730114</v>
      </c>
      <c r="Q150" s="68"/>
    </row>
    <row r="151" spans="1:17" ht="120" x14ac:dyDescent="0.25">
      <c r="A151" s="6" t="s">
        <v>286</v>
      </c>
      <c r="B151" s="67" t="s">
        <v>287</v>
      </c>
      <c r="C151" s="67"/>
      <c r="D151" s="67" t="s">
        <v>288</v>
      </c>
      <c r="E151" s="5"/>
      <c r="F151" s="4">
        <f t="shared" si="111"/>
        <v>835.4</v>
      </c>
      <c r="G151" s="28"/>
      <c r="H151" s="1">
        <v>835.4</v>
      </c>
      <c r="I151" s="1"/>
      <c r="J151" s="1"/>
      <c r="K151" s="1">
        <f t="shared" si="112"/>
        <v>0</v>
      </c>
      <c r="L151" s="1">
        <f t="shared" si="113"/>
        <v>0</v>
      </c>
      <c r="M151" s="1"/>
      <c r="N151" s="1"/>
      <c r="O151" s="1"/>
      <c r="P151" s="4">
        <f t="shared" si="110"/>
        <v>0</v>
      </c>
      <c r="Q151" s="68"/>
    </row>
    <row r="152" spans="1:17" ht="105" x14ac:dyDescent="0.25">
      <c r="A152" s="6" t="s">
        <v>289</v>
      </c>
      <c r="B152" s="67" t="s">
        <v>287</v>
      </c>
      <c r="C152" s="67"/>
      <c r="D152" s="67" t="s">
        <v>290</v>
      </c>
      <c r="E152" s="5"/>
      <c r="F152" s="4">
        <f t="shared" si="111"/>
        <v>867.8</v>
      </c>
      <c r="G152" s="28"/>
      <c r="H152" s="1">
        <v>867.8</v>
      </c>
      <c r="I152" s="1"/>
      <c r="J152" s="1">
        <v>5.9</v>
      </c>
      <c r="K152" s="1">
        <f t="shared" si="112"/>
        <v>0.67988015671813795</v>
      </c>
      <c r="L152" s="1">
        <f t="shared" si="113"/>
        <v>5.9</v>
      </c>
      <c r="M152" s="1"/>
      <c r="N152" s="1">
        <v>5.9</v>
      </c>
      <c r="O152" s="1"/>
      <c r="P152" s="4">
        <f t="shared" si="110"/>
        <v>0.67988015671813795</v>
      </c>
      <c r="Q152" s="68"/>
    </row>
    <row r="153" spans="1:17" ht="75" x14ac:dyDescent="0.25">
      <c r="A153" s="6" t="s">
        <v>291</v>
      </c>
      <c r="B153" s="67" t="s">
        <v>218</v>
      </c>
      <c r="C153" s="67"/>
      <c r="D153" s="67" t="s">
        <v>292</v>
      </c>
      <c r="E153" s="5"/>
      <c r="F153" s="4">
        <f t="shared" si="111"/>
        <v>334</v>
      </c>
      <c r="G153" s="28"/>
      <c r="H153" s="1">
        <v>334</v>
      </c>
      <c r="I153" s="1"/>
      <c r="J153" s="1">
        <v>171.5</v>
      </c>
      <c r="K153" s="1">
        <f t="shared" si="112"/>
        <v>51.347305389221553</v>
      </c>
      <c r="L153" s="1">
        <f t="shared" si="113"/>
        <v>0</v>
      </c>
      <c r="M153" s="1"/>
      <c r="N153" s="1"/>
      <c r="O153" s="1"/>
      <c r="P153" s="4">
        <f t="shared" si="110"/>
        <v>0</v>
      </c>
      <c r="Q153" s="68"/>
    </row>
    <row r="154" spans="1:17" ht="135" x14ac:dyDescent="0.25">
      <c r="A154" s="6" t="s">
        <v>293</v>
      </c>
      <c r="B154" s="67" t="s">
        <v>294</v>
      </c>
      <c r="C154" s="67"/>
      <c r="D154" s="67" t="s">
        <v>295</v>
      </c>
      <c r="E154" s="5"/>
      <c r="F154" s="4">
        <f t="shared" si="111"/>
        <v>796.3</v>
      </c>
      <c r="G154" s="28"/>
      <c r="H154" s="1">
        <v>796.3</v>
      </c>
      <c r="I154" s="1"/>
      <c r="J154" s="1">
        <v>408.8</v>
      </c>
      <c r="K154" s="1">
        <f t="shared" si="112"/>
        <v>51.33743563983424</v>
      </c>
      <c r="L154" s="1">
        <f t="shared" si="113"/>
        <v>408.8</v>
      </c>
      <c r="M154" s="1"/>
      <c r="N154" s="1">
        <v>408.8</v>
      </c>
      <c r="O154" s="1"/>
      <c r="P154" s="4">
        <f t="shared" si="110"/>
        <v>51.33743563983424</v>
      </c>
      <c r="Q154" s="68"/>
    </row>
    <row r="155" spans="1:17" ht="78" customHeight="1" x14ac:dyDescent="0.25">
      <c r="A155" s="6" t="s">
        <v>296</v>
      </c>
      <c r="B155" s="67" t="s">
        <v>287</v>
      </c>
      <c r="C155" s="67"/>
      <c r="D155" s="67" t="s">
        <v>297</v>
      </c>
      <c r="E155" s="5"/>
      <c r="F155" s="4">
        <f t="shared" si="111"/>
        <v>678</v>
      </c>
      <c r="G155" s="28"/>
      <c r="H155" s="1">
        <v>678</v>
      </c>
      <c r="I155" s="1"/>
      <c r="J155" s="1"/>
      <c r="K155" s="1">
        <f t="shared" si="112"/>
        <v>0</v>
      </c>
      <c r="L155" s="1">
        <f t="shared" si="113"/>
        <v>0</v>
      </c>
      <c r="M155" s="1"/>
      <c r="N155" s="1"/>
      <c r="O155" s="1"/>
      <c r="P155" s="4">
        <f t="shared" si="110"/>
        <v>0</v>
      </c>
      <c r="Q155" s="68"/>
    </row>
    <row r="156" spans="1:17" ht="120" x14ac:dyDescent="0.25">
      <c r="A156" s="6" t="s">
        <v>298</v>
      </c>
      <c r="B156" s="67" t="s">
        <v>299</v>
      </c>
      <c r="C156" s="67"/>
      <c r="D156" s="67" t="s">
        <v>300</v>
      </c>
      <c r="E156" s="5"/>
      <c r="F156" s="4">
        <f t="shared" si="111"/>
        <v>420</v>
      </c>
      <c r="G156" s="28"/>
      <c r="H156" s="1">
        <v>420</v>
      </c>
      <c r="I156" s="1"/>
      <c r="J156" s="1"/>
      <c r="K156" s="1">
        <f t="shared" si="112"/>
        <v>0</v>
      </c>
      <c r="L156" s="1">
        <f t="shared" si="113"/>
        <v>0</v>
      </c>
      <c r="M156" s="1"/>
      <c r="N156" s="1"/>
      <c r="O156" s="1"/>
      <c r="P156" s="4">
        <f t="shared" si="110"/>
        <v>0</v>
      </c>
      <c r="Q156" s="68"/>
    </row>
    <row r="157" spans="1:17" ht="90" x14ac:dyDescent="0.25">
      <c r="A157" s="6" t="s">
        <v>301</v>
      </c>
      <c r="B157" s="67" t="s">
        <v>302</v>
      </c>
      <c r="C157" s="67"/>
      <c r="D157" s="67" t="s">
        <v>303</v>
      </c>
      <c r="E157" s="5"/>
      <c r="F157" s="4">
        <f t="shared" si="111"/>
        <v>720</v>
      </c>
      <c r="G157" s="28"/>
      <c r="H157" s="1">
        <v>720</v>
      </c>
      <c r="I157" s="1"/>
      <c r="J157" s="1"/>
      <c r="K157" s="1">
        <f t="shared" si="112"/>
        <v>0</v>
      </c>
      <c r="L157" s="1">
        <f t="shared" si="113"/>
        <v>0</v>
      </c>
      <c r="M157" s="1"/>
      <c r="N157" s="1"/>
      <c r="O157" s="1"/>
      <c r="P157" s="4">
        <f t="shared" si="110"/>
        <v>0</v>
      </c>
      <c r="Q157" s="68"/>
    </row>
    <row r="158" spans="1:17" ht="105" x14ac:dyDescent="0.25">
      <c r="A158" s="6" t="s">
        <v>304</v>
      </c>
      <c r="B158" s="67" t="s">
        <v>299</v>
      </c>
      <c r="C158" s="67"/>
      <c r="D158" s="67" t="s">
        <v>305</v>
      </c>
      <c r="E158" s="5"/>
      <c r="F158" s="4">
        <f t="shared" si="111"/>
        <v>510</v>
      </c>
      <c r="G158" s="28"/>
      <c r="H158" s="1">
        <v>510</v>
      </c>
      <c r="I158" s="1"/>
      <c r="J158" s="1"/>
      <c r="K158" s="1">
        <f t="shared" si="112"/>
        <v>0</v>
      </c>
      <c r="L158" s="1">
        <f t="shared" si="113"/>
        <v>0</v>
      </c>
      <c r="M158" s="1"/>
      <c r="N158" s="1"/>
      <c r="O158" s="1"/>
      <c r="P158" s="4">
        <f t="shared" si="110"/>
        <v>0</v>
      </c>
      <c r="Q158" s="68"/>
    </row>
    <row r="159" spans="1:17" ht="105" x14ac:dyDescent="0.25">
      <c r="A159" s="6" t="s">
        <v>306</v>
      </c>
      <c r="B159" s="67" t="s">
        <v>248</v>
      </c>
      <c r="C159" s="67"/>
      <c r="D159" s="67" t="s">
        <v>307</v>
      </c>
      <c r="E159" s="5"/>
      <c r="F159" s="4">
        <f t="shared" si="111"/>
        <v>580</v>
      </c>
      <c r="G159" s="28"/>
      <c r="H159" s="1">
        <v>580</v>
      </c>
      <c r="I159" s="1"/>
      <c r="J159" s="1">
        <v>146.69999999999999</v>
      </c>
      <c r="K159" s="1">
        <f t="shared" si="112"/>
        <v>25.293103448275861</v>
      </c>
      <c r="L159" s="1">
        <f t="shared" si="113"/>
        <v>146.69999999999999</v>
      </c>
      <c r="M159" s="1"/>
      <c r="N159" s="1">
        <v>146.69999999999999</v>
      </c>
      <c r="O159" s="1"/>
      <c r="P159" s="4">
        <f t="shared" si="110"/>
        <v>25.293103448275861</v>
      </c>
      <c r="Q159" s="68"/>
    </row>
    <row r="160" spans="1:17" ht="75" x14ac:dyDescent="0.25">
      <c r="A160" s="6" t="s">
        <v>308</v>
      </c>
      <c r="B160" s="67"/>
      <c r="C160" s="26"/>
      <c r="D160" s="26"/>
      <c r="E160" s="5"/>
      <c r="F160" s="4">
        <f t="shared" si="111"/>
        <v>170.7</v>
      </c>
      <c r="G160" s="28"/>
      <c r="H160" s="1">
        <v>170.7</v>
      </c>
      <c r="I160" s="1"/>
      <c r="J160" s="1"/>
      <c r="K160" s="1">
        <f t="shared" si="112"/>
        <v>0</v>
      </c>
      <c r="L160" s="1">
        <f t="shared" si="113"/>
        <v>0</v>
      </c>
      <c r="M160" s="1"/>
      <c r="N160" s="1"/>
      <c r="O160" s="1"/>
      <c r="P160" s="4">
        <f t="shared" si="110"/>
        <v>0</v>
      </c>
      <c r="Q160" s="68"/>
    </row>
    <row r="161" spans="1:17" ht="105" x14ac:dyDescent="0.25">
      <c r="A161" s="51" t="s">
        <v>76</v>
      </c>
      <c r="B161" s="73"/>
      <c r="C161" s="26"/>
      <c r="D161" s="26"/>
      <c r="E161" s="5"/>
      <c r="F161" s="4">
        <f t="shared" si="111"/>
        <v>581725.5</v>
      </c>
      <c r="G161" s="4">
        <f t="shared" ref="G161:J161" si="114">G162</f>
        <v>318209.09999999998</v>
      </c>
      <c r="H161" s="4">
        <f t="shared" si="114"/>
        <v>250489.7</v>
      </c>
      <c r="I161" s="4">
        <f t="shared" si="114"/>
        <v>13026.7</v>
      </c>
      <c r="J161" s="4">
        <f t="shared" si="114"/>
        <v>415675</v>
      </c>
      <c r="K161" s="1">
        <f t="shared" si="112"/>
        <v>71.455523266557847</v>
      </c>
      <c r="L161" s="1">
        <f t="shared" si="113"/>
        <v>287672.90000000002</v>
      </c>
      <c r="M161" s="1">
        <f>M162</f>
        <v>137891.69999999998</v>
      </c>
      <c r="N161" s="1">
        <f t="shared" ref="N161:O161" si="115">N162</f>
        <v>128150.79999999999</v>
      </c>
      <c r="O161" s="1">
        <f t="shared" si="115"/>
        <v>21630.399999999998</v>
      </c>
      <c r="P161" s="4">
        <f t="shared" si="110"/>
        <v>49.451657181952662</v>
      </c>
      <c r="Q161" s="84"/>
    </row>
    <row r="162" spans="1:17" ht="30" x14ac:dyDescent="0.25">
      <c r="A162" s="53" t="s">
        <v>77</v>
      </c>
      <c r="B162" s="73"/>
      <c r="C162" s="26"/>
      <c r="D162" s="26"/>
      <c r="E162" s="5"/>
      <c r="F162" s="4">
        <f t="shared" si="111"/>
        <v>581725.5</v>
      </c>
      <c r="G162" s="4">
        <f>G164+G166</f>
        <v>318209.09999999998</v>
      </c>
      <c r="H162" s="4">
        <f t="shared" ref="H162:J162" si="116">H164+H166</f>
        <v>250489.7</v>
      </c>
      <c r="I162" s="4">
        <f t="shared" si="116"/>
        <v>13026.7</v>
      </c>
      <c r="J162" s="4">
        <f t="shared" si="116"/>
        <v>415675</v>
      </c>
      <c r="K162" s="1">
        <f t="shared" si="112"/>
        <v>71.455523266557847</v>
      </c>
      <c r="L162" s="1">
        <f t="shared" si="113"/>
        <v>287672.90000000002</v>
      </c>
      <c r="M162" s="1">
        <f t="shared" ref="M162:O162" si="117">M164+M166</f>
        <v>137891.69999999998</v>
      </c>
      <c r="N162" s="1">
        <f t="shared" si="117"/>
        <v>128150.79999999999</v>
      </c>
      <c r="O162" s="1">
        <f t="shared" si="117"/>
        <v>21630.399999999998</v>
      </c>
      <c r="P162" s="4">
        <f t="shared" si="110"/>
        <v>49.451657181952662</v>
      </c>
      <c r="Q162" s="84"/>
    </row>
    <row r="163" spans="1:17" ht="30" x14ac:dyDescent="0.25">
      <c r="A163" s="29" t="s">
        <v>309</v>
      </c>
      <c r="B163" s="73"/>
      <c r="C163" s="26"/>
      <c r="D163" s="26"/>
      <c r="E163" s="5"/>
      <c r="F163" s="4"/>
      <c r="G163" s="28"/>
      <c r="H163" s="1"/>
      <c r="I163" s="1"/>
      <c r="J163" s="1"/>
      <c r="K163" s="1"/>
      <c r="L163" s="1"/>
      <c r="M163" s="1"/>
      <c r="N163" s="1"/>
      <c r="O163" s="1"/>
      <c r="P163" s="4"/>
      <c r="Q163" s="84"/>
    </row>
    <row r="164" spans="1:17" ht="105" x14ac:dyDescent="0.25">
      <c r="A164" s="6" t="s">
        <v>310</v>
      </c>
      <c r="B164" s="95" t="s">
        <v>192</v>
      </c>
      <c r="C164" s="95"/>
      <c r="D164" s="95"/>
      <c r="E164" s="95"/>
      <c r="F164" s="4">
        <f t="shared" ref="F164" si="118">G164+H164+I164</f>
        <v>536842.1</v>
      </c>
      <c r="G164" s="4">
        <v>300874.3</v>
      </c>
      <c r="H164" s="1">
        <v>222941.1</v>
      </c>
      <c r="I164" s="1">
        <v>13026.7</v>
      </c>
      <c r="J164" s="1">
        <v>388576.5</v>
      </c>
      <c r="K164" s="1">
        <f t="shared" si="112"/>
        <v>72.381897768449974</v>
      </c>
      <c r="L164" s="1">
        <f>M164+N164+O164</f>
        <v>266454.5</v>
      </c>
      <c r="M164" s="1">
        <v>132400.29999999999</v>
      </c>
      <c r="N164" s="1">
        <v>113317.4</v>
      </c>
      <c r="O164" s="1">
        <v>20736.8</v>
      </c>
      <c r="P164" s="4">
        <f t="shared" ref="P164:P169" si="119">L164/F164*100</f>
        <v>49.633681859153747</v>
      </c>
      <c r="Q164" s="10"/>
    </row>
    <row r="165" spans="1:17" x14ac:dyDescent="0.25">
      <c r="A165" s="43" t="s">
        <v>311</v>
      </c>
      <c r="B165" s="60"/>
      <c r="C165" s="60"/>
      <c r="D165" s="60"/>
      <c r="E165" s="60"/>
      <c r="F165" s="4"/>
      <c r="G165" s="4"/>
      <c r="H165" s="1"/>
      <c r="I165" s="1"/>
      <c r="J165" s="1"/>
      <c r="K165" s="1"/>
      <c r="L165" s="1"/>
      <c r="M165" s="1"/>
      <c r="N165" s="1"/>
      <c r="O165" s="1"/>
      <c r="P165" s="4"/>
      <c r="Q165" s="10"/>
    </row>
    <row r="166" spans="1:17" ht="45" x14ac:dyDescent="0.25">
      <c r="A166" s="6" t="s">
        <v>312</v>
      </c>
      <c r="B166" s="60"/>
      <c r="C166" s="60"/>
      <c r="D166" s="60"/>
      <c r="E166" s="60"/>
      <c r="F166" s="4">
        <f t="shared" ref="F166:F169" si="120">G166+H166+I166</f>
        <v>44883.399999999994</v>
      </c>
      <c r="G166" s="4">
        <v>17334.8</v>
      </c>
      <c r="H166" s="1">
        <v>27548.6</v>
      </c>
      <c r="I166" s="1"/>
      <c r="J166" s="1">
        <v>27098.5</v>
      </c>
      <c r="K166" s="1">
        <f t="shared" ref="K166:K179" si="121">J166/F166*100</f>
        <v>60.375328072293996</v>
      </c>
      <c r="L166" s="1">
        <f>M166+N166+O166</f>
        <v>21218.399999999998</v>
      </c>
      <c r="M166" s="1">
        <v>5491.4</v>
      </c>
      <c r="N166" s="1">
        <v>14833.4</v>
      </c>
      <c r="O166" s="1">
        <v>893.6</v>
      </c>
      <c r="P166" s="4">
        <f t="shared" si="119"/>
        <v>47.274493465290064</v>
      </c>
      <c r="Q166" s="10"/>
    </row>
    <row r="167" spans="1:17" ht="15.75" x14ac:dyDescent="0.25">
      <c r="A167" s="57" t="s">
        <v>313</v>
      </c>
      <c r="B167" s="14"/>
      <c r="C167" s="14"/>
      <c r="D167" s="14"/>
      <c r="E167" s="14"/>
      <c r="F167" s="24">
        <f t="shared" si="120"/>
        <v>144785.09999999998</v>
      </c>
      <c r="G167" s="9">
        <f>G168+G178</f>
        <v>0</v>
      </c>
      <c r="H167" s="9">
        <f t="shared" ref="H167:J167" si="122">H168+H178</f>
        <v>144785.09999999998</v>
      </c>
      <c r="I167" s="9">
        <f t="shared" si="122"/>
        <v>0</v>
      </c>
      <c r="J167" s="9">
        <f t="shared" si="122"/>
        <v>143000.09999999998</v>
      </c>
      <c r="K167" s="9">
        <f t="shared" si="121"/>
        <v>98.767138331223308</v>
      </c>
      <c r="L167" s="9">
        <f t="shared" ref="L167:L168" si="123">M167+N167+O167</f>
        <v>143000.09999999998</v>
      </c>
      <c r="M167" s="9">
        <f t="shared" ref="M167:O167" si="124">M168+M178</f>
        <v>0</v>
      </c>
      <c r="N167" s="9">
        <f t="shared" si="124"/>
        <v>143000.09999999998</v>
      </c>
      <c r="O167" s="9">
        <f t="shared" si="124"/>
        <v>0</v>
      </c>
      <c r="P167" s="24">
        <f t="shared" si="119"/>
        <v>98.767138331223308</v>
      </c>
      <c r="Q167" s="58"/>
    </row>
    <row r="168" spans="1:17" ht="75" x14ac:dyDescent="0.25">
      <c r="A168" s="38" t="s">
        <v>112</v>
      </c>
      <c r="B168" s="14"/>
      <c r="C168" s="14"/>
      <c r="D168" s="14"/>
      <c r="E168" s="14"/>
      <c r="F168" s="4">
        <f t="shared" si="120"/>
        <v>143000.09999999998</v>
      </c>
      <c r="G168" s="74">
        <f>G169+G172</f>
        <v>0</v>
      </c>
      <c r="H168" s="74">
        <f t="shared" ref="H168:J168" si="125">H169+H172</f>
        <v>143000.09999999998</v>
      </c>
      <c r="I168" s="74">
        <f t="shared" si="125"/>
        <v>0</v>
      </c>
      <c r="J168" s="74">
        <f t="shared" si="125"/>
        <v>143000.09999999998</v>
      </c>
      <c r="K168" s="1">
        <f t="shared" si="121"/>
        <v>100</v>
      </c>
      <c r="L168" s="1">
        <f t="shared" si="123"/>
        <v>143000.09999999998</v>
      </c>
      <c r="M168" s="74">
        <f t="shared" ref="M168:O168" si="126">M169+M172</f>
        <v>0</v>
      </c>
      <c r="N168" s="74">
        <f t="shared" si="126"/>
        <v>143000.09999999998</v>
      </c>
      <c r="O168" s="74">
        <f t="shared" si="126"/>
        <v>0</v>
      </c>
      <c r="P168" s="4">
        <f t="shared" si="119"/>
        <v>100</v>
      </c>
      <c r="Q168" s="87"/>
    </row>
    <row r="169" spans="1:17" ht="45" x14ac:dyDescent="0.25">
      <c r="A169" s="40" t="s">
        <v>314</v>
      </c>
      <c r="B169" s="14"/>
      <c r="C169" s="14"/>
      <c r="D169" s="14"/>
      <c r="E169" s="14"/>
      <c r="F169" s="4">
        <f t="shared" si="120"/>
        <v>4517.8</v>
      </c>
      <c r="G169" s="8">
        <v>0</v>
      </c>
      <c r="H169" s="8">
        <v>4517.8</v>
      </c>
      <c r="I169" s="8">
        <v>0</v>
      </c>
      <c r="J169" s="8">
        <v>4517.8</v>
      </c>
      <c r="K169" s="1">
        <f t="shared" si="121"/>
        <v>100</v>
      </c>
      <c r="L169" s="1">
        <f>M169+N169+O169</f>
        <v>4517.8</v>
      </c>
      <c r="M169" s="8">
        <v>0</v>
      </c>
      <c r="N169" s="8">
        <v>4517.8</v>
      </c>
      <c r="O169" s="8">
        <v>0</v>
      </c>
      <c r="P169" s="4">
        <f t="shared" si="119"/>
        <v>100</v>
      </c>
      <c r="Q169" s="87"/>
    </row>
    <row r="170" spans="1:17" ht="45" x14ac:dyDescent="0.25">
      <c r="A170" s="29" t="s">
        <v>114</v>
      </c>
      <c r="B170" s="14"/>
      <c r="C170" s="14"/>
      <c r="D170" s="14"/>
      <c r="E170" s="14"/>
      <c r="F170" s="41"/>
      <c r="G170" s="41"/>
      <c r="H170" s="75"/>
      <c r="I170" s="3"/>
      <c r="J170" s="75"/>
      <c r="K170" s="3"/>
      <c r="L170" s="70"/>
      <c r="M170" s="3"/>
      <c r="N170" s="75"/>
      <c r="O170" s="75"/>
      <c r="P170" s="75"/>
      <c r="Q170" s="87"/>
    </row>
    <row r="171" spans="1:17" ht="30" x14ac:dyDescent="0.25">
      <c r="A171" s="6" t="s">
        <v>315</v>
      </c>
      <c r="B171" s="95" t="s">
        <v>192</v>
      </c>
      <c r="C171" s="95"/>
      <c r="D171" s="95"/>
      <c r="E171" s="95"/>
      <c r="F171" s="4">
        <f t="shared" ref="F171:F172" si="127">G171+H171+I171</f>
        <v>4517.8</v>
      </c>
      <c r="G171" s="1">
        <v>0</v>
      </c>
      <c r="H171" s="1">
        <v>4517.8</v>
      </c>
      <c r="I171" s="1">
        <v>0</v>
      </c>
      <c r="J171" s="1">
        <v>4517.8</v>
      </c>
      <c r="K171" s="1">
        <f t="shared" si="121"/>
        <v>100</v>
      </c>
      <c r="L171" s="1">
        <f t="shared" ref="L171:L172" si="128">M171+N171+O171</f>
        <v>4517.8</v>
      </c>
      <c r="M171" s="1">
        <v>0</v>
      </c>
      <c r="N171" s="1">
        <v>4517.8</v>
      </c>
      <c r="O171" s="1">
        <v>0</v>
      </c>
      <c r="P171" s="4">
        <f t="shared" ref="P171:P172" si="129">L171/F171*100</f>
        <v>100</v>
      </c>
      <c r="Q171" s="10"/>
    </row>
    <row r="172" spans="1:17" ht="45" x14ac:dyDescent="0.25">
      <c r="A172" s="40" t="s">
        <v>316</v>
      </c>
      <c r="B172" s="14"/>
      <c r="C172" s="14"/>
      <c r="D172" s="14"/>
      <c r="E172" s="14"/>
      <c r="F172" s="4">
        <f t="shared" si="127"/>
        <v>138482.29999999999</v>
      </c>
      <c r="G172" s="8">
        <v>0</v>
      </c>
      <c r="H172" s="8">
        <v>138482.29999999999</v>
      </c>
      <c r="I172" s="8">
        <v>0</v>
      </c>
      <c r="J172" s="8">
        <v>138482.29999999999</v>
      </c>
      <c r="K172" s="8">
        <f t="shared" si="121"/>
        <v>100</v>
      </c>
      <c r="L172" s="1">
        <f t="shared" si="128"/>
        <v>138482.29999999999</v>
      </c>
      <c r="M172" s="8">
        <v>0</v>
      </c>
      <c r="N172" s="8">
        <v>138482.29999999999</v>
      </c>
      <c r="O172" s="8">
        <v>0</v>
      </c>
      <c r="P172" s="2">
        <f t="shared" si="129"/>
        <v>100</v>
      </c>
      <c r="Q172" s="87"/>
    </row>
    <row r="173" spans="1:17" ht="45" x14ac:dyDescent="0.25">
      <c r="A173" s="29" t="s">
        <v>114</v>
      </c>
      <c r="B173" s="14"/>
      <c r="C173" s="14"/>
      <c r="D173" s="14"/>
      <c r="E173" s="14"/>
      <c r="F173" s="41"/>
      <c r="G173" s="41"/>
      <c r="H173" s="1"/>
      <c r="I173" s="1"/>
      <c r="J173" s="1"/>
      <c r="K173" s="8"/>
      <c r="L173" s="1"/>
      <c r="M173" s="1"/>
      <c r="N173" s="1"/>
      <c r="O173" s="1"/>
      <c r="P173" s="1"/>
      <c r="Q173" s="87"/>
    </row>
    <row r="174" spans="1:17" ht="60" x14ac:dyDescent="0.25">
      <c r="A174" s="43" t="s">
        <v>317</v>
      </c>
      <c r="B174" s="14"/>
      <c r="C174" s="14"/>
      <c r="D174" s="14"/>
      <c r="E174" s="14"/>
      <c r="F174" s="48"/>
      <c r="G174" s="48"/>
      <c r="H174" s="1"/>
      <c r="I174" s="1"/>
      <c r="J174" s="1"/>
      <c r="K174" s="8"/>
      <c r="L174" s="1"/>
      <c r="M174" s="1"/>
      <c r="N174" s="1"/>
      <c r="O174" s="1"/>
      <c r="P174" s="1"/>
      <c r="Q174" s="87"/>
    </row>
    <row r="175" spans="1:17" ht="249.75" customHeight="1" x14ac:dyDescent="0.25">
      <c r="A175" s="6" t="s">
        <v>318</v>
      </c>
      <c r="B175" s="60" t="s">
        <v>319</v>
      </c>
      <c r="C175" s="60" t="s">
        <v>353</v>
      </c>
      <c r="D175" s="60" t="s">
        <v>320</v>
      </c>
      <c r="E175" s="60" t="s">
        <v>354</v>
      </c>
      <c r="F175" s="4">
        <f t="shared" ref="F175:F179" si="130">G175+H175+I175</f>
        <v>130000</v>
      </c>
      <c r="G175" s="28"/>
      <c r="H175" s="1">
        <v>130000</v>
      </c>
      <c r="I175" s="1"/>
      <c r="J175" s="1">
        <v>130000</v>
      </c>
      <c r="K175" s="8">
        <f t="shared" si="121"/>
        <v>100</v>
      </c>
      <c r="L175" s="1">
        <f t="shared" ref="L175:L179" si="131">M175+N175+O175</f>
        <v>130000</v>
      </c>
      <c r="M175" s="1"/>
      <c r="N175" s="1">
        <v>130000</v>
      </c>
      <c r="O175" s="1"/>
      <c r="P175" s="2">
        <f t="shared" ref="P175:P179" si="132">L175/F175*100</f>
        <v>100</v>
      </c>
      <c r="Q175" s="76"/>
    </row>
    <row r="176" spans="1:17" ht="73.5" customHeight="1" x14ac:dyDescent="0.25">
      <c r="A176" s="6" t="s">
        <v>321</v>
      </c>
      <c r="B176" s="26" t="s">
        <v>322</v>
      </c>
      <c r="C176" s="26" t="s">
        <v>352</v>
      </c>
      <c r="D176" s="26" t="s">
        <v>323</v>
      </c>
      <c r="E176" s="26" t="s">
        <v>324</v>
      </c>
      <c r="F176" s="4">
        <f t="shared" si="130"/>
        <v>8197</v>
      </c>
      <c r="G176" s="28"/>
      <c r="H176" s="1">
        <v>8197</v>
      </c>
      <c r="I176" s="1"/>
      <c r="J176" s="1">
        <v>8197</v>
      </c>
      <c r="K176" s="8">
        <f t="shared" si="121"/>
        <v>100</v>
      </c>
      <c r="L176" s="1">
        <f t="shared" si="131"/>
        <v>8197</v>
      </c>
      <c r="M176" s="1"/>
      <c r="N176" s="1">
        <v>8197</v>
      </c>
      <c r="O176" s="1"/>
      <c r="P176" s="2">
        <f t="shared" si="132"/>
        <v>100</v>
      </c>
      <c r="Q176" s="76"/>
    </row>
    <row r="177" spans="1:17" ht="165.75" x14ac:dyDescent="0.25">
      <c r="A177" s="6" t="s">
        <v>325</v>
      </c>
      <c r="B177" s="60" t="s">
        <v>326</v>
      </c>
      <c r="C177" s="60" t="s">
        <v>327</v>
      </c>
      <c r="D177" s="60" t="s">
        <v>328</v>
      </c>
      <c r="E177" s="60" t="s">
        <v>329</v>
      </c>
      <c r="F177" s="4">
        <f t="shared" si="130"/>
        <v>285.3</v>
      </c>
      <c r="G177" s="28"/>
      <c r="H177" s="1">
        <v>285.3</v>
      </c>
      <c r="I177" s="1"/>
      <c r="J177" s="1">
        <v>285.3</v>
      </c>
      <c r="K177" s="8">
        <f t="shared" si="121"/>
        <v>100</v>
      </c>
      <c r="L177" s="1">
        <f t="shared" si="131"/>
        <v>285.3</v>
      </c>
      <c r="M177" s="1"/>
      <c r="N177" s="1">
        <v>285.3</v>
      </c>
      <c r="O177" s="1"/>
      <c r="P177" s="2">
        <f t="shared" si="132"/>
        <v>100</v>
      </c>
      <c r="Q177" s="77">
        <v>0</v>
      </c>
    </row>
    <row r="178" spans="1:17" ht="75" x14ac:dyDescent="0.25">
      <c r="A178" s="38" t="s">
        <v>185</v>
      </c>
      <c r="B178" s="60"/>
      <c r="C178" s="78"/>
      <c r="D178" s="60"/>
      <c r="E178" s="60"/>
      <c r="F178" s="4">
        <f t="shared" si="130"/>
        <v>1785</v>
      </c>
      <c r="G178" s="4">
        <v>0</v>
      </c>
      <c r="H178" s="4">
        <v>1785</v>
      </c>
      <c r="I178" s="4">
        <v>0</v>
      </c>
      <c r="J178" s="28">
        <v>0</v>
      </c>
      <c r="K178" s="8">
        <f t="shared" si="121"/>
        <v>0</v>
      </c>
      <c r="L178" s="1">
        <f t="shared" si="131"/>
        <v>0</v>
      </c>
      <c r="M178" s="1">
        <v>0</v>
      </c>
      <c r="N178" s="1">
        <v>0</v>
      </c>
      <c r="O178" s="1">
        <v>0</v>
      </c>
      <c r="P178" s="2">
        <f t="shared" si="132"/>
        <v>0</v>
      </c>
      <c r="Q178" s="76"/>
    </row>
    <row r="179" spans="1:17" ht="45" x14ac:dyDescent="0.25">
      <c r="A179" s="53" t="s">
        <v>186</v>
      </c>
      <c r="B179" s="60"/>
      <c r="C179" s="78"/>
      <c r="D179" s="60"/>
      <c r="E179" s="60"/>
      <c r="F179" s="4">
        <f t="shared" si="130"/>
        <v>1785</v>
      </c>
      <c r="G179" s="4">
        <v>0</v>
      </c>
      <c r="H179" s="4">
        <v>1785</v>
      </c>
      <c r="I179" s="4">
        <v>0</v>
      </c>
      <c r="J179" s="28">
        <v>0</v>
      </c>
      <c r="K179" s="8">
        <f t="shared" si="121"/>
        <v>0</v>
      </c>
      <c r="L179" s="1">
        <f t="shared" si="131"/>
        <v>0</v>
      </c>
      <c r="M179" s="1">
        <v>0</v>
      </c>
      <c r="N179" s="1">
        <v>0</v>
      </c>
      <c r="O179" s="1">
        <v>0</v>
      </c>
      <c r="P179" s="2">
        <f t="shared" si="132"/>
        <v>0</v>
      </c>
      <c r="Q179" s="76"/>
    </row>
    <row r="180" spans="1:17" ht="45" x14ac:dyDescent="0.25">
      <c r="A180" s="29" t="s">
        <v>114</v>
      </c>
      <c r="B180" s="60"/>
      <c r="C180" s="78"/>
      <c r="D180" s="60"/>
      <c r="E180" s="60"/>
      <c r="F180" s="4"/>
      <c r="G180" s="28"/>
      <c r="H180" s="1"/>
      <c r="I180" s="1"/>
      <c r="J180" s="1"/>
      <c r="K180" s="8"/>
      <c r="L180" s="1"/>
      <c r="M180" s="1"/>
      <c r="N180" s="1"/>
      <c r="O180" s="1"/>
      <c r="P180" s="2"/>
      <c r="Q180" s="76"/>
    </row>
    <row r="181" spans="1:17" x14ac:dyDescent="0.25">
      <c r="A181" s="29" t="s">
        <v>65</v>
      </c>
      <c r="B181" s="60"/>
      <c r="C181" s="78"/>
      <c r="D181" s="60"/>
      <c r="E181" s="60"/>
      <c r="F181" s="4"/>
      <c r="G181" s="28"/>
      <c r="H181" s="1"/>
      <c r="I181" s="1"/>
      <c r="J181" s="1"/>
      <c r="K181" s="8"/>
      <c r="L181" s="1"/>
      <c r="M181" s="1"/>
      <c r="N181" s="1"/>
      <c r="O181" s="1"/>
      <c r="P181" s="2"/>
      <c r="Q181" s="76"/>
    </row>
    <row r="182" spans="1:17" ht="60.75" customHeight="1" x14ac:dyDescent="0.25">
      <c r="A182" s="29" t="s">
        <v>330</v>
      </c>
      <c r="B182" s="60"/>
      <c r="C182" s="78"/>
      <c r="D182" s="60"/>
      <c r="E182" s="60"/>
      <c r="F182" s="4">
        <f t="shared" ref="F182:F183" si="133">G182+H182+I182</f>
        <v>1785</v>
      </c>
      <c r="G182" s="28"/>
      <c r="H182" s="1">
        <v>1785</v>
      </c>
      <c r="I182" s="1"/>
      <c r="J182" s="1">
        <v>0</v>
      </c>
      <c r="K182" s="8">
        <f t="shared" ref="K182:K183" si="134">J182/F182*100</f>
        <v>0</v>
      </c>
      <c r="L182" s="1">
        <f>M182+N182+O182</f>
        <v>0</v>
      </c>
      <c r="M182" s="1"/>
      <c r="N182" s="1">
        <v>0</v>
      </c>
      <c r="O182" s="1"/>
      <c r="P182" s="2">
        <f t="shared" ref="P182:P183" si="135">L182/F182*100</f>
        <v>0</v>
      </c>
      <c r="Q182" s="76" t="s">
        <v>331</v>
      </c>
    </row>
    <row r="183" spans="1:17" ht="15.75" x14ac:dyDescent="0.25">
      <c r="A183" s="57" t="s">
        <v>332</v>
      </c>
      <c r="B183" s="14"/>
      <c r="C183" s="14"/>
      <c r="D183" s="14"/>
      <c r="E183" s="14"/>
      <c r="F183" s="24">
        <f t="shared" si="133"/>
        <v>230660.7</v>
      </c>
      <c r="G183" s="9">
        <f>G185</f>
        <v>193745.6</v>
      </c>
      <c r="H183" s="9">
        <f t="shared" ref="H183:J183" si="136">H185</f>
        <v>13992.4</v>
      </c>
      <c r="I183" s="9">
        <f t="shared" si="136"/>
        <v>22922.7</v>
      </c>
      <c r="J183" s="9">
        <f t="shared" si="136"/>
        <v>111366.9</v>
      </c>
      <c r="K183" s="9">
        <f t="shared" si="134"/>
        <v>48.281696882043619</v>
      </c>
      <c r="L183" s="9">
        <f>M183+N183+O183</f>
        <v>113916.9</v>
      </c>
      <c r="M183" s="9">
        <f t="shared" ref="M183:O183" si="137">M185</f>
        <v>92338.5</v>
      </c>
      <c r="N183" s="9">
        <f t="shared" si="137"/>
        <v>6765.7</v>
      </c>
      <c r="O183" s="9">
        <f t="shared" si="137"/>
        <v>14812.7</v>
      </c>
      <c r="P183" s="24">
        <f t="shared" si="135"/>
        <v>49.387216808064828</v>
      </c>
      <c r="Q183" s="58"/>
    </row>
    <row r="184" spans="1:17" x14ac:dyDescent="0.25">
      <c r="A184" s="6" t="s">
        <v>16</v>
      </c>
      <c r="B184" s="14"/>
      <c r="C184" s="14"/>
      <c r="D184" s="14"/>
      <c r="E184" s="14"/>
      <c r="F184" s="28"/>
      <c r="G184" s="28"/>
      <c r="H184" s="1"/>
      <c r="I184" s="1"/>
      <c r="J184" s="1"/>
      <c r="K184" s="1"/>
      <c r="L184" s="70"/>
      <c r="M184" s="1"/>
      <c r="N184" s="1"/>
      <c r="O184" s="1"/>
      <c r="P184" s="1"/>
      <c r="Q184" s="87"/>
    </row>
    <row r="185" spans="1:17" ht="75" x14ac:dyDescent="0.25">
      <c r="A185" s="51" t="s">
        <v>333</v>
      </c>
      <c r="B185" s="14"/>
      <c r="C185" s="14"/>
      <c r="D185" s="14"/>
      <c r="E185" s="14"/>
      <c r="F185" s="4">
        <f t="shared" ref="F185:F186" si="138">G185+H185+I185</f>
        <v>230660.7</v>
      </c>
      <c r="G185" s="8">
        <f>G186+G191</f>
        <v>193745.6</v>
      </c>
      <c r="H185" s="8">
        <f t="shared" ref="H185:J185" si="139">H186+H191</f>
        <v>13992.4</v>
      </c>
      <c r="I185" s="8">
        <f t="shared" si="139"/>
        <v>22922.7</v>
      </c>
      <c r="J185" s="8">
        <f t="shared" si="139"/>
        <v>111366.9</v>
      </c>
      <c r="K185" s="8">
        <f t="shared" ref="K185:K186" si="140">J185/F185*100</f>
        <v>48.281696882043619</v>
      </c>
      <c r="L185" s="1">
        <f t="shared" ref="L185:L186" si="141">M185+N185+O185</f>
        <v>113916.9</v>
      </c>
      <c r="M185" s="8">
        <f t="shared" ref="M185:O185" si="142">M186+M191</f>
        <v>92338.5</v>
      </c>
      <c r="N185" s="8">
        <f t="shared" si="142"/>
        <v>6765.7</v>
      </c>
      <c r="O185" s="8">
        <f t="shared" si="142"/>
        <v>14812.7</v>
      </c>
      <c r="P185" s="2">
        <f t="shared" ref="P185:P186" si="143">L185/F185*100</f>
        <v>49.387216808064828</v>
      </c>
      <c r="Q185" s="58"/>
    </row>
    <row r="186" spans="1:17" ht="60" x14ac:dyDescent="0.25">
      <c r="A186" s="53" t="s">
        <v>335</v>
      </c>
      <c r="B186" s="14"/>
      <c r="C186" s="14"/>
      <c r="D186" s="14"/>
      <c r="E186" s="14"/>
      <c r="F186" s="4">
        <f t="shared" si="138"/>
        <v>178374.9</v>
      </c>
      <c r="G186" s="8">
        <f>G188+G190</f>
        <v>161474.9</v>
      </c>
      <c r="H186" s="8">
        <f t="shared" ref="H186:J186" si="144">H188+H190</f>
        <v>8700</v>
      </c>
      <c r="I186" s="8">
        <f t="shared" si="144"/>
        <v>8200</v>
      </c>
      <c r="J186" s="8">
        <f t="shared" si="144"/>
        <v>60463.9</v>
      </c>
      <c r="K186" s="1">
        <f t="shared" si="140"/>
        <v>33.897089781129516</v>
      </c>
      <c r="L186" s="1">
        <f t="shared" si="141"/>
        <v>63013.9</v>
      </c>
      <c r="M186" s="8">
        <f t="shared" ref="M186:O186" si="145">M188+M190</f>
        <v>60067.8</v>
      </c>
      <c r="N186" s="8">
        <f t="shared" si="145"/>
        <v>2856.1</v>
      </c>
      <c r="O186" s="8">
        <f t="shared" si="145"/>
        <v>90</v>
      </c>
      <c r="P186" s="2">
        <f t="shared" si="143"/>
        <v>35.326663112354936</v>
      </c>
      <c r="Q186" s="87"/>
    </row>
    <row r="187" spans="1:17" ht="45" x14ac:dyDescent="0.25">
      <c r="A187" s="29" t="s">
        <v>334</v>
      </c>
      <c r="B187" s="14"/>
      <c r="C187" s="14"/>
      <c r="D187" s="14"/>
      <c r="E187" s="14"/>
      <c r="F187" s="41"/>
      <c r="G187" s="41"/>
      <c r="H187" s="3"/>
      <c r="I187" s="3"/>
      <c r="J187" s="3"/>
      <c r="K187" s="3"/>
      <c r="L187" s="1"/>
      <c r="M187" s="3"/>
      <c r="N187" s="3"/>
      <c r="O187" s="3"/>
      <c r="P187" s="3"/>
      <c r="Q187" s="87"/>
    </row>
    <row r="188" spans="1:17" ht="45" x14ac:dyDescent="0.25">
      <c r="A188" s="29" t="s">
        <v>336</v>
      </c>
      <c r="B188" s="14"/>
      <c r="C188" s="14"/>
      <c r="D188" s="14"/>
      <c r="E188" s="14"/>
      <c r="F188" s="4">
        <f t="shared" ref="F188" si="146">G188+H188+I188</f>
        <v>90782.7</v>
      </c>
      <c r="G188" s="41">
        <v>90282.7</v>
      </c>
      <c r="H188" s="1">
        <v>500</v>
      </c>
      <c r="I188" s="3"/>
      <c r="J188" s="1">
        <v>60463.9</v>
      </c>
      <c r="K188" s="1">
        <f t="shared" ref="K188" si="147">J188/F188*100</f>
        <v>66.602887995179699</v>
      </c>
      <c r="L188" s="1">
        <f>M188+N188+O188</f>
        <v>60463.9</v>
      </c>
      <c r="M188" s="1">
        <v>60067.8</v>
      </c>
      <c r="N188" s="1">
        <v>396.1</v>
      </c>
      <c r="O188" s="3"/>
      <c r="P188" s="2">
        <f t="shared" ref="P188" si="148">L188/F188*100</f>
        <v>66.602887995179699</v>
      </c>
      <c r="Q188" s="87"/>
    </row>
    <row r="189" spans="1:17" ht="15.75" x14ac:dyDescent="0.25">
      <c r="A189" s="29" t="s">
        <v>67</v>
      </c>
      <c r="B189" s="14"/>
      <c r="C189" s="14"/>
      <c r="D189" s="14"/>
      <c r="E189" s="14"/>
      <c r="F189" s="41"/>
      <c r="G189" s="41"/>
      <c r="H189" s="3"/>
      <c r="I189" s="3"/>
      <c r="J189" s="3"/>
      <c r="K189" s="3"/>
      <c r="L189" s="1"/>
      <c r="M189" s="3"/>
      <c r="N189" s="3"/>
      <c r="O189" s="3"/>
      <c r="P189" s="3"/>
      <c r="Q189" s="87"/>
    </row>
    <row r="190" spans="1:17" ht="60" x14ac:dyDescent="0.25">
      <c r="A190" s="6" t="s">
        <v>337</v>
      </c>
      <c r="B190" s="79" t="s">
        <v>338</v>
      </c>
      <c r="C190" s="78" t="s">
        <v>339</v>
      </c>
      <c r="D190" s="78" t="s">
        <v>340</v>
      </c>
      <c r="E190" s="80"/>
      <c r="F190" s="4">
        <f t="shared" ref="F190:F191" si="149">G190+H190+I190</f>
        <v>87592.2</v>
      </c>
      <c r="G190" s="4">
        <v>71192.2</v>
      </c>
      <c r="H190" s="1">
        <v>8200</v>
      </c>
      <c r="I190" s="1">
        <v>8200</v>
      </c>
      <c r="J190" s="1">
        <v>0</v>
      </c>
      <c r="K190" s="1">
        <f t="shared" ref="K190:K191" si="150">J190/F190*100</f>
        <v>0</v>
      </c>
      <c r="L190" s="1">
        <f t="shared" ref="L190:L191" si="151">M190+N190+O190</f>
        <v>2550</v>
      </c>
      <c r="M190" s="1"/>
      <c r="N190" s="1">
        <v>2460</v>
      </c>
      <c r="O190" s="1">
        <v>90</v>
      </c>
      <c r="P190" s="4">
        <f t="shared" ref="P190:P191" si="152">L190/F190*100</f>
        <v>2.9112181221615621</v>
      </c>
      <c r="Q190" s="81"/>
    </row>
    <row r="191" spans="1:17" ht="90" x14ac:dyDescent="0.25">
      <c r="A191" s="53" t="s">
        <v>341</v>
      </c>
      <c r="B191" s="79"/>
      <c r="C191" s="78"/>
      <c r="D191" s="78"/>
      <c r="E191" s="80"/>
      <c r="F191" s="4">
        <f t="shared" si="149"/>
        <v>52285.8</v>
      </c>
      <c r="G191" s="4">
        <v>32270.7</v>
      </c>
      <c r="H191" s="4">
        <v>5292.4</v>
      </c>
      <c r="I191" s="4">
        <v>14722.7</v>
      </c>
      <c r="J191" s="4">
        <v>50903</v>
      </c>
      <c r="K191" s="1">
        <f t="shared" si="150"/>
        <v>97.355304882013854</v>
      </c>
      <c r="L191" s="1">
        <f t="shared" si="151"/>
        <v>50903</v>
      </c>
      <c r="M191" s="1">
        <v>32270.7</v>
      </c>
      <c r="N191" s="1">
        <v>3909.6</v>
      </c>
      <c r="O191" s="1">
        <v>14722.7</v>
      </c>
      <c r="P191" s="4">
        <f t="shared" si="152"/>
        <v>97.355304882013854</v>
      </c>
      <c r="Q191" s="81"/>
    </row>
    <row r="192" spans="1:17" ht="45" x14ac:dyDescent="0.25">
      <c r="A192" s="29" t="s">
        <v>334</v>
      </c>
      <c r="B192" s="79"/>
      <c r="C192" s="78"/>
      <c r="D192" s="78"/>
      <c r="E192" s="80"/>
      <c r="F192" s="4"/>
      <c r="G192" s="4"/>
      <c r="H192" s="1"/>
      <c r="I192" s="1"/>
      <c r="J192" s="1"/>
      <c r="K192" s="1"/>
      <c r="L192" s="1"/>
      <c r="M192" s="1"/>
      <c r="N192" s="1"/>
      <c r="O192" s="1"/>
      <c r="P192" s="4"/>
      <c r="Q192" s="81"/>
    </row>
    <row r="193" spans="1:17" x14ac:dyDescent="0.25">
      <c r="A193" s="29" t="s">
        <v>67</v>
      </c>
      <c r="B193" s="79"/>
      <c r="C193" s="78"/>
      <c r="D193" s="78"/>
      <c r="E193" s="80"/>
      <c r="F193" s="4"/>
      <c r="G193" s="4"/>
      <c r="H193" s="1"/>
      <c r="I193" s="1"/>
      <c r="J193" s="1"/>
      <c r="K193" s="1"/>
      <c r="L193" s="1"/>
      <c r="M193" s="1"/>
      <c r="N193" s="1"/>
      <c r="O193" s="1"/>
      <c r="P193" s="4"/>
      <c r="Q193" s="81"/>
    </row>
    <row r="194" spans="1:17" ht="138.75" customHeight="1" x14ac:dyDescent="0.25">
      <c r="A194" s="6" t="s">
        <v>342</v>
      </c>
      <c r="B194" s="79" t="s">
        <v>343</v>
      </c>
      <c r="C194" s="78" t="s">
        <v>344</v>
      </c>
      <c r="D194" s="78"/>
      <c r="E194" s="78" t="s">
        <v>66</v>
      </c>
      <c r="F194" s="4">
        <f t="shared" ref="F194" si="153">G194+H194+I194</f>
        <v>52285.8</v>
      </c>
      <c r="G194" s="28">
        <v>32270.7</v>
      </c>
      <c r="H194" s="1">
        <v>5292.4</v>
      </c>
      <c r="I194" s="1">
        <v>14722.7</v>
      </c>
      <c r="J194" s="1">
        <v>50903</v>
      </c>
      <c r="K194" s="1">
        <f t="shared" ref="K194" si="154">J194/F194*100</f>
        <v>97.355304882013854</v>
      </c>
      <c r="L194" s="1">
        <f>M194+N194+O194</f>
        <v>50903</v>
      </c>
      <c r="M194" s="1">
        <v>32270.7</v>
      </c>
      <c r="N194" s="1">
        <v>3909.6</v>
      </c>
      <c r="O194" s="1">
        <v>14722.7</v>
      </c>
      <c r="P194" s="4">
        <f t="shared" ref="P194" si="155">L194/F194*100</f>
        <v>97.355304882013854</v>
      </c>
      <c r="Q194" s="81"/>
    </row>
    <row r="195" spans="1:17" ht="15.75" x14ac:dyDescent="0.25">
      <c r="A195" s="98" t="s">
        <v>345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1:17" ht="15.75" x14ac:dyDescent="0.25">
      <c r="A196" s="97" t="s">
        <v>346</v>
      </c>
      <c r="B196" s="97"/>
      <c r="C196" s="97"/>
      <c r="D196" s="97"/>
      <c r="E196" s="97"/>
      <c r="F196" s="97"/>
      <c r="G196" s="97"/>
      <c r="H196" s="97"/>
      <c r="I196" s="88"/>
      <c r="J196" s="88"/>
      <c r="K196" s="88"/>
      <c r="L196" s="88"/>
      <c r="M196" s="88"/>
      <c r="N196" s="88"/>
      <c r="O196" s="88"/>
      <c r="P196" s="88"/>
      <c r="Q196" s="89"/>
    </row>
  </sheetData>
  <mergeCells count="21">
    <mergeCell ref="M2:Q2"/>
    <mergeCell ref="L3:O3"/>
    <mergeCell ref="J3:J4"/>
    <mergeCell ref="K3:K4"/>
    <mergeCell ref="A1:P1"/>
    <mergeCell ref="A3:A4"/>
    <mergeCell ref="B3:B4"/>
    <mergeCell ref="C3:C4"/>
    <mergeCell ref="D3:D4"/>
    <mergeCell ref="P3:P4"/>
    <mergeCell ref="A196:H196"/>
    <mergeCell ref="B110:E110"/>
    <mergeCell ref="A195:Q195"/>
    <mergeCell ref="C68:D68"/>
    <mergeCell ref="B171:E171"/>
    <mergeCell ref="B164:E164"/>
    <mergeCell ref="Q53:Q58"/>
    <mergeCell ref="E3:E4"/>
    <mergeCell ref="F3:I3"/>
    <mergeCell ref="B53:D53"/>
    <mergeCell ref="Q3:Q4"/>
  </mergeCells>
  <pageMargins left="0.11811023622047245" right="0.11811023622047245" top="0.15748031496062992" bottom="0.43307086614173229" header="0.31496062992125984" footer="0.31496062992125984"/>
  <pageSetup paperSize="9" scale="60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2015-12-11T08:04:13Z</cp:lastPrinted>
  <dcterms:created xsi:type="dcterms:W3CDTF">2015-12-10T08:38:31Z</dcterms:created>
  <dcterms:modified xsi:type="dcterms:W3CDTF">2015-12-15T13:17:14Z</dcterms:modified>
</cp:coreProperties>
</file>