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6" i="1" l="1"/>
  <c r="N16" i="1"/>
  <c r="M16" i="1"/>
  <c r="J16" i="1"/>
  <c r="I16" i="1"/>
  <c r="H16" i="1"/>
  <c r="G16" i="1"/>
  <c r="Q14" i="1" l="1"/>
  <c r="Q13" i="1"/>
  <c r="Q9" i="1"/>
  <c r="L100" i="1"/>
  <c r="P100" i="1" s="1"/>
  <c r="L93" i="1"/>
  <c r="P93" i="1" s="1"/>
  <c r="L92" i="1"/>
  <c r="L89" i="1"/>
  <c r="L88" i="1"/>
  <c r="L87" i="1"/>
  <c r="P87" i="1" s="1"/>
  <c r="L85" i="1"/>
  <c r="L83" i="1"/>
  <c r="L82" i="1"/>
  <c r="L80" i="1"/>
  <c r="P80" i="1" s="1"/>
  <c r="L79" i="1"/>
  <c r="P79" i="1" s="1"/>
  <c r="L77" i="1"/>
  <c r="L76" i="1"/>
  <c r="L75" i="1"/>
  <c r="P75" i="1" s="1"/>
  <c r="L74" i="1"/>
  <c r="P74" i="1" s="1"/>
  <c r="L72" i="1"/>
  <c r="L71" i="1"/>
  <c r="L68" i="1"/>
  <c r="L67" i="1"/>
  <c r="L66" i="1"/>
  <c r="L65" i="1"/>
  <c r="P65" i="1" s="1"/>
  <c r="L64" i="1"/>
  <c r="L58" i="1"/>
  <c r="P58" i="1" s="1"/>
  <c r="L56" i="1"/>
  <c r="L55" i="1"/>
  <c r="L54" i="1"/>
  <c r="P54" i="1" s="1"/>
  <c r="L52" i="1"/>
  <c r="P52" i="1" s="1"/>
  <c r="L51" i="1"/>
  <c r="L48" i="1"/>
  <c r="P48" i="1" s="1"/>
  <c r="L42" i="1"/>
  <c r="L40" i="1"/>
  <c r="P40" i="1" s="1"/>
  <c r="L38" i="1"/>
  <c r="L32" i="1"/>
  <c r="L31" i="1"/>
  <c r="L29" i="1"/>
  <c r="L28" i="1"/>
  <c r="L26" i="1"/>
  <c r="L25" i="1"/>
  <c r="L24" i="1"/>
  <c r="L22" i="1"/>
  <c r="L16" i="1"/>
  <c r="F100" i="1"/>
  <c r="F96" i="1"/>
  <c r="F93" i="1"/>
  <c r="F92" i="1"/>
  <c r="K92" i="1" s="1"/>
  <c r="F89" i="1"/>
  <c r="K89" i="1" s="1"/>
  <c r="F88" i="1"/>
  <c r="F87" i="1"/>
  <c r="F85" i="1"/>
  <c r="F83" i="1"/>
  <c r="F82" i="1"/>
  <c r="F80" i="1"/>
  <c r="F79" i="1"/>
  <c r="F77" i="1"/>
  <c r="F76" i="1"/>
  <c r="F75" i="1"/>
  <c r="F74" i="1"/>
  <c r="F72" i="1"/>
  <c r="F71" i="1"/>
  <c r="F68" i="1"/>
  <c r="F67" i="1"/>
  <c r="K67" i="1" s="1"/>
  <c r="F66" i="1"/>
  <c r="K66" i="1" s="1"/>
  <c r="F65" i="1"/>
  <c r="F64" i="1"/>
  <c r="F58" i="1"/>
  <c r="K58" i="1" s="1"/>
  <c r="F56" i="1"/>
  <c r="K56" i="1" s="1"/>
  <c r="F55" i="1"/>
  <c r="K55" i="1" s="1"/>
  <c r="F54" i="1"/>
  <c r="F52" i="1"/>
  <c r="K52" i="1" s="1"/>
  <c r="F51" i="1"/>
  <c r="P51" i="1" s="1"/>
  <c r="F48" i="1"/>
  <c r="F42" i="1"/>
  <c r="F40" i="1"/>
  <c r="K40" i="1" s="1"/>
  <c r="F38" i="1"/>
  <c r="P38" i="1" s="1"/>
  <c r="F29" i="1"/>
  <c r="F28" i="1"/>
  <c r="F26" i="1"/>
  <c r="F25" i="1"/>
  <c r="F24" i="1"/>
  <c r="K24" i="1" s="1"/>
  <c r="F22" i="1"/>
  <c r="F16" i="1"/>
  <c r="K16" i="1" s="1"/>
  <c r="O69" i="1"/>
  <c r="N69" i="1"/>
  <c r="M69" i="1"/>
  <c r="M12" i="1" s="1"/>
  <c r="J69" i="1"/>
  <c r="J12" i="1" s="1"/>
  <c r="I69" i="1"/>
  <c r="H69" i="1"/>
  <c r="G69" i="1"/>
  <c r="G12" i="1" s="1"/>
  <c r="O61" i="1"/>
  <c r="O59" i="1" s="1"/>
  <c r="O11" i="1" s="1"/>
  <c r="M61" i="1"/>
  <c r="J61" i="1"/>
  <c r="J59" i="1" s="1"/>
  <c r="I61" i="1"/>
  <c r="I59" i="1" s="1"/>
  <c r="I11" i="1" s="1"/>
  <c r="G61" i="1"/>
  <c r="F61" i="1" s="1"/>
  <c r="K61" i="1" s="1"/>
  <c r="O62" i="1"/>
  <c r="N62" i="1"/>
  <c r="N61" i="1" s="1"/>
  <c r="N59" i="1" s="1"/>
  <c r="N11" i="1" s="1"/>
  <c r="M62" i="1"/>
  <c r="L62" i="1" s="1"/>
  <c r="J62" i="1"/>
  <c r="I62" i="1"/>
  <c r="H62" i="1"/>
  <c r="H61" i="1" s="1"/>
  <c r="H59" i="1" s="1"/>
  <c r="H11" i="1" s="1"/>
  <c r="G62" i="1"/>
  <c r="O49" i="1"/>
  <c r="N49" i="1"/>
  <c r="M49" i="1"/>
  <c r="M10" i="1" s="1"/>
  <c r="J49" i="1"/>
  <c r="I49" i="1"/>
  <c r="H49" i="1"/>
  <c r="H10" i="1" s="1"/>
  <c r="G49" i="1"/>
  <c r="G10" i="1" s="1"/>
  <c r="O35" i="1"/>
  <c r="N35" i="1"/>
  <c r="M35" i="1"/>
  <c r="L35" i="1" s="1"/>
  <c r="J35" i="1"/>
  <c r="I35" i="1"/>
  <c r="I32" i="1" s="1"/>
  <c r="I31" i="1" s="1"/>
  <c r="I29" i="1" s="1"/>
  <c r="I8" i="1" s="1"/>
  <c r="H35" i="1"/>
  <c r="H32" i="1" s="1"/>
  <c r="H31" i="1" s="1"/>
  <c r="H29" i="1" s="1"/>
  <c r="H8" i="1" s="1"/>
  <c r="G35" i="1"/>
  <c r="G32" i="1" s="1"/>
  <c r="G31" i="1" s="1"/>
  <c r="G29" i="1" s="1"/>
  <c r="G8" i="1" s="1"/>
  <c r="K28" i="1"/>
  <c r="O19" i="1"/>
  <c r="O18" i="1" s="1"/>
  <c r="N19" i="1"/>
  <c r="M19" i="1"/>
  <c r="M18" i="1" s="1"/>
  <c r="L18" i="1" s="1"/>
  <c r="J19" i="1"/>
  <c r="J18" i="1" s="1"/>
  <c r="I19" i="1"/>
  <c r="I18" i="1" s="1"/>
  <c r="H19" i="1"/>
  <c r="H18" i="1" s="1"/>
  <c r="G19" i="1"/>
  <c r="G18" i="1" s="1"/>
  <c r="F18" i="1" s="1"/>
  <c r="N18" i="1"/>
  <c r="P89" i="1"/>
  <c r="P67" i="1"/>
  <c r="P55" i="1"/>
  <c r="P42" i="1"/>
  <c r="P26" i="1"/>
  <c r="O97" i="1"/>
  <c r="O96" i="1" s="1"/>
  <c r="O94" i="1" s="1"/>
  <c r="O14" i="1" s="1"/>
  <c r="N97" i="1"/>
  <c r="N96" i="1" s="1"/>
  <c r="N94" i="1" s="1"/>
  <c r="N14" i="1" s="1"/>
  <c r="M97" i="1"/>
  <c r="M96" i="1" s="1"/>
  <c r="M94" i="1" s="1"/>
  <c r="M14" i="1" s="1"/>
  <c r="J97" i="1"/>
  <c r="J96" i="1" s="1"/>
  <c r="J94" i="1" s="1"/>
  <c r="I97" i="1"/>
  <c r="I96" i="1" s="1"/>
  <c r="I94" i="1" s="1"/>
  <c r="I14" i="1" s="1"/>
  <c r="H97" i="1"/>
  <c r="H96" i="1" s="1"/>
  <c r="H94" i="1" s="1"/>
  <c r="H14" i="1" s="1"/>
  <c r="G97" i="1"/>
  <c r="G96" i="1" s="1"/>
  <c r="G94" i="1" s="1"/>
  <c r="G14" i="1" s="1"/>
  <c r="K100" i="1"/>
  <c r="K93" i="1"/>
  <c r="K87" i="1"/>
  <c r="K83" i="1"/>
  <c r="K82" i="1"/>
  <c r="K80" i="1"/>
  <c r="K79" i="1"/>
  <c r="K77" i="1"/>
  <c r="K76" i="1"/>
  <c r="K75" i="1"/>
  <c r="K74" i="1"/>
  <c r="K72" i="1"/>
  <c r="K71" i="1"/>
  <c r="K65" i="1"/>
  <c r="K54" i="1"/>
  <c r="K48" i="1"/>
  <c r="K42" i="1"/>
  <c r="K26" i="1"/>
  <c r="K25" i="1"/>
  <c r="K22" i="1"/>
  <c r="O46" i="1"/>
  <c r="O45" i="1" s="1"/>
  <c r="O43" i="1" s="1"/>
  <c r="O9" i="1" s="1"/>
  <c r="N46" i="1"/>
  <c r="N45" i="1" s="1"/>
  <c r="N43" i="1" s="1"/>
  <c r="N9" i="1" s="1"/>
  <c r="M46" i="1"/>
  <c r="M45" i="1" s="1"/>
  <c r="M43" i="1" s="1"/>
  <c r="M9" i="1" s="1"/>
  <c r="J46" i="1"/>
  <c r="J45" i="1" s="1"/>
  <c r="J43" i="1" s="1"/>
  <c r="J9" i="1" s="1"/>
  <c r="I46" i="1"/>
  <c r="I45" i="1" s="1"/>
  <c r="I43" i="1" s="1"/>
  <c r="I9" i="1" s="1"/>
  <c r="H46" i="1"/>
  <c r="H45" i="1" s="1"/>
  <c r="H43" i="1" s="1"/>
  <c r="H9" i="1" s="1"/>
  <c r="G46" i="1"/>
  <c r="G45" i="1" s="1"/>
  <c r="G43" i="1" s="1"/>
  <c r="G9" i="1" s="1"/>
  <c r="O13" i="1"/>
  <c r="N13" i="1"/>
  <c r="M13" i="1"/>
  <c r="J13" i="1"/>
  <c r="I13" i="1"/>
  <c r="H13" i="1"/>
  <c r="G13" i="1"/>
  <c r="O12" i="1"/>
  <c r="N12" i="1"/>
  <c r="Q12" i="1" s="1"/>
  <c r="I12" i="1"/>
  <c r="H12" i="1"/>
  <c r="O10" i="1"/>
  <c r="N10" i="1"/>
  <c r="Q10" i="1" s="1"/>
  <c r="I10" i="1"/>
  <c r="O8" i="1"/>
  <c r="N8" i="1"/>
  <c r="Q8" i="1" s="1"/>
  <c r="M8" i="1"/>
  <c r="O7" i="1"/>
  <c r="N7" i="1"/>
  <c r="M7" i="1"/>
  <c r="J7" i="1"/>
  <c r="I7" i="1"/>
  <c r="H7" i="1"/>
  <c r="G7" i="1"/>
  <c r="L97" i="1" l="1"/>
  <c r="Q11" i="1"/>
  <c r="J11" i="1"/>
  <c r="P18" i="1"/>
  <c r="L61" i="1"/>
  <c r="P61" i="1" s="1"/>
  <c r="F62" i="1"/>
  <c r="K62" i="1" s="1"/>
  <c r="L46" i="1"/>
  <c r="P46" i="1" s="1"/>
  <c r="P56" i="1"/>
  <c r="P25" i="1"/>
  <c r="F31" i="1"/>
  <c r="F46" i="1"/>
  <c r="P68" i="1"/>
  <c r="L69" i="1"/>
  <c r="K38" i="1"/>
  <c r="G59" i="1"/>
  <c r="M59" i="1"/>
  <c r="F19" i="1"/>
  <c r="K19" i="1" s="1"/>
  <c r="F32" i="1"/>
  <c r="P32" i="1" s="1"/>
  <c r="F69" i="1"/>
  <c r="K69" i="1" s="1"/>
  <c r="L43" i="1"/>
  <c r="P43" i="1" s="1"/>
  <c r="L49" i="1"/>
  <c r="P71" i="1"/>
  <c r="P76" i="1"/>
  <c r="P82" i="1"/>
  <c r="L94" i="1"/>
  <c r="F45" i="1"/>
  <c r="K51" i="1"/>
  <c r="P64" i="1"/>
  <c r="F97" i="1"/>
  <c r="K97" i="1" s="1"/>
  <c r="L19" i="1"/>
  <c r="P19" i="1" s="1"/>
  <c r="F35" i="1"/>
  <c r="P35" i="1" s="1"/>
  <c r="F43" i="1"/>
  <c r="F49" i="1"/>
  <c r="F94" i="1"/>
  <c r="P24" i="1"/>
  <c r="L45" i="1"/>
  <c r="P72" i="1"/>
  <c r="P77" i="1"/>
  <c r="P83" i="1"/>
  <c r="L96" i="1"/>
  <c r="P96" i="1" s="1"/>
  <c r="P22" i="1"/>
  <c r="P28" i="1"/>
  <c r="P88" i="1"/>
  <c r="K64" i="1"/>
  <c r="K68" i="1"/>
  <c r="K88" i="1"/>
  <c r="P66" i="1"/>
  <c r="P92" i="1"/>
  <c r="F10" i="1"/>
  <c r="P62" i="1"/>
  <c r="K49" i="1"/>
  <c r="F7" i="1"/>
  <c r="K7" i="1" s="1"/>
  <c r="J10" i="1"/>
  <c r="F12" i="1"/>
  <c r="K12" i="1" s="1"/>
  <c r="L12" i="1"/>
  <c r="F13" i="1"/>
  <c r="K13" i="1" s="1"/>
  <c r="F9" i="1"/>
  <c r="K9" i="1" s="1"/>
  <c r="O5" i="1"/>
  <c r="P97" i="1"/>
  <c r="I5" i="1"/>
  <c r="L9" i="1"/>
  <c r="K96" i="1"/>
  <c r="P94" i="1"/>
  <c r="F14" i="1"/>
  <c r="K94" i="1"/>
  <c r="J14" i="1"/>
  <c r="H5" i="1"/>
  <c r="Q7" i="1"/>
  <c r="L8" i="1"/>
  <c r="N5" i="1"/>
  <c r="Q5" i="1" s="1"/>
  <c r="P45" i="1"/>
  <c r="L14" i="1"/>
  <c r="J32" i="1"/>
  <c r="J31" i="1" s="1"/>
  <c r="L7" i="1"/>
  <c r="L13" i="1"/>
  <c r="F8" i="1"/>
  <c r="K18" i="1"/>
  <c r="L10" i="1"/>
  <c r="K43" i="1"/>
  <c r="K45" i="1"/>
  <c r="K46" i="1"/>
  <c r="G11" i="1" l="1"/>
  <c r="F59" i="1"/>
  <c r="K59" i="1" s="1"/>
  <c r="K35" i="1"/>
  <c r="P13" i="1"/>
  <c r="K32" i="1"/>
  <c r="P49" i="1"/>
  <c r="P69" i="1"/>
  <c r="L59" i="1"/>
  <c r="M11" i="1"/>
  <c r="M5" i="1" s="1"/>
  <c r="P10" i="1"/>
  <c r="K10" i="1"/>
  <c r="P14" i="1"/>
  <c r="P12" i="1"/>
  <c r="P9" i="1"/>
  <c r="P7" i="1"/>
  <c r="J29" i="1"/>
  <c r="K31" i="1"/>
  <c r="K14" i="1"/>
  <c r="P29" i="1"/>
  <c r="P31" i="1"/>
  <c r="P8" i="1"/>
  <c r="G5" i="1" l="1"/>
  <c r="F11" i="1"/>
  <c r="L11" i="1"/>
  <c r="P59" i="1"/>
  <c r="J8" i="1"/>
  <c r="K29" i="1"/>
  <c r="P11" i="1" l="1"/>
  <c r="L5" i="1"/>
  <c r="K11" i="1"/>
  <c r="F5" i="1"/>
  <c r="J5" i="1"/>
  <c r="K8" i="1"/>
  <c r="K5" i="1" l="1"/>
  <c r="P5" i="1"/>
</calcChain>
</file>

<file path=xl/sharedStrings.xml><?xml version="1.0" encoding="utf-8"?>
<sst xmlns="http://schemas.openxmlformats.org/spreadsheetml/2006/main" count="180" uniqueCount="152">
  <si>
    <t>Информация о финансировании строительства объектов республиканской адресной 
инвестиционной программы за счет бюджетных средств за январь-март 2016 года</t>
  </si>
  <si>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</si>
  <si>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</si>
  <si>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</si>
  <si>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</si>
  <si>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Реквизиты государственного (муниципального)  контракта  (дата, номер)</t>
  </si>
  <si>
    <t>Сроки 
строительства (реконструкции)</t>
  </si>
  <si>
    <t>Годовой лимит финансирования, тыс. рублей</t>
  </si>
  <si>
    <t>Объем выполненных работ, оформленных актами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</si>
  <si>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</si>
  <si>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</si>
  <si>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</si>
  <si>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Причина невыполнения контрактных обязательств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</si>
  <si>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</si>
  <si>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</si>
  <si>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</si>
  <si>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</si>
  <si>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</si>
  <si>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</si>
  <si>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</si>
  <si>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</si>
  <si>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</si>
  <si>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</si>
  <si>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жилищное строительство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</si>
  <si>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</si>
  <si>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</si>
  <si>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</si>
  <si>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</si>
  <si>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прочие расходы</t>
  </si>
  <si>
    <t>ОБРАЗОВАНИЕ, всего</t>
  </si>
  <si>
    <t>Министерство образования 
и молодежной политики Чувашской Республики</t>
  </si>
  <si>
    <t>декабрь 2014 г.</t>
  </si>
  <si>
    <t>администрация г. Канаша</t>
  </si>
  <si>
    <t>администрация г. Чебоксары</t>
  </si>
  <si>
    <t xml:space="preserve">объект введен в эксплуатацию 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</si>
  <si>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на 2013-2020 годы</t>
  </si>
  <si>
    <t>Подпрограмма "Устойчивое развитие сельских территорий"</t>
  </si>
  <si>
    <t>администрация Чебоксарского  района</t>
  </si>
  <si>
    <t xml:space="preserve">Строительство здания средней общеобразовательной школы на 165 уч. мест с пристроем помещений для дошкольных групп  на 40 мест в д.Яныши Чебоксарского района </t>
  </si>
  <si>
    <t>ООО "Проектный институт "Суварстройпроект" - г.Чебоксары, ул.К.Маркса, 52. ИНН 2129041303. Ген.директор - Захаров В.А., гоэкспертиза №21-1-5-0052-13 от 05.03.2013 г</t>
  </si>
  <si>
    <t>контракт с ООО "ТПК "Шыгырданы" (Халитов Зофер Иауфикович), ИНН 2103004755</t>
  </si>
  <si>
    <t>МК от 27.08.2013 № 1622</t>
  </si>
  <si>
    <t>объект введен</t>
  </si>
  <si>
    <t>администрация Комсомольского района</t>
  </si>
  <si>
    <t>Строительство здания средней обшеобразовательной школы на 165 учащихся с пристроем помещений для дошкольных групп на 40 мест в д.Альбусь-Сюрбеево Комсомольского района</t>
  </si>
  <si>
    <t>ООО "Проектный институт "Суварстройпроект" -г.Чебоксары, ул.К.Маркса, 52. ИНН 2129041303. Ген.директор - Захаров В.А. гоэкспертиза 04.09.2013 г. № 21-1-5-02227-13</t>
  </si>
  <si>
    <t>ООО "Арка" (Шарафутдинов Фагиль Фазылянович), ИНН 2124010478</t>
  </si>
  <si>
    <t>МК от 30.04.2015</t>
  </si>
  <si>
    <t>сентябрь 2016 г.</t>
  </si>
  <si>
    <t>работы ведутся в соответствии с графиком</t>
  </si>
  <si>
    <t>Подпрограмма "Энергосбережение в Чувашской Республике"</t>
  </si>
  <si>
    <t xml:space="preserve">строительство блочной котельной и реконструкция инженерных сетей КС(К)ОУ "Ибресинская специальная (коррекционная) общеоб-разовательная школа-интернат", расположенного по адресу: ул. Комсомольская, д. 33, пгт Ибреси, Ибресинский район
</t>
  </si>
  <si>
    <t>ООО "Стройпроект", Директор Разумова,Т.И., ИНН 2104006177</t>
  </si>
  <si>
    <t>ООО "Сельский комфорт" (Фондеркин Владимир Александрович) ИНН 2130099604</t>
  </si>
  <si>
    <t>ГК №54 от 11.02.2015 г.</t>
  </si>
  <si>
    <t>август 2015 г.</t>
  </si>
  <si>
    <t>КУЛЬТУРА, всего</t>
  </si>
  <si>
    <t>Подпрограмма "Устойчивое развитие сельских территорий Чувашской Республики"</t>
  </si>
  <si>
    <t>Министерство культуры, по делам  национальностей, информационной политики  и архивного дела Чувашской Республики</t>
  </si>
  <si>
    <t>в том числе:</t>
  </si>
  <si>
    <t>развитие сети учреждений культурно-досугового типа в сельской местности</t>
  </si>
  <si>
    <t>администрация Урмарского района</t>
  </si>
  <si>
    <t xml:space="preserve">строительство здания сельского дома культуры в с. Шоркистры </t>
  </si>
  <si>
    <t>ООО "ПИ "Суварстройпроект", ИНН 2129041303, г. Чебоксары, ул. К.Маркса, д.52б, В.А. Захаров</t>
  </si>
  <si>
    <t>будет определенна в соответствии с 44-ФЗ</t>
  </si>
  <si>
    <t>2016-2017</t>
  </si>
  <si>
    <t>администрация Цивильского района</t>
  </si>
  <si>
    <t xml:space="preserve">строительство здания сельского клуба в с. Михайловка </t>
  </si>
  <si>
    <t xml:space="preserve">ООО "Артифекс", ИНН 2130102215, г. Чебоксары, ул. Афанасьева, д.8, Иванов А.П.  </t>
  </si>
  <si>
    <t>администрация Яльчикского района</t>
  </si>
  <si>
    <t>строительство здания многофункционального культурного центра досуга в д. Тоскаево</t>
  </si>
  <si>
    <t>ООО "ПИ"АККОР техпроект", ИНН 2130038986, г. Чебоксары, пр Мира, дом 90, корпус 1,  Г.С. Абросеев</t>
  </si>
  <si>
    <t>ЖИЛИЩНОЕ СТРОИТЕЛЬСТВО, всего</t>
  </si>
  <si>
    <t>пообъектное распределение средств осуществляется отдельными постановлениями КМ ЧР, после чего проводятся аукционы и выбираются подрядчики. Перечисление муниципальным образованиям средств осуществляется по мере заключения муниципальных контрактов на строительство жилых помещений в рамках реализации республиканской адресной программы переселения граждан из аварийного жилищного фонда</t>
  </si>
  <si>
    <t>Государственная программа Чувашской Республики "Развитие жилищного строительства и сферы жилищно-коммунального хозяйства" на 2012-2020 годы</t>
  </si>
  <si>
    <t>Республиканская адресная программа "Переселение граждан из ветхого и аварийного жилищного фонда, расположенного на территории Чувашской Республики"</t>
  </si>
  <si>
    <t>Министерство строительства, архитектуры и жилищно-коммунального хозяйства Чувашской  Республики</t>
  </si>
  <si>
    <t xml:space="preserve">обеспечение мероприятий по переселению граждан из аварийного жилищного фонда ***
</t>
  </si>
  <si>
    <t>ЗДРАВООХРАНЕНИЕ, всего</t>
  </si>
  <si>
    <t xml:space="preserve">              в том числе:</t>
  </si>
  <si>
    <t>Государственная программа Чувашской Республики "Развитие здравоохранения" на 2013-2020 годы</t>
  </si>
  <si>
    <t>Подпрограмма "Совершенствование оказания специализированной, включая высокотехнологичную, медицинской помощи, скорой, в т.ч. скорой специализированной, медицинской помощи, медицинской эвакуации"</t>
  </si>
  <si>
    <t>Министерство здравоохранения и социального развития Чувашской Республики</t>
  </si>
  <si>
    <t xml:space="preserve">Строительство хирургического корпуса БУ Чувашской Республики "Республиканский клинический онкологический диспансер" Минздравсоцразвития Чувашии, г. Чебоксары </t>
  </si>
  <si>
    <t>ООО "Стройлидер"</t>
  </si>
  <si>
    <t>ГУП "РУКС" Минстроя Чувашии, ИНН2127011247, г.Чебоксары, Московский пр-т, 38/1, Ильин А.В.</t>
  </si>
  <si>
    <t>от 29.10.2012
№10-22/927</t>
  </si>
  <si>
    <t>2012-2015 годы</t>
  </si>
  <si>
    <t xml:space="preserve">Строительство модульных фельдшерско-акушерских пунктов в рамках Указа Главы Чувашской Республики от 2 ноября 2012 года №124 "О дополнительных мерах по совершенствованию оказания первичной медико-санитарной помощи сельскому населению в Чувашской Республике" </t>
  </si>
  <si>
    <t>ОАО "Чувашгражданпроект"</t>
  </si>
  <si>
    <t>на весь выделенный лимит бюджетных ассигнований 2015 года в разрезе районов заключены государственные контракты с подрядными организациями в соответствии с ФЗ № 44-ФЗ от 05.04.2013</t>
  </si>
  <si>
    <t>аукцион в стади подписания государственных контрактов</t>
  </si>
  <si>
    <t>ФИЗИЧЕСКАЯ КУЛЬТУРА И СПОРТ, всего</t>
  </si>
  <si>
    <t>Государственная программа Чувашской Республики "Развитие физической культуры и спорта" на 2014-2020 годы</t>
  </si>
  <si>
    <t>Подрограмма "Развитие физической культуры и массового спорта"</t>
  </si>
  <si>
    <t>Министерство по физической культуре, спорту и туризму Чувашской Республики</t>
  </si>
  <si>
    <t xml:space="preserve">строительство ледового дворца на 7500 зрительских мест с пристроенным крытым катком и искусственным льдом на стадионе "Олимпийский" в г.Чебоксары </t>
  </si>
  <si>
    <t>ООО "Мой город"  ИНН 2130018877, ул.М.Павлова д.39, оф.3, Лукиянов Сергей Пантелемонович</t>
  </si>
  <si>
    <t xml:space="preserve">ГК № 17 от 26.12.2012,           ГК № 1 от 19.01.2015 </t>
  </si>
  <si>
    <t xml:space="preserve">реконструкция зданий и сооружений центра спортивной подготовки сборных команд Чувашской Республики на территории ГУП Чувашской Республики "Стадион "Олимпийский" Минспорта Чувашии  </t>
  </si>
  <si>
    <t>ООО АБ "Классика", ИНН 2129046647, г. Чебоксары, ул. Ярморочная,д. 6, пом. 3 Рожкова Надежда Арсентьевна</t>
  </si>
  <si>
    <t>ООО "ПромСпецСтрой" ИНН 2130115180,г.Чебоксары, ул.Пр. Мира, д.54а, директор Андреев С.М.</t>
  </si>
  <si>
    <t>Государственный контракт № 9 от 09.07.2014</t>
  </si>
  <si>
    <t xml:space="preserve">строительства центра развития маунтинбайка в г. Чебоксары </t>
  </si>
  <si>
    <t>ООО "ПГС-Проект",  ИНН 2129053605, ул.Т.Кривова, 4, оф.315, Киселев Николая Зосимович</t>
  </si>
  <si>
    <t>ООО "Спецстройкоммуникации", ИНН 2129044537, адрес: 428037, г.Чебоксары, Монтажный проезд, д.6; директор  Миронов В.И.</t>
  </si>
  <si>
    <t>ГК от 01.07.2015 № 3</t>
  </si>
  <si>
    <t>строительство блочно-модульной котельной на газовом топливе (2 этап строительства центра развития маунтинбайка в г. Чебоксары)</t>
  </si>
  <si>
    <t>ООО "Техпроект", ИНН 2130019550, адрес: 428000, ЧР, г.Чебоксары, пр.Лапсарский, д.57, директор Гасанов Вагиф Али оглы</t>
  </si>
  <si>
    <t>Государственный контракт № 21 от 31.12.2013</t>
  </si>
  <si>
    <t xml:space="preserve">реконструкция  БОУ ДОД  "СДЮСШОР № 2" (центр олимпийской подготовки по биатлону) Минспорта Чувашии </t>
  </si>
  <si>
    <t>ОО НПП "Иженер" ИНН 2127317852, Президентский б-р,д.31 директор Токмолаева Людмила Ивановна</t>
  </si>
  <si>
    <t>ООО НПП "Алза", ИНН 2127311850, адрес: 428004, г.Чебоксары, ул. Энгельса, 42а; директор Лаврентьев С.В.</t>
  </si>
  <si>
    <t>Государственный контракт № 20 от 31.12.2013</t>
  </si>
  <si>
    <t>ДОРОЖНОЕ ХОЗЯЙСТВО</t>
  </si>
  <si>
    <t>Государственная программа Чувашской Республики "Экономическое развитие и инновационная экономика на 2012–2020 годы"</t>
  </si>
  <si>
    <t xml:space="preserve">Подпрограмма "Развитие монопрофильных населенных пунктов в Чувашской Республике" </t>
  </si>
  <si>
    <t>Министерство транспорта и дорожного хозяйства Чувашской  Республики</t>
  </si>
  <si>
    <t>Государственная программа Чувашской Республики "Развитие транспортной сиситемы Чувашской Республики" на 2013-2020 годы</t>
  </si>
  <si>
    <t>Подпрограмма "Автомобильные дороги"</t>
  </si>
  <si>
    <t>cтроительство и реконструкция автомобильных дорог в городских округах  Чувашской Республики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</si>
  <si>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 </t>
  </si>
  <si>
    <t>В связи с сезонным характером дорожных работ</t>
  </si>
  <si>
    <t>Министерство транспорта и дорожного хозяйства  Чувашской Республики</t>
  </si>
  <si>
    <t>В связи с сезонным характером дорожныхработ</t>
  </si>
  <si>
    <t>КОММУНАЛЬНОЕ ХОЗЯЙСТВО, всего</t>
  </si>
  <si>
    <t>Подпрограмма "Обеспечение населения Чувашской Республики качественной питьевой водой"</t>
  </si>
  <si>
    <t xml:space="preserve">реконструкция биологических очистных сооружений г.Новочебоксарска </t>
  </si>
  <si>
    <t>ООО «Экополимер», № 21-1-5-0115-09 от 30.03.2009, г. Москва, Б. Строченовский пер., 7, эт.8</t>
  </si>
  <si>
    <t xml:space="preserve">ООО «Строительная компания «Стройсфера» , ЗАО НПФ «ЭкоТОН» ,                  ОАО "Чувашавтодор", ИНН 2130047821, г. Чебоксары, ул. И.Яковлева, д.2а, В.В. Разумов;  </t>
  </si>
  <si>
    <t xml:space="preserve">2010-2021         </t>
  </si>
  <si>
    <t>Потребность в средствах отсутствует, тк кредит был погашен в 2015 году. При следующем уточнении бюджета планируется снять средства</t>
  </si>
  <si>
    <t xml:space="preserve">реконструкция канализационных очистных сооружений производительностью 25000 куб. м/сут в г. Канаше Чувашской Республики
</t>
  </si>
  <si>
    <t>ИП Умеров</t>
  </si>
  <si>
    <t>2015-2017</t>
  </si>
  <si>
    <t xml:space="preserve">Строительство объекта планируется за счет средств Фонда развития моногородов. Средства республиканского бюджета предусмотрены для софинансирования. </t>
  </si>
  <si>
    <t>реконструкция водопроводных сетей по ул. Ильича, ул. Ленина и реконструкция канализационной сети от насосной станции перекачки сточных вод № 2 до ул. Чернышевского в г. Канаше</t>
  </si>
  <si>
    <t>ПРОЧИЕ  РАСХОДЫ, всего</t>
  </si>
  <si>
    <t>Государственная программа Чувашской республики "Экономическое развитие и инновационная экономика на 2012-2020 годы"</t>
  </si>
  <si>
    <t>Подпрограмма "Развитие субъектов малого и среднего предпринимательства в Чувашской Республике"</t>
  </si>
  <si>
    <t>Министерство экономического развития, промышленности и торговли Чувашской Республики</t>
  </si>
  <si>
    <t>строительство инженерной инфраструктуры индустриального парка г. Чебоксары Чувашской Республики (II очередь)</t>
  </si>
  <si>
    <t>ООО "Проектный центр "Экра"</t>
  </si>
  <si>
    <t>ГУП "РУКС"  Минстроя Чувашии  (директор - Ильин А.В.)</t>
  </si>
  <si>
    <t>ГК от 04.10.2013 № 0115200001113001379-94955</t>
  </si>
  <si>
    <t>Государственная программа Чувашской Республики "Развитие жилищного строительства и сферы жилищно-коммунального хозяйства" на 2012–2020 годы</t>
  </si>
  <si>
    <t>ГК № 00/23/136 от 18.11.2010, Кредитный договор № 6482/2295-БОС от 23.06.2010 между Сбербан-ком России и ГУП ЧР "БОС" Минстроя Чува-шии, 4474 от 31.03.2014 ООО "Стройсфера", 4505 от 04.04.2014 ООО "Альянс"</t>
  </si>
  <si>
    <t>развитие и увеличение пропускной способности сети автомобильных дорог общего пользования регионального (межмуниципального) значения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</si>
  <si>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пользования, ведущих к обществен-но значимым объектам сельских населенных пунктов, а также к объектам производства и переработки сельскохозяйственной продукции</t>
  </si>
  <si>
    <t>Строительство (реконструкция) объектов водоотведения (очистных сооружений и др) регионального и межмуниципального значения</t>
  </si>
  <si>
    <t>ЗАО "ХК "Голицын",  ИНН 50060004480, адрес: г.Новоче-бок-сарск, ул. Комму-нальная, д.9, дирек-тор Коротков  А.В.</t>
  </si>
  <si>
    <t>*  федеральный бюджет - Фонд ЖКХ с учетом остатка неиспользованных средств в 2015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</si>
</sst>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Helv"/>
    </font>
    <font>
      <u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10"/>
      <name val="Arial"/>
      <family val="2"/>
      <charset val="204"/>
    </font>
    <font>
      <u/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Arial"/>
      <family val="2"/>
      <charset val="204"/>
    </font>
    <font>
      <u/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2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9" applyNumberFormat="0" applyFill="0" applyAlignment="0" applyProtection="0"/>
    <xf numFmtId="0" fontId="28" fillId="0" borderId="0"/>
    <xf numFmtId="0" fontId="2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/>
    <xf numFmtId="0" fontId="7" fillId="0" borderId="10" xfId="1" applyFont="1" applyFill="1" applyBorder="1"/>
    <xf numFmtId="0" fontId="26" fillId="0" borderId="10" xfId="1" applyFont="1" applyFill="1" applyBorder="1" applyAlignment="1">
      <alignment vertical="top" wrapText="1"/>
    </xf>
    <xf numFmtId="0" fontId="3" fillId="0" borderId="10" xfId="1" applyFont="1" applyFill="1" applyBorder="1" applyAlignment="1">
      <alignment horizontal="left" vertical="top" wrapText="1"/>
    </xf>
    <xf numFmtId="164" fontId="3" fillId="0" borderId="10" xfId="1" applyNumberFormat="1" applyFont="1" applyFill="1" applyBorder="1" applyAlignment="1">
      <alignment horizontal="right" vertical="top"/>
    </xf>
    <xf numFmtId="164" fontId="3" fillId="0" borderId="10" xfId="1" applyNumberFormat="1" applyFont="1" applyFill="1" applyBorder="1" applyAlignment="1">
      <alignment horizontal="right" vertical="top" wrapText="1"/>
    </xf>
    <xf numFmtId="0" fontId="2" fillId="0" borderId="10" xfId="1" applyFont="1" applyFill="1" applyBorder="1" applyAlignment="1">
      <alignment vertical="top" wrapText="1"/>
    </xf>
    <xf numFmtId="0" fontId="26" fillId="0" borderId="10" xfId="1" applyFont="1" applyFill="1" applyBorder="1" applyAlignment="1">
      <alignment horizontal="left" vertical="top" wrapText="1"/>
    </xf>
    <xf numFmtId="0" fontId="27" fillId="0" borderId="10" xfId="1" applyFont="1" applyFill="1" applyBorder="1" applyAlignment="1">
      <alignment vertical="top" wrapText="1"/>
    </xf>
    <xf numFmtId="2" fontId="3" fillId="0" borderId="10" xfId="1" applyNumberFormat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 indent="2"/>
    </xf>
    <xf numFmtId="164" fontId="4" fillId="0" borderId="10" xfId="1" applyNumberFormat="1" applyFont="1" applyFill="1" applyBorder="1" applyAlignment="1">
      <alignment horizontal="right" vertical="top"/>
    </xf>
    <xf numFmtId="0" fontId="27" fillId="0" borderId="10" xfId="1" applyFont="1" applyFill="1" applyBorder="1"/>
    <xf numFmtId="164" fontId="5" fillId="0" borderId="10" xfId="1" applyNumberFormat="1" applyFont="1" applyFill="1" applyBorder="1" applyAlignment="1">
      <alignment horizontal="right" vertical="top"/>
    </xf>
    <xf numFmtId="0" fontId="6" fillId="0" borderId="10" xfId="1" applyFont="1" applyFill="1" applyBorder="1" applyAlignment="1">
      <alignment horizontal="left" vertical="top" wrapText="1"/>
    </xf>
    <xf numFmtId="164" fontId="3" fillId="0" borderId="10" xfId="1" applyNumberFormat="1" applyFont="1" applyFill="1" applyBorder="1" applyAlignment="1">
      <alignment horizontal="right" vertical="center"/>
    </xf>
    <xf numFmtId="164" fontId="3" fillId="0" borderId="10" xfId="1" applyNumberFormat="1" applyFont="1" applyFill="1" applyBorder="1" applyAlignment="1">
      <alignment horizontal="right" vertical="center" wrapText="1"/>
    </xf>
    <xf numFmtId="0" fontId="3" fillId="0" borderId="10" xfId="1" applyFont="1" applyFill="1" applyBorder="1" applyAlignment="1">
      <alignment horizontal="right" vertical="top" wrapText="1"/>
    </xf>
    <xf numFmtId="14" fontId="27" fillId="0" borderId="10" xfId="1" applyNumberFormat="1" applyFont="1" applyFill="1" applyBorder="1" applyAlignment="1">
      <alignment horizontal="left" vertical="top" wrapText="1"/>
    </xf>
    <xf numFmtId="14" fontId="27" fillId="0" borderId="10" xfId="1" applyNumberFormat="1" applyFont="1" applyFill="1" applyBorder="1" applyAlignment="1">
      <alignment vertical="top" wrapText="1"/>
    </xf>
    <xf numFmtId="0" fontId="2" fillId="0" borderId="10" xfId="1" applyFill="1" applyBorder="1" applyAlignment="1">
      <alignment vertical="top" wrapText="1"/>
    </xf>
    <xf numFmtId="14" fontId="33" fillId="0" borderId="11" xfId="1" applyNumberFormat="1" applyFont="1" applyFill="1" applyBorder="1" applyAlignment="1">
      <alignment horizontal="left" vertical="top"/>
    </xf>
    <xf numFmtId="164" fontId="27" fillId="0" borderId="10" xfId="1" applyNumberFormat="1" applyFont="1" applyFill="1" applyBorder="1"/>
    <xf numFmtId="0" fontId="3" fillId="0" borderId="10" xfId="1" applyFont="1" applyFill="1" applyBorder="1" applyAlignment="1">
      <alignment horizontal="left" vertical="top" wrapText="1" indent="1"/>
    </xf>
    <xf numFmtId="0" fontId="3" fillId="0" borderId="1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right" vertical="top" wrapText="1"/>
    </xf>
    <xf numFmtId="0" fontId="3" fillId="0" borderId="10" xfId="1" applyFont="1" applyFill="1" applyBorder="1" applyAlignment="1">
      <alignment horizontal="left" wrapText="1"/>
    </xf>
    <xf numFmtId="0" fontId="3" fillId="0" borderId="10" xfId="1" applyFont="1" applyFill="1" applyBorder="1" applyAlignment="1">
      <alignment horizontal="right" vertical="top" wrapText="1" indent="2"/>
    </xf>
    <xf numFmtId="0" fontId="3" fillId="0" borderId="10" xfId="1" applyFont="1" applyFill="1" applyBorder="1" applyAlignment="1">
      <alignment horizontal="left" vertical="top"/>
    </xf>
    <xf numFmtId="0" fontId="3" fillId="0" borderId="10" xfId="1" applyFont="1" applyFill="1" applyBorder="1" applyAlignment="1">
      <alignment horizontal="right" vertical="top"/>
    </xf>
    <xf numFmtId="0" fontId="30" fillId="0" borderId="10" xfId="1" applyFont="1" applyFill="1" applyBorder="1" applyAlignment="1">
      <alignment vertical="top" wrapText="1"/>
    </xf>
    <xf numFmtId="0" fontId="6" fillId="0" borderId="10" xfId="1" applyFont="1" applyFill="1" applyBorder="1" applyAlignment="1">
      <alignment vertical="top" wrapText="1"/>
    </xf>
    <xf numFmtId="0" fontId="3" fillId="0" borderId="10" xfId="1" applyFont="1" applyFill="1" applyBorder="1" applyAlignment="1">
      <alignment horizontal="right" vertical="top" wrapText="1" indent="1"/>
    </xf>
    <xf numFmtId="0" fontId="27" fillId="0" borderId="10" xfId="44" applyFont="1" applyFill="1" applyBorder="1" applyAlignment="1">
      <alignment vertical="top" wrapText="1"/>
    </xf>
    <xf numFmtId="0" fontId="30" fillId="0" borderId="10" xfId="1" applyFont="1" applyFill="1" applyBorder="1" applyAlignment="1">
      <alignment horizontal="left" vertical="top" wrapText="1"/>
    </xf>
    <xf numFmtId="0" fontId="34" fillId="0" borderId="10" xfId="1" applyFont="1" applyFill="1" applyBorder="1" applyAlignment="1">
      <alignment vertical="top" wrapText="1"/>
    </xf>
    <xf numFmtId="0" fontId="30" fillId="0" borderId="10" xfId="1" applyFont="1" applyFill="1" applyBorder="1" applyAlignment="1">
      <alignment vertical="top" wrapText="1" shrinkToFit="1"/>
    </xf>
    <xf numFmtId="0" fontId="6" fillId="0" borderId="10" xfId="1" applyFont="1" applyFill="1" applyBorder="1" applyAlignment="1">
      <alignment vertical="top" wrapText="1" shrinkToFit="1"/>
    </xf>
    <xf numFmtId="0" fontId="35" fillId="0" borderId="10" xfId="1" applyFont="1" applyFill="1" applyBorder="1" applyAlignment="1">
      <alignment horizontal="left" vertical="top" wrapText="1"/>
    </xf>
    <xf numFmtId="164" fontId="3" fillId="0" borderId="10" xfId="29" applyNumberFormat="1" applyFont="1" applyFill="1" applyBorder="1" applyAlignment="1">
      <alignment horizontal="right" vertical="top"/>
    </xf>
    <xf numFmtId="0" fontId="29" fillId="0" borderId="10" xfId="1" applyFont="1" applyFill="1" applyBorder="1" applyAlignment="1">
      <alignment vertical="top" wrapText="1"/>
    </xf>
    <xf numFmtId="0" fontId="2" fillId="0" borderId="0" xfId="1" applyFill="1"/>
    <xf numFmtId="0" fontId="4" fillId="0" borderId="10" xfId="1" applyFont="1" applyFill="1" applyBorder="1" applyAlignment="1">
      <alignment horizontal="center" vertical="top" wrapText="1"/>
    </xf>
    <xf numFmtId="0" fontId="26" fillId="0" borderId="12" xfId="1" applyFont="1" applyFill="1" applyBorder="1" applyAlignment="1">
      <alignment vertical="top" wrapText="1"/>
    </xf>
    <xf numFmtId="0" fontId="26" fillId="0" borderId="10" xfId="44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1" fillId="0" borderId="10" xfId="1" applyFont="1" applyFill="1" applyBorder="1" applyAlignment="1">
      <alignment horizontal="left" vertical="top" wrapText="1"/>
    </xf>
    <xf numFmtId="0" fontId="26" fillId="0" borderId="10" xfId="1" applyFont="1" applyFill="1" applyBorder="1"/>
    <xf numFmtId="0" fontId="38" fillId="0" borderId="10" xfId="1" applyFont="1" applyFill="1" applyBorder="1" applyAlignment="1">
      <alignment horizontal="left" vertical="top" wrapText="1"/>
    </xf>
    <xf numFmtId="0" fontId="26" fillId="0" borderId="10" xfId="45" applyFont="1" applyFill="1" applyBorder="1" applyAlignment="1">
      <alignment vertical="top" wrapText="1"/>
    </xf>
    <xf numFmtId="0" fontId="26" fillId="0" borderId="10" xfId="45" applyFont="1" applyFill="1" applyBorder="1" applyAlignment="1">
      <alignment horizontal="left" vertical="top" wrapText="1"/>
    </xf>
    <xf numFmtId="0" fontId="0" fillId="0" borderId="0" xfId="0" applyFill="1"/>
    <xf numFmtId="0" fontId="4" fillId="0" borderId="10" xfId="1" applyFont="1" applyFill="1" applyBorder="1" applyAlignment="1">
      <alignment horizontal="left" vertical="center" wrapText="1"/>
    </xf>
    <xf numFmtId="164" fontId="4" fillId="0" borderId="10" xfId="1" applyNumberFormat="1" applyFont="1" applyFill="1" applyBorder="1" applyAlignment="1">
      <alignment horizontal="right" vertical="center" wrapText="1"/>
    </xf>
    <xf numFmtId="164" fontId="4" fillId="0" borderId="10" xfId="1" applyNumberFormat="1" applyFont="1" applyFill="1" applyBorder="1" applyAlignment="1">
      <alignment horizontal="right" vertical="center"/>
    </xf>
    <xf numFmtId="0" fontId="2" fillId="0" borderId="10" xfId="1" applyFill="1" applyBorder="1"/>
    <xf numFmtId="0" fontId="4" fillId="0" borderId="10" xfId="1" applyFont="1" applyFill="1" applyBorder="1" applyAlignment="1">
      <alignment horizontal="center" vertical="top"/>
    </xf>
    <xf numFmtId="2" fontId="3" fillId="0" borderId="10" xfId="1" applyNumberFormat="1" applyFont="1" applyFill="1" applyBorder="1" applyAlignment="1">
      <alignment horizontal="right" vertical="top" wrapText="1"/>
    </xf>
    <xf numFmtId="164" fontId="37" fillId="0" borderId="10" xfId="1" applyNumberFormat="1" applyFont="1" applyFill="1" applyBorder="1" applyAlignment="1">
      <alignment horizontal="right" vertical="top"/>
    </xf>
    <xf numFmtId="14" fontId="27" fillId="0" borderId="12" xfId="1" applyNumberFormat="1" applyFont="1" applyFill="1" applyBorder="1" applyAlignment="1">
      <alignment horizontal="left" vertical="top" wrapText="1"/>
    </xf>
    <xf numFmtId="2" fontId="26" fillId="0" borderId="10" xfId="1" applyNumberFormat="1" applyFont="1" applyFill="1" applyBorder="1" applyAlignment="1">
      <alignment horizontal="left" vertical="top" wrapText="1"/>
    </xf>
    <xf numFmtId="0" fontId="2" fillId="0" borderId="10" xfId="44" applyFont="1" applyFill="1" applyBorder="1" applyAlignment="1">
      <alignment vertical="top" wrapText="1"/>
    </xf>
    <xf numFmtId="0" fontId="2" fillId="0" borderId="0" xfId="1" applyFont="1" applyFill="1"/>
    <xf numFmtId="0" fontId="36" fillId="0" borderId="10" xfId="1" applyFont="1" applyFill="1" applyBorder="1"/>
    <xf numFmtId="0" fontId="1" fillId="0" borderId="0" xfId="0" applyFont="1" applyFill="1"/>
    <xf numFmtId="0" fontId="7" fillId="0" borderId="13" xfId="1" applyFont="1" applyFill="1" applyBorder="1" applyAlignment="1">
      <alignment horizontal="left"/>
    </xf>
    <xf numFmtId="0" fontId="7" fillId="0" borderId="14" xfId="1" applyFont="1" applyFill="1" applyBorder="1" applyAlignment="1">
      <alignment horizontal="left"/>
    </xf>
    <xf numFmtId="0" fontId="7" fillId="0" borderId="15" xfId="1" applyFont="1" applyFill="1" applyBorder="1" applyAlignment="1">
      <alignment horizontal="left"/>
    </xf>
    <xf numFmtId="0" fontId="26" fillId="0" borderId="10" xfId="1" applyFont="1" applyFill="1" applyBorder="1" applyAlignment="1">
      <alignment vertical="top" wrapText="1"/>
    </xf>
    <xf numFmtId="0" fontId="26" fillId="0" borderId="13" xfId="1" applyFont="1" applyFill="1" applyBorder="1" applyAlignment="1">
      <alignment vertical="top" wrapText="1"/>
    </xf>
    <xf numFmtId="0" fontId="26" fillId="0" borderId="15" xfId="1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center" wrapText="1"/>
    </xf>
    <xf numFmtId="0" fontId="3" fillId="0" borderId="10" xfId="1" applyFont="1" applyFill="1" applyBorder="1" applyAlignment="1">
      <alignment horizontal="center" vertical="top" wrapText="1"/>
    </xf>
    <xf numFmtId="0" fontId="3" fillId="0" borderId="10" xfId="43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3" fillId="0" borderId="11" xfId="1" applyFont="1" applyFill="1" applyBorder="1" applyAlignment="1">
      <alignment horizontal="center" vertical="top" wrapText="1"/>
    </xf>
    <xf numFmtId="0" fontId="7" fillId="0" borderId="16" xfId="1" applyFont="1" applyFill="1" applyBorder="1" applyAlignment="1">
      <alignment horizontal="right" vertical="center"/>
    </xf>
    <xf numFmtId="0" fontId="7" fillId="0" borderId="17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center" vertical="top" wrapText="1"/>
    </xf>
    <xf numFmtId="0" fontId="26" fillId="0" borderId="10" xfId="1" applyFont="1" applyFill="1" applyBorder="1" applyAlignment="1">
      <alignment horizontal="center" vertical="top" wrapText="1"/>
    </xf>
    <xf numFmtId="0" fontId="27" fillId="0" borderId="10" xfId="1" applyFont="1" applyFill="1" applyBorder="1" applyAlignment="1">
      <alignment horizontal="center" vertical="center" wrapText="1"/>
    </xf>
  </cellXfs>
  <cellStyles count="7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2 3" xfId="40"/>
    <cellStyle name="Обычный 2 4" xfId="41"/>
    <cellStyle name="Обычный 2 5" xfId="42"/>
    <cellStyle name="Обычный 3" xfId="43"/>
    <cellStyle name="Обычный 4" xfId="44"/>
    <cellStyle name="Обычный 5" xfId="45"/>
    <cellStyle name="Обычный 6" xfId="46"/>
    <cellStyle name="Обычный 7" xfId="1"/>
    <cellStyle name="Плохой 2" xfId="47"/>
    <cellStyle name="Пояснение 2" xfId="48"/>
    <cellStyle name="Примечание 2" xfId="49"/>
    <cellStyle name="Процентный 2" xfId="50"/>
    <cellStyle name="Процентный 2 2" xfId="51"/>
    <cellStyle name="Процентный 2 2 2" xfId="52"/>
    <cellStyle name="Процентный 2 2 3" xfId="53"/>
    <cellStyle name="Процентный 2 2 4" xfId="54"/>
    <cellStyle name="Процентный 2 2 5" xfId="55"/>
    <cellStyle name="Процентный 2 3" xfId="56"/>
    <cellStyle name="Процентный 2 4" xfId="57"/>
    <cellStyle name="Процентный 2 5" xfId="58"/>
    <cellStyle name="Процентный 2 6" xfId="59"/>
    <cellStyle name="Связанная ячейка 2" xfId="60"/>
    <cellStyle name="Стиль 1" xfId="61"/>
    <cellStyle name="Текст предупреждения 2" xfId="62"/>
    <cellStyle name="Финансовый 2" xfId="64"/>
    <cellStyle name="Финансовый 2 2" xfId="65"/>
    <cellStyle name="Финансовый 2 2 2" xfId="66"/>
    <cellStyle name="Финансовый 2 2 3" xfId="67"/>
    <cellStyle name="Финансовый 2 2 4" xfId="68"/>
    <cellStyle name="Финансовый 2 2 5" xfId="69"/>
    <cellStyle name="Финансовый 2 3" xfId="70"/>
    <cellStyle name="Финансовый 2 4" xfId="71"/>
    <cellStyle name="Финансовый 2 5" xfId="72"/>
    <cellStyle name="Финансовый 2 6" xfId="73"/>
    <cellStyle name="Финансовый 3" xfId="74"/>
    <cellStyle name="Финансовый 4" xfId="63"/>
    <cellStyle name="Хороший 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zoomScale="85" zoomScaleNormal="85" workbookViewId="0">
      <selection activeCell="C7" sqref="C7"/>
    </sheetView>
  </sheetViews>
  <sheetFormatPr defaultRowHeight="15" x14ac:dyDescent="0.25"/>
  <cols>
    <col min="1" max="1" width="55.42578125" style="53" customWidth="1"/>
    <col min="2" max="2" width="18.7109375" style="53" customWidth="1"/>
    <col min="3" max="3" width="20.5703125" style="53" customWidth="1"/>
    <col min="4" max="4" width="15.28515625" style="53" customWidth="1"/>
    <col min="5" max="5" width="11.28515625" style="53" customWidth="1"/>
    <col min="6" max="6" width="12.28515625" style="53" customWidth="1"/>
    <col min="7" max="7" width="12.140625" style="53" customWidth="1"/>
    <col min="8" max="8" width="12.42578125" style="53" customWidth="1"/>
    <col min="9" max="10" width="11.140625" style="53" customWidth="1"/>
    <col min="11" max="11" width="10.5703125" style="53" customWidth="1"/>
    <col min="12" max="12" width="11.140625" style="53" customWidth="1"/>
    <col min="13" max="13" width="12.7109375" style="53" customWidth="1"/>
    <col min="14" max="14" width="12" style="53" customWidth="1"/>
    <col min="15" max="15" width="11.42578125" style="53" customWidth="1"/>
    <col min="16" max="16" width="11.28515625" style="53" customWidth="1"/>
    <col min="17" max="17" width="10.42578125" style="53" hidden="1" customWidth="1"/>
    <col min="18" max="16384" width="9.140625" style="53"/>
  </cols>
  <sheetData>
    <row r="1" spans="1:17" ht="44.2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5.75" x14ac:dyDescent="0.25">
      <c r="A2" s="25"/>
      <c r="B2" s="25"/>
      <c r="C2" s="25"/>
      <c r="D2" s="25"/>
      <c r="E2" s="25"/>
      <c r="F2" s="25"/>
      <c r="G2" s="25"/>
      <c r="H2" s="26"/>
      <c r="I2" s="26"/>
      <c r="J2" s="26"/>
      <c r="K2" s="26"/>
      <c r="L2" s="26"/>
      <c r="M2" s="78" t="s">
        <v>1</v>
      </c>
      <c r="N2" s="78"/>
      <c r="O2" s="78"/>
      <c r="P2" s="78"/>
      <c r="Q2" s="79"/>
    </row>
    <row r="3" spans="1:17" ht="15.75" x14ac:dyDescent="0.25">
      <c r="A3" s="74" t="s">
        <v>2</v>
      </c>
      <c r="B3" s="74" t="s">
        <v>3</v>
      </c>
      <c r="C3" s="74" t="s">
        <v>4</v>
      </c>
      <c r="D3" s="75" t="s">
        <v>5</v>
      </c>
      <c r="E3" s="74" t="s">
        <v>6</v>
      </c>
      <c r="F3" s="80" t="s">
        <v>7</v>
      </c>
      <c r="G3" s="80"/>
      <c r="H3" s="80"/>
      <c r="I3" s="80"/>
      <c r="J3" s="76" t="s">
        <v>8</v>
      </c>
      <c r="K3" s="76" t="s">
        <v>9</v>
      </c>
      <c r="L3" s="80" t="s">
        <v>10</v>
      </c>
      <c r="M3" s="80"/>
      <c r="N3" s="80"/>
      <c r="O3" s="80"/>
      <c r="P3" s="76" t="s">
        <v>11</v>
      </c>
      <c r="Q3" s="81" t="s">
        <v>12</v>
      </c>
    </row>
    <row r="4" spans="1:17" ht="120" x14ac:dyDescent="0.25">
      <c r="A4" s="74"/>
      <c r="B4" s="74"/>
      <c r="C4" s="74"/>
      <c r="D4" s="75"/>
      <c r="E4" s="74"/>
      <c r="F4" s="24" t="s">
        <v>13</v>
      </c>
      <c r="G4" s="24" t="s">
        <v>14</v>
      </c>
      <c r="H4" s="24" t="s">
        <v>15</v>
      </c>
      <c r="I4" s="24" t="s">
        <v>16</v>
      </c>
      <c r="J4" s="77"/>
      <c r="K4" s="77"/>
      <c r="L4" s="24" t="s">
        <v>13</v>
      </c>
      <c r="M4" s="24" t="s">
        <v>17</v>
      </c>
      <c r="N4" s="24" t="s">
        <v>18</v>
      </c>
      <c r="O4" s="24" t="s">
        <v>16</v>
      </c>
      <c r="P4" s="77"/>
      <c r="Q4" s="81"/>
    </row>
    <row r="5" spans="1:17" ht="15.75" x14ac:dyDescent="0.25">
      <c r="A5" s="54" t="s">
        <v>19</v>
      </c>
      <c r="B5" s="54"/>
      <c r="C5" s="54"/>
      <c r="D5" s="54"/>
      <c r="E5" s="54"/>
      <c r="F5" s="55">
        <f>F7+F8+F9+F10+F11+F12+F13+F14</f>
        <v>2751142.95</v>
      </c>
      <c r="G5" s="55">
        <f t="shared" ref="G5:J5" si="0">G7+G8+G9+G10+G11+G12+G13+G14</f>
        <v>986116.2</v>
      </c>
      <c r="H5" s="55">
        <f t="shared" si="0"/>
        <v>1669617.8</v>
      </c>
      <c r="I5" s="55">
        <f t="shared" si="0"/>
        <v>95408.95</v>
      </c>
      <c r="J5" s="55">
        <f t="shared" si="0"/>
        <v>204536.20000000004</v>
      </c>
      <c r="K5" s="56">
        <f>J5/F5*100</f>
        <v>7.434590049201188</v>
      </c>
      <c r="L5" s="56">
        <f t="shared" ref="L5:O5" si="1">L7+L8+L9+L10+L11+L12+L13+L14</f>
        <v>197579.1</v>
      </c>
      <c r="M5" s="55">
        <f t="shared" si="1"/>
        <v>66738.399999999994</v>
      </c>
      <c r="N5" s="55">
        <f t="shared" si="1"/>
        <v>118211.59999999999</v>
      </c>
      <c r="O5" s="55">
        <f t="shared" si="1"/>
        <v>12629.1</v>
      </c>
      <c r="P5" s="27">
        <f>L5/F5*100</f>
        <v>7.1817096963282117</v>
      </c>
      <c r="Q5" s="22">
        <f>N5/H5*100</f>
        <v>7.0801593035244341</v>
      </c>
    </row>
    <row r="6" spans="1:17" ht="15.75" x14ac:dyDescent="0.25">
      <c r="A6" s="3" t="s">
        <v>20</v>
      </c>
      <c r="B6" s="3"/>
      <c r="C6" s="3"/>
      <c r="D6" s="28"/>
      <c r="E6" s="3"/>
      <c r="F6" s="17"/>
      <c r="G6" s="17"/>
      <c r="H6" s="5"/>
      <c r="I6" s="11"/>
      <c r="J6" s="4"/>
      <c r="K6" s="11"/>
      <c r="L6" s="11"/>
      <c r="M6" s="4"/>
      <c r="N6" s="4"/>
      <c r="O6" s="4"/>
      <c r="P6" s="4"/>
      <c r="Q6" s="22"/>
    </row>
    <row r="7" spans="1:17" x14ac:dyDescent="0.25">
      <c r="A7" s="23" t="s">
        <v>21</v>
      </c>
      <c r="B7" s="23"/>
      <c r="C7" s="23"/>
      <c r="D7" s="23"/>
      <c r="E7" s="23"/>
      <c r="F7" s="16">
        <f>G7+H7+I7</f>
        <v>164199</v>
      </c>
      <c r="G7" s="5">
        <f t="shared" ref="G7:O7" si="2">G16</f>
        <v>12040</v>
      </c>
      <c r="H7" s="5">
        <f t="shared" si="2"/>
        <v>146293.6</v>
      </c>
      <c r="I7" s="5">
        <f t="shared" si="2"/>
        <v>5865.4</v>
      </c>
      <c r="J7" s="5">
        <f t="shared" si="2"/>
        <v>29856.400000000001</v>
      </c>
      <c r="K7" s="4">
        <f t="shared" ref="K7:K32" si="3">J7/F7*100</f>
        <v>18.183058362109392</v>
      </c>
      <c r="L7" s="15">
        <f>M7+N7+O7</f>
        <v>22998.3</v>
      </c>
      <c r="M7" s="5">
        <f t="shared" si="2"/>
        <v>0</v>
      </c>
      <c r="N7" s="5">
        <f t="shared" si="2"/>
        <v>21709.5</v>
      </c>
      <c r="O7" s="5">
        <f t="shared" si="2"/>
        <v>1288.8</v>
      </c>
      <c r="P7" s="5">
        <f t="shared" ref="P7:P14" si="4">L7/F7*100</f>
        <v>14.006358138600113</v>
      </c>
      <c r="Q7" s="22">
        <f t="shared" ref="Q7:Q13" si="5">N7/H7*100</f>
        <v>14.839678564202396</v>
      </c>
    </row>
    <row r="8" spans="1:17" x14ac:dyDescent="0.25">
      <c r="A8" s="23" t="s">
        <v>22</v>
      </c>
      <c r="B8" s="23"/>
      <c r="C8" s="23"/>
      <c r="D8" s="23"/>
      <c r="E8" s="23"/>
      <c r="F8" s="16">
        <f t="shared" ref="F8:F19" si="6">G8+H8+I8</f>
        <v>20158.2</v>
      </c>
      <c r="G8" s="5">
        <f t="shared" ref="G8:O8" si="7">G29</f>
        <v>8770</v>
      </c>
      <c r="H8" s="5">
        <f t="shared" si="7"/>
        <v>10450</v>
      </c>
      <c r="I8" s="5">
        <f t="shared" si="7"/>
        <v>938.19999999999993</v>
      </c>
      <c r="J8" s="5">
        <f t="shared" si="7"/>
        <v>0</v>
      </c>
      <c r="K8" s="4">
        <f t="shared" si="3"/>
        <v>0</v>
      </c>
      <c r="L8" s="15">
        <f t="shared" ref="L8:L14" si="8">M8+N8+O8</f>
        <v>0</v>
      </c>
      <c r="M8" s="5">
        <f t="shared" si="7"/>
        <v>0</v>
      </c>
      <c r="N8" s="5">
        <f t="shared" si="7"/>
        <v>0</v>
      </c>
      <c r="O8" s="5">
        <f t="shared" si="7"/>
        <v>0</v>
      </c>
      <c r="P8" s="5">
        <f t="shared" si="4"/>
        <v>0</v>
      </c>
      <c r="Q8" s="22">
        <f t="shared" si="5"/>
        <v>0</v>
      </c>
    </row>
    <row r="9" spans="1:17" x14ac:dyDescent="0.25">
      <c r="A9" s="23" t="s">
        <v>23</v>
      </c>
      <c r="B9" s="23"/>
      <c r="C9" s="23"/>
      <c r="D9" s="23"/>
      <c r="E9" s="23"/>
      <c r="F9" s="16">
        <f t="shared" si="6"/>
        <v>899567.74999999988</v>
      </c>
      <c r="G9" s="5">
        <f t="shared" ref="G9:O9" si="9">G43</f>
        <v>598749.19999999995</v>
      </c>
      <c r="H9" s="5">
        <f t="shared" si="9"/>
        <v>280540.2</v>
      </c>
      <c r="I9" s="5">
        <f t="shared" si="9"/>
        <v>20278.349999999999</v>
      </c>
      <c r="J9" s="5">
        <f t="shared" si="9"/>
        <v>70388.7</v>
      </c>
      <c r="K9" s="4">
        <f t="shared" si="3"/>
        <v>7.8247247080611775</v>
      </c>
      <c r="L9" s="15">
        <f t="shared" si="8"/>
        <v>70388.7</v>
      </c>
      <c r="M9" s="5">
        <f t="shared" si="9"/>
        <v>66738.399999999994</v>
      </c>
      <c r="N9" s="5">
        <f t="shared" si="9"/>
        <v>0</v>
      </c>
      <c r="O9" s="5">
        <f t="shared" si="9"/>
        <v>3650.3</v>
      </c>
      <c r="P9" s="5">
        <f t="shared" si="4"/>
        <v>7.8247247080611775</v>
      </c>
      <c r="Q9" s="22">
        <f t="shared" si="5"/>
        <v>0</v>
      </c>
    </row>
    <row r="10" spans="1:17" x14ac:dyDescent="0.25">
      <c r="A10" s="23" t="s">
        <v>24</v>
      </c>
      <c r="B10" s="23"/>
      <c r="C10" s="23"/>
      <c r="D10" s="23"/>
      <c r="E10" s="23"/>
      <c r="F10" s="16">
        <f t="shared" si="6"/>
        <v>485295.8</v>
      </c>
      <c r="G10" s="5">
        <f t="shared" ref="G10:O10" si="10">G49</f>
        <v>366557</v>
      </c>
      <c r="H10" s="5">
        <f t="shared" si="10"/>
        <v>118738.8</v>
      </c>
      <c r="I10" s="5">
        <f t="shared" si="10"/>
        <v>0</v>
      </c>
      <c r="J10" s="4">
        <f t="shared" si="10"/>
        <v>67388.800000000003</v>
      </c>
      <c r="K10" s="4">
        <f t="shared" si="3"/>
        <v>13.886128831117023</v>
      </c>
      <c r="L10" s="15">
        <f t="shared" si="8"/>
        <v>67388.800000000003</v>
      </c>
      <c r="M10" s="5">
        <f t="shared" si="10"/>
        <v>0</v>
      </c>
      <c r="N10" s="5">
        <f t="shared" si="10"/>
        <v>67388.800000000003</v>
      </c>
      <c r="O10" s="5">
        <f t="shared" si="10"/>
        <v>0</v>
      </c>
      <c r="P10" s="5">
        <f t="shared" si="4"/>
        <v>13.886128831117023</v>
      </c>
      <c r="Q10" s="22">
        <f t="shared" si="5"/>
        <v>56.753815938850657</v>
      </c>
    </row>
    <row r="11" spans="1:17" x14ac:dyDescent="0.25">
      <c r="A11" s="23" t="s">
        <v>25</v>
      </c>
      <c r="B11" s="23"/>
      <c r="C11" s="23"/>
      <c r="D11" s="23"/>
      <c r="E11" s="23"/>
      <c r="F11" s="16">
        <f t="shared" si="6"/>
        <v>326336.7</v>
      </c>
      <c r="G11" s="5">
        <f t="shared" ref="G11:J11" si="11">G59</f>
        <v>0</v>
      </c>
      <c r="H11" s="5">
        <f t="shared" si="11"/>
        <v>326336.7</v>
      </c>
      <c r="I11" s="5">
        <f t="shared" si="11"/>
        <v>0</v>
      </c>
      <c r="J11" s="5">
        <f t="shared" si="11"/>
        <v>20086.099999999999</v>
      </c>
      <c r="K11" s="4">
        <f t="shared" si="3"/>
        <v>6.1550233240698944</v>
      </c>
      <c r="L11" s="15">
        <f t="shared" ref="L11:O11" si="12">L59</f>
        <v>20086.099999999999</v>
      </c>
      <c r="M11" s="5">
        <f t="shared" si="12"/>
        <v>0</v>
      </c>
      <c r="N11" s="5">
        <f t="shared" si="12"/>
        <v>20086.099999999999</v>
      </c>
      <c r="O11" s="5">
        <f t="shared" si="12"/>
        <v>0</v>
      </c>
      <c r="P11" s="5">
        <f t="shared" si="4"/>
        <v>6.1550233240698944</v>
      </c>
      <c r="Q11" s="22">
        <f t="shared" si="5"/>
        <v>6.1550233240698944</v>
      </c>
    </row>
    <row r="12" spans="1:17" x14ac:dyDescent="0.25">
      <c r="A12" s="23" t="s">
        <v>26</v>
      </c>
      <c r="B12" s="23"/>
      <c r="C12" s="23"/>
      <c r="D12" s="23"/>
      <c r="E12" s="23"/>
      <c r="F12" s="16">
        <f t="shared" si="6"/>
        <v>688589.5</v>
      </c>
      <c r="G12" s="5">
        <f>G69</f>
        <v>0</v>
      </c>
      <c r="H12" s="5">
        <f>H69</f>
        <v>629952.5</v>
      </c>
      <c r="I12" s="5">
        <f>I69</f>
        <v>58637</v>
      </c>
      <c r="J12" s="5">
        <f>J69</f>
        <v>1337.2</v>
      </c>
      <c r="K12" s="4">
        <f t="shared" si="3"/>
        <v>0.19419407353728166</v>
      </c>
      <c r="L12" s="15">
        <f t="shared" si="8"/>
        <v>1337.2</v>
      </c>
      <c r="M12" s="5">
        <f>M69</f>
        <v>0</v>
      </c>
      <c r="N12" s="5">
        <f>N69</f>
        <v>1337.2</v>
      </c>
      <c r="O12" s="5">
        <f>O69</f>
        <v>0</v>
      </c>
      <c r="P12" s="5">
        <f t="shared" si="4"/>
        <v>0.19419407353728166</v>
      </c>
      <c r="Q12" s="22">
        <f t="shared" si="5"/>
        <v>0.21226997273603965</v>
      </c>
    </row>
    <row r="13" spans="1:17" x14ac:dyDescent="0.25">
      <c r="A13" s="23" t="s">
        <v>27</v>
      </c>
      <c r="B13" s="23"/>
      <c r="C13" s="23"/>
      <c r="D13" s="23"/>
      <c r="E13" s="23"/>
      <c r="F13" s="16">
        <f t="shared" si="6"/>
        <v>149106</v>
      </c>
      <c r="G13" s="5">
        <f>G80</f>
        <v>0</v>
      </c>
      <c r="H13" s="5">
        <f>H80</f>
        <v>147306</v>
      </c>
      <c r="I13" s="5">
        <f>I80</f>
        <v>1800</v>
      </c>
      <c r="J13" s="5">
        <f>J80</f>
        <v>0</v>
      </c>
      <c r="K13" s="4">
        <f t="shared" si="3"/>
        <v>0</v>
      </c>
      <c r="L13" s="15">
        <f t="shared" si="8"/>
        <v>0</v>
      </c>
      <c r="M13" s="5">
        <f>M80</f>
        <v>0</v>
      </c>
      <c r="N13" s="5">
        <f>N80</f>
        <v>0</v>
      </c>
      <c r="O13" s="5">
        <f>O80</f>
        <v>0</v>
      </c>
      <c r="P13" s="5">
        <f t="shared" si="4"/>
        <v>0</v>
      </c>
      <c r="Q13" s="22">
        <f t="shared" si="5"/>
        <v>0</v>
      </c>
    </row>
    <row r="14" spans="1:17" x14ac:dyDescent="0.25">
      <c r="A14" s="23" t="s">
        <v>28</v>
      </c>
      <c r="B14" s="23"/>
      <c r="C14" s="23"/>
      <c r="D14" s="23"/>
      <c r="E14" s="23"/>
      <c r="F14" s="16">
        <f t="shared" si="6"/>
        <v>17890</v>
      </c>
      <c r="G14" s="5">
        <f>G94</f>
        <v>0</v>
      </c>
      <c r="H14" s="5">
        <f>H94</f>
        <v>10000</v>
      </c>
      <c r="I14" s="5">
        <f>I94</f>
        <v>7890</v>
      </c>
      <c r="J14" s="5">
        <f>J94</f>
        <v>15479</v>
      </c>
      <c r="K14" s="4">
        <f>J14/F14*100</f>
        <v>86.523197316936844</v>
      </c>
      <c r="L14" s="15">
        <f t="shared" si="8"/>
        <v>15380</v>
      </c>
      <c r="M14" s="5">
        <f>M94</f>
        <v>0</v>
      </c>
      <c r="N14" s="5">
        <f>N94</f>
        <v>7690</v>
      </c>
      <c r="O14" s="5">
        <f>O94</f>
        <v>7690</v>
      </c>
      <c r="P14" s="5">
        <f t="shared" si="4"/>
        <v>85.969815539407492</v>
      </c>
      <c r="Q14" s="22">
        <f>N14/H14*100</f>
        <v>76.900000000000006</v>
      </c>
    </row>
    <row r="15" spans="1:17" ht="15.75" x14ac:dyDescent="0.25">
      <c r="A15" s="3"/>
      <c r="B15" s="3"/>
      <c r="C15" s="3"/>
      <c r="D15" s="3"/>
      <c r="E15" s="3"/>
      <c r="F15" s="17"/>
      <c r="G15" s="17"/>
      <c r="H15" s="5"/>
      <c r="I15" s="11"/>
      <c r="J15" s="4"/>
      <c r="K15" s="11"/>
      <c r="L15" s="11"/>
      <c r="M15" s="11"/>
      <c r="N15" s="4"/>
      <c r="O15" s="4"/>
      <c r="P15" s="4"/>
      <c r="Q15" s="57"/>
    </row>
    <row r="16" spans="1:17" s="66" customFormat="1" ht="15.75" x14ac:dyDescent="0.25">
      <c r="A16" s="58" t="s">
        <v>29</v>
      </c>
      <c r="B16" s="58"/>
      <c r="C16" s="58"/>
      <c r="D16" s="58"/>
      <c r="E16" s="58"/>
      <c r="F16" s="55">
        <f t="shared" si="6"/>
        <v>164199</v>
      </c>
      <c r="G16" s="11">
        <f>G18+G25</f>
        <v>12040</v>
      </c>
      <c r="H16" s="11">
        <f t="shared" ref="H16:J16" si="13">H18+H25</f>
        <v>146293.6</v>
      </c>
      <c r="I16" s="11">
        <f t="shared" si="13"/>
        <v>5865.4</v>
      </c>
      <c r="J16" s="11">
        <f t="shared" si="13"/>
        <v>29856.400000000001</v>
      </c>
      <c r="K16" s="11">
        <f t="shared" si="3"/>
        <v>18.183058362109392</v>
      </c>
      <c r="L16" s="56">
        <f>M16+N16+O16</f>
        <v>22998.3</v>
      </c>
      <c r="M16" s="11">
        <f t="shared" ref="M16:O16" si="14">M18+M25</f>
        <v>0</v>
      </c>
      <c r="N16" s="11">
        <f t="shared" si="14"/>
        <v>21709.5</v>
      </c>
      <c r="O16" s="11">
        <f t="shared" si="14"/>
        <v>1288.8</v>
      </c>
      <c r="P16" s="27">
        <v>15.114649807109668</v>
      </c>
      <c r="Q16" s="65"/>
    </row>
    <row r="17" spans="1:17" ht="15.75" x14ac:dyDescent="0.25">
      <c r="A17" s="30" t="s">
        <v>20</v>
      </c>
      <c r="B17" s="30"/>
      <c r="C17" s="30"/>
      <c r="D17" s="30"/>
      <c r="E17" s="30"/>
      <c r="F17" s="31"/>
      <c r="G17" s="31"/>
      <c r="H17" s="4"/>
      <c r="I17" s="11"/>
      <c r="J17" s="11"/>
      <c r="K17" s="11"/>
      <c r="L17" s="11"/>
      <c r="M17" s="11"/>
      <c r="N17" s="4"/>
      <c r="O17" s="4"/>
      <c r="P17" s="4"/>
      <c r="Q17" s="57"/>
    </row>
    <row r="18" spans="1:17" ht="90" x14ac:dyDescent="0.25">
      <c r="A18" s="36" t="s">
        <v>35</v>
      </c>
      <c r="B18" s="37"/>
      <c r="C18" s="37"/>
      <c r="D18" s="37"/>
      <c r="E18" s="8"/>
      <c r="F18" s="5">
        <f t="shared" si="6"/>
        <v>157199</v>
      </c>
      <c r="G18" s="4">
        <f t="shared" ref="G18:J18" si="15">G19</f>
        <v>12040</v>
      </c>
      <c r="H18" s="4">
        <f t="shared" si="15"/>
        <v>139293.6</v>
      </c>
      <c r="I18" s="4">
        <f t="shared" si="15"/>
        <v>5865.4</v>
      </c>
      <c r="J18" s="4">
        <f t="shared" si="15"/>
        <v>22998.3</v>
      </c>
      <c r="K18" s="4">
        <f t="shared" si="3"/>
        <v>14.630054898568057</v>
      </c>
      <c r="L18" s="4">
        <f t="shared" ref="L18:L19" si="16">M18+N18+O18</f>
        <v>22998.3</v>
      </c>
      <c r="M18" s="4">
        <f t="shared" ref="M18:O18" si="17">M19</f>
        <v>0</v>
      </c>
      <c r="N18" s="4">
        <f t="shared" si="17"/>
        <v>21709.5</v>
      </c>
      <c r="O18" s="4">
        <f t="shared" si="17"/>
        <v>1288.8</v>
      </c>
      <c r="P18" s="5">
        <f t="shared" ref="P18:P19" si="18">L18/F18*100</f>
        <v>14.630054898568057</v>
      </c>
      <c r="Q18" s="3"/>
    </row>
    <row r="19" spans="1:17" ht="30" x14ac:dyDescent="0.25">
      <c r="A19" s="14" t="s">
        <v>36</v>
      </c>
      <c r="B19" s="37"/>
      <c r="C19" s="37"/>
      <c r="D19" s="37"/>
      <c r="E19" s="8"/>
      <c r="F19" s="5">
        <f t="shared" si="6"/>
        <v>157199</v>
      </c>
      <c r="G19" s="4">
        <f t="shared" ref="G19:J19" si="19">G22+G24</f>
        <v>12040</v>
      </c>
      <c r="H19" s="4">
        <f t="shared" si="19"/>
        <v>139293.6</v>
      </c>
      <c r="I19" s="4">
        <f t="shared" si="19"/>
        <v>5865.4</v>
      </c>
      <c r="J19" s="4">
        <f t="shared" si="19"/>
        <v>22998.3</v>
      </c>
      <c r="K19" s="4">
        <f t="shared" si="3"/>
        <v>14.630054898568057</v>
      </c>
      <c r="L19" s="4">
        <f t="shared" si="16"/>
        <v>22998.3</v>
      </c>
      <c r="M19" s="4">
        <f t="shared" ref="M19:O19" si="20">M22+M24</f>
        <v>0</v>
      </c>
      <c r="N19" s="4">
        <f t="shared" si="20"/>
        <v>21709.5</v>
      </c>
      <c r="O19" s="4">
        <f t="shared" si="20"/>
        <v>1288.8</v>
      </c>
      <c r="P19" s="5">
        <f t="shared" si="18"/>
        <v>14.630054898568057</v>
      </c>
      <c r="Q19" s="3"/>
    </row>
    <row r="20" spans="1:17" ht="30" x14ac:dyDescent="0.25">
      <c r="A20" s="9" t="s">
        <v>30</v>
      </c>
      <c r="B20" s="37"/>
      <c r="C20" s="37"/>
      <c r="D20" s="37"/>
      <c r="E20" s="8"/>
      <c r="F20" s="5"/>
      <c r="G20" s="17"/>
      <c r="H20" s="4"/>
      <c r="I20" s="4"/>
      <c r="J20" s="4"/>
      <c r="K20" s="4"/>
      <c r="L20" s="4"/>
      <c r="M20" s="4"/>
      <c r="N20" s="4"/>
      <c r="O20" s="4"/>
      <c r="P20" s="5"/>
      <c r="Q20" s="3"/>
    </row>
    <row r="21" spans="1:17" x14ac:dyDescent="0.25">
      <c r="A21" s="10" t="s">
        <v>37</v>
      </c>
      <c r="B21" s="37"/>
      <c r="C21" s="37"/>
      <c r="D21" s="37"/>
      <c r="E21" s="8"/>
      <c r="F21" s="5"/>
      <c r="G21" s="17"/>
      <c r="H21" s="4"/>
      <c r="I21" s="4"/>
      <c r="J21" s="4"/>
      <c r="K21" s="4"/>
      <c r="L21" s="4"/>
      <c r="M21" s="4"/>
      <c r="N21" s="4"/>
      <c r="O21" s="4"/>
      <c r="P21" s="5"/>
      <c r="Q21" s="3"/>
    </row>
    <row r="22" spans="1:17" ht="140.25" x14ac:dyDescent="0.25">
      <c r="A22" s="9" t="s">
        <v>38</v>
      </c>
      <c r="B22" s="46" t="s">
        <v>39</v>
      </c>
      <c r="C22" s="46" t="s">
        <v>40</v>
      </c>
      <c r="D22" s="63" t="s">
        <v>41</v>
      </c>
      <c r="E22" s="35" t="s">
        <v>31</v>
      </c>
      <c r="F22" s="5">
        <f t="shared" ref="F22" si="21">G22+H22+I22</f>
        <v>39468</v>
      </c>
      <c r="G22" s="59"/>
      <c r="H22" s="4">
        <v>39468</v>
      </c>
      <c r="I22" s="4"/>
      <c r="J22" s="4">
        <v>0</v>
      </c>
      <c r="K22" s="4">
        <f t="shared" si="3"/>
        <v>0</v>
      </c>
      <c r="L22" s="4">
        <f>M22+N22+O22</f>
        <v>0</v>
      </c>
      <c r="M22" s="4"/>
      <c r="N22" s="4">
        <v>0</v>
      </c>
      <c r="O22" s="60"/>
      <c r="P22" s="5">
        <f>L22/F22*100</f>
        <v>0</v>
      </c>
      <c r="Q22" s="2" t="s">
        <v>42</v>
      </c>
    </row>
    <row r="23" spans="1:17" x14ac:dyDescent="0.25">
      <c r="A23" s="10" t="s">
        <v>43</v>
      </c>
      <c r="B23" s="47"/>
      <c r="C23" s="2"/>
      <c r="D23" s="47"/>
      <c r="E23" s="8"/>
      <c r="F23" s="5"/>
      <c r="G23" s="17"/>
      <c r="H23" s="4"/>
      <c r="I23" s="4"/>
      <c r="J23" s="4"/>
      <c r="K23" s="4"/>
      <c r="L23" s="4"/>
      <c r="M23" s="4"/>
      <c r="N23" s="4"/>
      <c r="O23" s="4"/>
      <c r="P23" s="5"/>
      <c r="Q23" s="7"/>
    </row>
    <row r="24" spans="1:17" ht="140.25" x14ac:dyDescent="0.25">
      <c r="A24" s="9" t="s">
        <v>44</v>
      </c>
      <c r="B24" s="2" t="s">
        <v>45</v>
      </c>
      <c r="C24" s="2" t="s">
        <v>46</v>
      </c>
      <c r="D24" s="2" t="s">
        <v>47</v>
      </c>
      <c r="E24" s="8" t="s">
        <v>48</v>
      </c>
      <c r="F24" s="5">
        <f t="shared" ref="F24:F26" si="22">G24+H24+I24</f>
        <v>117731</v>
      </c>
      <c r="G24" s="17">
        <v>12040</v>
      </c>
      <c r="H24" s="4">
        <v>99825.600000000006</v>
      </c>
      <c r="I24" s="4">
        <v>5865.4</v>
      </c>
      <c r="J24" s="4">
        <v>22998.3</v>
      </c>
      <c r="K24" s="4">
        <f t="shared" si="3"/>
        <v>19.534617050734301</v>
      </c>
      <c r="L24" s="4">
        <f>M24+N24+O24</f>
        <v>22998.3</v>
      </c>
      <c r="M24" s="4"/>
      <c r="N24" s="4">
        <v>21709.5</v>
      </c>
      <c r="O24" s="4">
        <v>1288.8</v>
      </c>
      <c r="P24" s="5">
        <f>L24/F24*100</f>
        <v>19.534617050734301</v>
      </c>
      <c r="Q24" s="2" t="s">
        <v>49</v>
      </c>
    </row>
    <row r="25" spans="1:17" ht="75" x14ac:dyDescent="0.25">
      <c r="A25" s="36" t="s">
        <v>145</v>
      </c>
      <c r="B25" s="8"/>
      <c r="C25" s="8"/>
      <c r="D25" s="8"/>
      <c r="E25" s="8"/>
      <c r="F25" s="5">
        <f t="shared" si="22"/>
        <v>7000</v>
      </c>
      <c r="G25" s="17">
        <v>0</v>
      </c>
      <c r="H25" s="4">
        <v>7000</v>
      </c>
      <c r="I25" s="4">
        <v>0</v>
      </c>
      <c r="J25" s="4">
        <v>6858.1</v>
      </c>
      <c r="K25" s="4">
        <f t="shared" si="3"/>
        <v>97.972857142857151</v>
      </c>
      <c r="L25" s="4">
        <f t="shared" ref="L25:L26" si="23">M25+N25+O25</f>
        <v>0</v>
      </c>
      <c r="M25" s="4">
        <v>0</v>
      </c>
      <c r="N25" s="4">
        <v>0</v>
      </c>
      <c r="O25" s="4"/>
      <c r="P25" s="5">
        <f>L25/F25*100</f>
        <v>0</v>
      </c>
      <c r="Q25" s="2"/>
    </row>
    <row r="26" spans="1:17" ht="30" x14ac:dyDescent="0.25">
      <c r="A26" s="14" t="s">
        <v>50</v>
      </c>
      <c r="B26" s="8"/>
      <c r="C26" s="8"/>
      <c r="D26" s="8"/>
      <c r="E26" s="8"/>
      <c r="F26" s="5">
        <f t="shared" si="22"/>
        <v>7000</v>
      </c>
      <c r="G26" s="17">
        <v>0</v>
      </c>
      <c r="H26" s="4">
        <v>7000</v>
      </c>
      <c r="I26" s="4">
        <v>0</v>
      </c>
      <c r="J26" s="4">
        <v>6858.1</v>
      </c>
      <c r="K26" s="4">
        <f t="shared" si="3"/>
        <v>97.972857142857151</v>
      </c>
      <c r="L26" s="4">
        <f t="shared" si="23"/>
        <v>0</v>
      </c>
      <c r="M26" s="4">
        <v>0</v>
      </c>
      <c r="N26" s="4">
        <v>0</v>
      </c>
      <c r="O26" s="4">
        <v>0</v>
      </c>
      <c r="P26" s="5">
        <f>L26/F26*100</f>
        <v>0</v>
      </c>
      <c r="Q26" s="2"/>
    </row>
    <row r="27" spans="1:17" ht="30" x14ac:dyDescent="0.25">
      <c r="A27" s="9" t="s">
        <v>30</v>
      </c>
      <c r="B27" s="8"/>
      <c r="C27" s="8"/>
      <c r="D27" s="8"/>
      <c r="E27" s="8"/>
      <c r="F27" s="5"/>
      <c r="G27" s="17"/>
      <c r="H27" s="4"/>
      <c r="I27" s="4"/>
      <c r="J27" s="4"/>
      <c r="K27" s="4"/>
      <c r="L27" s="4"/>
      <c r="M27" s="4"/>
      <c r="N27" s="4"/>
      <c r="O27" s="4"/>
      <c r="P27" s="5"/>
      <c r="Q27" s="2"/>
    </row>
    <row r="28" spans="1:17" ht="105" x14ac:dyDescent="0.25">
      <c r="A28" s="9" t="s">
        <v>51</v>
      </c>
      <c r="B28" s="62" t="s">
        <v>52</v>
      </c>
      <c r="C28" s="62" t="s">
        <v>53</v>
      </c>
      <c r="D28" s="62" t="s">
        <v>54</v>
      </c>
      <c r="E28" s="9" t="s">
        <v>55</v>
      </c>
      <c r="F28" s="5">
        <f t="shared" ref="F28:F29" si="24">G28+H28+I28</f>
        <v>7000</v>
      </c>
      <c r="G28" s="17"/>
      <c r="H28" s="4">
        <v>7000</v>
      </c>
      <c r="I28" s="4"/>
      <c r="J28" s="4">
        <v>6858.1</v>
      </c>
      <c r="K28" s="4">
        <f>J28/F28*100</f>
        <v>97.972857142857151</v>
      </c>
      <c r="L28" s="4">
        <f>M28+N28+O28</f>
        <v>0</v>
      </c>
      <c r="M28" s="4"/>
      <c r="N28" s="4">
        <v>0</v>
      </c>
      <c r="O28" s="4"/>
      <c r="P28" s="5">
        <f t="shared" ref="P28:P29" si="25">L28/F28*100</f>
        <v>0</v>
      </c>
      <c r="Q28" s="2" t="s">
        <v>34</v>
      </c>
    </row>
    <row r="29" spans="1:17" ht="15.75" x14ac:dyDescent="0.25">
      <c r="A29" s="44" t="s">
        <v>56</v>
      </c>
      <c r="B29" s="12"/>
      <c r="C29" s="12"/>
      <c r="D29" s="12"/>
      <c r="E29" s="12"/>
      <c r="F29" s="11">
        <f t="shared" si="24"/>
        <v>20158.2</v>
      </c>
      <c r="G29" s="11">
        <f t="shared" ref="G29:J29" si="26">G31</f>
        <v>8770</v>
      </c>
      <c r="H29" s="11">
        <f t="shared" si="26"/>
        <v>10450</v>
      </c>
      <c r="I29" s="11">
        <f t="shared" si="26"/>
        <v>938.19999999999993</v>
      </c>
      <c r="J29" s="11">
        <f t="shared" si="26"/>
        <v>0</v>
      </c>
      <c r="K29" s="11">
        <f t="shared" si="3"/>
        <v>0</v>
      </c>
      <c r="L29" s="11">
        <f>M29+N29+O29</f>
        <v>0</v>
      </c>
      <c r="M29" s="11">
        <v>0</v>
      </c>
      <c r="N29" s="11">
        <v>0</v>
      </c>
      <c r="O29" s="11">
        <v>0</v>
      </c>
      <c r="P29" s="27">
        <f t="shared" si="25"/>
        <v>0</v>
      </c>
      <c r="Q29" s="12"/>
    </row>
    <row r="30" spans="1:17" ht="15.75" x14ac:dyDescent="0.25">
      <c r="A30" s="3" t="s">
        <v>20</v>
      </c>
      <c r="B30" s="12"/>
      <c r="C30" s="12"/>
      <c r="D30" s="12"/>
      <c r="E30" s="12"/>
      <c r="F30" s="17"/>
      <c r="G30" s="17"/>
      <c r="H30" s="4"/>
      <c r="I30" s="11"/>
      <c r="J30" s="4"/>
      <c r="K30" s="11"/>
      <c r="L30" s="1"/>
      <c r="M30" s="11"/>
      <c r="N30" s="4"/>
      <c r="O30" s="4"/>
      <c r="P30" s="4"/>
      <c r="Q30" s="12"/>
    </row>
    <row r="31" spans="1:17" ht="90" x14ac:dyDescent="0.25">
      <c r="A31" s="32" t="s">
        <v>35</v>
      </c>
      <c r="B31" s="12"/>
      <c r="C31" s="12"/>
      <c r="D31" s="12"/>
      <c r="E31" s="12"/>
      <c r="F31" s="4">
        <f t="shared" ref="F31:F32" si="27">G31+H31+I31</f>
        <v>20158.2</v>
      </c>
      <c r="G31" s="4">
        <f t="shared" ref="G31:J31" si="28">G32</f>
        <v>8770</v>
      </c>
      <c r="H31" s="4">
        <f t="shared" si="28"/>
        <v>10450</v>
      </c>
      <c r="I31" s="4">
        <f t="shared" si="28"/>
        <v>938.19999999999993</v>
      </c>
      <c r="J31" s="4">
        <f t="shared" si="28"/>
        <v>0</v>
      </c>
      <c r="K31" s="4">
        <f t="shared" si="3"/>
        <v>0</v>
      </c>
      <c r="L31" s="4">
        <f t="shared" ref="L31:L32" si="29">M31+N31+O31</f>
        <v>0</v>
      </c>
      <c r="M31" s="4">
        <v>0</v>
      </c>
      <c r="N31" s="4">
        <v>0</v>
      </c>
      <c r="O31" s="4">
        <v>0</v>
      </c>
      <c r="P31" s="5">
        <f t="shared" ref="P31:P32" si="30">L31/F31*100</f>
        <v>0</v>
      </c>
      <c r="Q31" s="12"/>
    </row>
    <row r="32" spans="1:17" ht="30" x14ac:dyDescent="0.25">
      <c r="A32" s="33" t="s">
        <v>57</v>
      </c>
      <c r="B32" s="12"/>
      <c r="C32" s="12"/>
      <c r="D32" s="12"/>
      <c r="E32" s="12"/>
      <c r="F32" s="4">
        <f t="shared" si="27"/>
        <v>20158.2</v>
      </c>
      <c r="G32" s="4">
        <f t="shared" ref="G32:J32" si="31">G35</f>
        <v>8770</v>
      </c>
      <c r="H32" s="4">
        <f t="shared" si="31"/>
        <v>10450</v>
      </c>
      <c r="I32" s="4">
        <f t="shared" si="31"/>
        <v>938.19999999999993</v>
      </c>
      <c r="J32" s="4">
        <f t="shared" si="31"/>
        <v>0</v>
      </c>
      <c r="K32" s="4">
        <f t="shared" si="3"/>
        <v>0</v>
      </c>
      <c r="L32" s="4">
        <f t="shared" si="29"/>
        <v>0</v>
      </c>
      <c r="M32" s="4">
        <v>0</v>
      </c>
      <c r="N32" s="4">
        <v>0</v>
      </c>
      <c r="O32" s="4">
        <v>0</v>
      </c>
      <c r="P32" s="5">
        <f t="shared" si="30"/>
        <v>0</v>
      </c>
      <c r="Q32" s="12"/>
    </row>
    <row r="33" spans="1:17" ht="45" x14ac:dyDescent="0.25">
      <c r="A33" s="23" t="s">
        <v>58</v>
      </c>
      <c r="B33" s="12"/>
      <c r="C33" s="12"/>
      <c r="D33" s="12"/>
      <c r="E33" s="12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  <c r="Q33" s="12"/>
    </row>
    <row r="34" spans="1:17" x14ac:dyDescent="0.25">
      <c r="A34" s="3" t="s">
        <v>59</v>
      </c>
      <c r="B34" s="12"/>
      <c r="C34" s="12"/>
      <c r="D34" s="12"/>
      <c r="E34" s="12"/>
      <c r="F34" s="4"/>
      <c r="G34" s="4"/>
      <c r="H34" s="4"/>
      <c r="I34" s="4"/>
      <c r="J34" s="4"/>
      <c r="K34" s="4"/>
      <c r="L34" s="4"/>
      <c r="M34" s="4"/>
      <c r="N34" s="4"/>
      <c r="O34" s="4"/>
      <c r="P34" s="5"/>
      <c r="Q34" s="12"/>
    </row>
    <row r="35" spans="1:17" ht="30" x14ac:dyDescent="0.25">
      <c r="A35" s="3" t="s">
        <v>60</v>
      </c>
      <c r="B35" s="12"/>
      <c r="C35" s="12"/>
      <c r="D35" s="12"/>
      <c r="E35" s="12"/>
      <c r="F35" s="4">
        <f t="shared" ref="F35" si="32">G35+H35+I35</f>
        <v>20158.2</v>
      </c>
      <c r="G35" s="4">
        <f t="shared" ref="G35:J35" si="33">G38+G40+G42</f>
        <v>8770</v>
      </c>
      <c r="H35" s="4">
        <f t="shared" si="33"/>
        <v>10450</v>
      </c>
      <c r="I35" s="4">
        <f t="shared" si="33"/>
        <v>938.19999999999993</v>
      </c>
      <c r="J35" s="4">
        <f t="shared" si="33"/>
        <v>0</v>
      </c>
      <c r="K35" s="4">
        <f t="shared" ref="K35" si="34">J35/F35*100</f>
        <v>0</v>
      </c>
      <c r="L35" s="4">
        <f>M35+N35+O35</f>
        <v>0</v>
      </c>
      <c r="M35" s="4">
        <f t="shared" ref="M35:O35" si="35">M38+M40+M42</f>
        <v>0</v>
      </c>
      <c r="N35" s="4">
        <f t="shared" si="35"/>
        <v>0</v>
      </c>
      <c r="O35" s="4">
        <f t="shared" si="35"/>
        <v>0</v>
      </c>
      <c r="P35" s="5">
        <f>L35/F35*100</f>
        <v>0</v>
      </c>
      <c r="Q35" s="12"/>
    </row>
    <row r="36" spans="1:17" x14ac:dyDescent="0.25">
      <c r="A36" s="3" t="s">
        <v>59</v>
      </c>
      <c r="B36" s="12"/>
      <c r="C36" s="12"/>
      <c r="D36" s="12"/>
      <c r="E36" s="12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  <c r="Q36" s="12"/>
    </row>
    <row r="37" spans="1:17" x14ac:dyDescent="0.25">
      <c r="A37" s="3" t="s">
        <v>61</v>
      </c>
      <c r="B37" s="12"/>
      <c r="C37" s="12"/>
      <c r="D37" s="12"/>
      <c r="E37" s="12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  <c r="Q37" s="12"/>
    </row>
    <row r="38" spans="1:17" ht="76.5" x14ac:dyDescent="0.25">
      <c r="A38" s="3" t="s">
        <v>62</v>
      </c>
      <c r="B38" s="7" t="s">
        <v>63</v>
      </c>
      <c r="C38" s="7" t="s">
        <v>64</v>
      </c>
      <c r="D38" s="3"/>
      <c r="E38" s="3" t="s">
        <v>65</v>
      </c>
      <c r="F38" s="4">
        <f t="shared" ref="F38" si="36">G38+H38+I38</f>
        <v>13212.7</v>
      </c>
      <c r="G38" s="4">
        <v>8770</v>
      </c>
      <c r="H38" s="4">
        <v>3842.7</v>
      </c>
      <c r="I38" s="4">
        <v>600</v>
      </c>
      <c r="J38" s="4">
        <v>0</v>
      </c>
      <c r="K38" s="4">
        <f t="shared" ref="K38" si="37">J38/F38*100</f>
        <v>0</v>
      </c>
      <c r="L38" s="4">
        <f>M38+N38+O38</f>
        <v>0</v>
      </c>
      <c r="M38" s="4"/>
      <c r="N38" s="4">
        <v>0</v>
      </c>
      <c r="O38" s="4"/>
      <c r="P38" s="5">
        <f>L38/F38*100</f>
        <v>0</v>
      </c>
      <c r="Q38" s="12"/>
    </row>
    <row r="39" spans="1:17" x14ac:dyDescent="0.25">
      <c r="A39" s="3" t="s">
        <v>66</v>
      </c>
      <c r="B39" s="12"/>
      <c r="C39" s="12"/>
      <c r="D39" s="12"/>
      <c r="E39" s="12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  <c r="Q39" s="12"/>
    </row>
    <row r="40" spans="1:17" ht="63.75" x14ac:dyDescent="0.25">
      <c r="A40" s="3" t="s">
        <v>67</v>
      </c>
      <c r="B40" s="7" t="s">
        <v>68</v>
      </c>
      <c r="C40" s="7" t="s">
        <v>64</v>
      </c>
      <c r="D40" s="7"/>
      <c r="E40" s="24">
        <v>2016</v>
      </c>
      <c r="F40" s="4">
        <f t="shared" ref="F40" si="38">G40+H40+I40</f>
        <v>3115.6000000000004</v>
      </c>
      <c r="G40" s="4"/>
      <c r="H40" s="4">
        <v>2965.3</v>
      </c>
      <c r="I40" s="4">
        <v>150.30000000000001</v>
      </c>
      <c r="J40" s="4">
        <v>0</v>
      </c>
      <c r="K40" s="4">
        <f t="shared" ref="K40" si="39">J40/F40*100</f>
        <v>0</v>
      </c>
      <c r="L40" s="4">
        <f>M40+N40+O40</f>
        <v>0</v>
      </c>
      <c r="M40" s="4"/>
      <c r="N40" s="4">
        <v>0</v>
      </c>
      <c r="O40" s="4"/>
      <c r="P40" s="5">
        <f>L40/F40*100</f>
        <v>0</v>
      </c>
      <c r="Q40" s="12"/>
    </row>
    <row r="41" spans="1:17" x14ac:dyDescent="0.25">
      <c r="A41" s="3" t="s">
        <v>69</v>
      </c>
      <c r="B41" s="12"/>
      <c r="C41" s="12"/>
      <c r="D41" s="12"/>
      <c r="E41" s="2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  <c r="Q41" s="12"/>
    </row>
    <row r="42" spans="1:17" ht="75" customHeight="1" x14ac:dyDescent="0.25">
      <c r="A42" s="3" t="s">
        <v>70</v>
      </c>
      <c r="B42" s="7" t="s">
        <v>71</v>
      </c>
      <c r="C42" s="7" t="s">
        <v>64</v>
      </c>
      <c r="D42" s="7"/>
      <c r="E42" s="24">
        <v>2016</v>
      </c>
      <c r="F42" s="4">
        <f t="shared" ref="F42:F43" si="40">G42+H42+I42</f>
        <v>3829.9</v>
      </c>
      <c r="G42" s="4"/>
      <c r="H42" s="4">
        <v>3642</v>
      </c>
      <c r="I42" s="4">
        <v>187.9</v>
      </c>
      <c r="J42" s="4">
        <v>0</v>
      </c>
      <c r="K42" s="4">
        <f t="shared" ref="K42:K43" si="41">J42/F42*100</f>
        <v>0</v>
      </c>
      <c r="L42" s="4">
        <f>M42+N42+O42</f>
        <v>0</v>
      </c>
      <c r="M42" s="4"/>
      <c r="N42" s="4">
        <v>0</v>
      </c>
      <c r="O42" s="4"/>
      <c r="P42" s="5">
        <f>L42/F42*100</f>
        <v>0</v>
      </c>
      <c r="Q42" s="12"/>
    </row>
    <row r="43" spans="1:17" ht="15.75" x14ac:dyDescent="0.25">
      <c r="A43" s="44" t="s">
        <v>72</v>
      </c>
      <c r="B43" s="70" t="s">
        <v>73</v>
      </c>
      <c r="C43" s="70"/>
      <c r="D43" s="70"/>
      <c r="E43" s="8"/>
      <c r="F43" s="27">
        <f t="shared" si="40"/>
        <v>899567.74999999988</v>
      </c>
      <c r="G43" s="11">
        <f t="shared" ref="G43:O43" si="42">G45</f>
        <v>598749.19999999995</v>
      </c>
      <c r="H43" s="11">
        <f t="shared" si="42"/>
        <v>280540.2</v>
      </c>
      <c r="I43" s="11">
        <f t="shared" si="42"/>
        <v>20278.349999999999</v>
      </c>
      <c r="J43" s="11">
        <f t="shared" si="42"/>
        <v>70388.7</v>
      </c>
      <c r="K43" s="11">
        <f t="shared" si="41"/>
        <v>7.8247247080611775</v>
      </c>
      <c r="L43" s="11">
        <f>M43+N43+O43</f>
        <v>70388.7</v>
      </c>
      <c r="M43" s="11">
        <f t="shared" si="42"/>
        <v>66738.399999999994</v>
      </c>
      <c r="N43" s="11">
        <f t="shared" si="42"/>
        <v>0</v>
      </c>
      <c r="O43" s="11">
        <f t="shared" si="42"/>
        <v>3650.3</v>
      </c>
      <c r="P43" s="5">
        <f>L43/F43*100</f>
        <v>7.8247247080611775</v>
      </c>
      <c r="Q43" s="82"/>
    </row>
    <row r="44" spans="1:17" ht="15.75" x14ac:dyDescent="0.25">
      <c r="A44" s="3" t="s">
        <v>20</v>
      </c>
      <c r="B44" s="8"/>
      <c r="C44" s="8"/>
      <c r="D44" s="8"/>
      <c r="E44" s="8"/>
      <c r="F44" s="17"/>
      <c r="G44" s="4"/>
      <c r="H44" s="4"/>
      <c r="I44" s="4"/>
      <c r="J44" s="4"/>
      <c r="K44" s="11"/>
      <c r="L44" s="4"/>
      <c r="M44" s="11"/>
      <c r="N44" s="4"/>
      <c r="O44" s="4"/>
      <c r="P44" s="5"/>
      <c r="Q44" s="82"/>
    </row>
    <row r="45" spans="1:17" ht="75" x14ac:dyDescent="0.25">
      <c r="A45" s="38" t="s">
        <v>74</v>
      </c>
      <c r="B45" s="8"/>
      <c r="C45" s="8"/>
      <c r="D45" s="8"/>
      <c r="E45" s="8"/>
      <c r="F45" s="5">
        <f t="shared" ref="F45:F46" si="43">G45+H45+I45</f>
        <v>899567.74999999988</v>
      </c>
      <c r="G45" s="4">
        <f t="shared" ref="G45:O45" si="44">G46</f>
        <v>598749.19999999995</v>
      </c>
      <c r="H45" s="4">
        <f t="shared" si="44"/>
        <v>280540.2</v>
      </c>
      <c r="I45" s="4">
        <f t="shared" si="44"/>
        <v>20278.349999999999</v>
      </c>
      <c r="J45" s="4">
        <f t="shared" si="44"/>
        <v>70388.7</v>
      </c>
      <c r="K45" s="4">
        <f t="shared" ref="K45:K46" si="45">J45/F45*100</f>
        <v>7.8247247080611775</v>
      </c>
      <c r="L45" s="4">
        <f t="shared" ref="L45:L46" si="46">M45+N45+O45</f>
        <v>70388.7</v>
      </c>
      <c r="M45" s="4">
        <f t="shared" si="44"/>
        <v>66738.399999999994</v>
      </c>
      <c r="N45" s="4">
        <f t="shared" si="44"/>
        <v>0</v>
      </c>
      <c r="O45" s="4">
        <f t="shared" si="44"/>
        <v>3650.3</v>
      </c>
      <c r="P45" s="5">
        <f t="shared" ref="P45:P62" si="47">L45/F45*100</f>
        <v>7.8247247080611775</v>
      </c>
      <c r="Q45" s="82"/>
    </row>
    <row r="46" spans="1:17" ht="75" x14ac:dyDescent="0.25">
      <c r="A46" s="39" t="s">
        <v>75</v>
      </c>
      <c r="B46" s="8"/>
      <c r="C46" s="8"/>
      <c r="D46" s="8"/>
      <c r="E46" s="8"/>
      <c r="F46" s="5">
        <f t="shared" si="43"/>
        <v>899567.74999999988</v>
      </c>
      <c r="G46" s="4">
        <f t="shared" ref="G46:O46" si="48">G48</f>
        <v>598749.19999999995</v>
      </c>
      <c r="H46" s="4">
        <f t="shared" si="48"/>
        <v>280540.2</v>
      </c>
      <c r="I46" s="4">
        <f t="shared" si="48"/>
        <v>20278.349999999999</v>
      </c>
      <c r="J46" s="4">
        <f t="shared" si="48"/>
        <v>70388.7</v>
      </c>
      <c r="K46" s="4">
        <f t="shared" si="45"/>
        <v>7.8247247080611775</v>
      </c>
      <c r="L46" s="4">
        <f t="shared" si="46"/>
        <v>70388.7</v>
      </c>
      <c r="M46" s="4">
        <f t="shared" si="48"/>
        <v>66738.399999999994</v>
      </c>
      <c r="N46" s="4">
        <f t="shared" si="48"/>
        <v>0</v>
      </c>
      <c r="O46" s="4">
        <f t="shared" si="48"/>
        <v>3650.3</v>
      </c>
      <c r="P46" s="5">
        <f t="shared" si="47"/>
        <v>7.8247247080611775</v>
      </c>
      <c r="Q46" s="82"/>
    </row>
    <row r="47" spans="1:17" ht="45" x14ac:dyDescent="0.25">
      <c r="A47" s="23" t="s">
        <v>76</v>
      </c>
      <c r="B47" s="8"/>
      <c r="C47" s="8"/>
      <c r="D47" s="8"/>
      <c r="E47" s="8"/>
      <c r="F47" s="34"/>
      <c r="G47" s="34"/>
      <c r="H47" s="4"/>
      <c r="I47" s="11"/>
      <c r="J47" s="4"/>
      <c r="K47" s="11"/>
      <c r="L47" s="4"/>
      <c r="M47" s="11"/>
      <c r="N47" s="4"/>
      <c r="O47" s="4"/>
      <c r="P47" s="4"/>
      <c r="Q47" s="82"/>
    </row>
    <row r="48" spans="1:17" ht="45" x14ac:dyDescent="0.25">
      <c r="A48" s="3" t="s">
        <v>77</v>
      </c>
      <c r="B48" s="8"/>
      <c r="C48" s="8"/>
      <c r="D48" s="8"/>
      <c r="E48" s="8"/>
      <c r="F48" s="5">
        <f t="shared" ref="F48:F49" si="49">G48+H48+I48</f>
        <v>899567.74999999988</v>
      </c>
      <c r="G48" s="17">
        <v>598749.19999999995</v>
      </c>
      <c r="H48" s="4">
        <v>280540.2</v>
      </c>
      <c r="I48" s="4">
        <v>20278.349999999999</v>
      </c>
      <c r="J48" s="4">
        <v>70388.7</v>
      </c>
      <c r="K48" s="4">
        <f t="shared" ref="K48:K49" si="50">J48/F48*100</f>
        <v>7.8247247080611775</v>
      </c>
      <c r="L48" s="4">
        <f>M48+N48+O48</f>
        <v>70388.7</v>
      </c>
      <c r="M48" s="4">
        <v>66738.399999999994</v>
      </c>
      <c r="N48" s="4">
        <v>0</v>
      </c>
      <c r="O48" s="4">
        <v>3650.3</v>
      </c>
      <c r="P48" s="5">
        <f t="shared" si="47"/>
        <v>7.8247247080611775</v>
      </c>
      <c r="Q48" s="82"/>
    </row>
    <row r="49" spans="1:17" ht="15.75" x14ac:dyDescent="0.25">
      <c r="A49" s="44" t="s">
        <v>78</v>
      </c>
      <c r="B49" s="12"/>
      <c r="C49" s="12"/>
      <c r="D49" s="12"/>
      <c r="E49" s="12"/>
      <c r="F49" s="27">
        <f t="shared" si="49"/>
        <v>485295.8</v>
      </c>
      <c r="G49" s="11">
        <f t="shared" ref="G49:J49" si="51">G51+G55</f>
        <v>366557</v>
      </c>
      <c r="H49" s="11">
        <f t="shared" si="51"/>
        <v>118738.8</v>
      </c>
      <c r="I49" s="11">
        <f t="shared" si="51"/>
        <v>0</v>
      </c>
      <c r="J49" s="11">
        <f t="shared" si="51"/>
        <v>67388.800000000003</v>
      </c>
      <c r="K49" s="11">
        <f t="shared" si="50"/>
        <v>13.886128831117023</v>
      </c>
      <c r="L49" s="11">
        <f>M49+N49+O49</f>
        <v>67388.800000000003</v>
      </c>
      <c r="M49" s="11">
        <f t="shared" ref="M49:O49" si="52">M51+M55</f>
        <v>0</v>
      </c>
      <c r="N49" s="11">
        <f t="shared" si="52"/>
        <v>67388.800000000003</v>
      </c>
      <c r="O49" s="11">
        <f t="shared" si="52"/>
        <v>0</v>
      </c>
      <c r="P49" s="27">
        <f t="shared" si="47"/>
        <v>13.886128831117023</v>
      </c>
      <c r="Q49" s="12"/>
    </row>
    <row r="50" spans="1:17" ht="15.75" x14ac:dyDescent="0.25">
      <c r="A50" s="3" t="s">
        <v>79</v>
      </c>
      <c r="B50" s="12"/>
      <c r="C50" s="12"/>
      <c r="D50" s="12"/>
      <c r="E50" s="12"/>
      <c r="F50" s="5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57"/>
    </row>
    <row r="51" spans="1:17" ht="45" x14ac:dyDescent="0.25">
      <c r="A51" s="36" t="s">
        <v>80</v>
      </c>
      <c r="B51" s="12"/>
      <c r="C51" s="12"/>
      <c r="D51" s="12"/>
      <c r="E51" s="12"/>
      <c r="F51" s="5">
        <f t="shared" ref="F51:F52" si="53">G51+H51+I51</f>
        <v>432255.8</v>
      </c>
      <c r="G51" s="4">
        <v>363517</v>
      </c>
      <c r="H51" s="4">
        <v>68738.8</v>
      </c>
      <c r="I51" s="4">
        <v>0</v>
      </c>
      <c r="J51" s="4">
        <v>67388.800000000003</v>
      </c>
      <c r="K51" s="4">
        <f t="shared" ref="K51:K52" si="54">J51/F51*100</f>
        <v>15.590027941788174</v>
      </c>
      <c r="L51" s="4">
        <f t="shared" ref="L51:L52" si="55">M51+N51+O51</f>
        <v>67388.800000000003</v>
      </c>
      <c r="M51" s="4">
        <v>0</v>
      </c>
      <c r="N51" s="4">
        <v>67388.800000000003</v>
      </c>
      <c r="O51" s="4">
        <v>0</v>
      </c>
      <c r="P51" s="5">
        <f t="shared" si="47"/>
        <v>15.590027941788174</v>
      </c>
      <c r="Q51" s="57"/>
    </row>
    <row r="52" spans="1:17" ht="75" x14ac:dyDescent="0.25">
      <c r="A52" s="14" t="s">
        <v>81</v>
      </c>
      <c r="B52" s="12"/>
      <c r="C52" s="12"/>
      <c r="D52" s="12"/>
      <c r="E52" s="12"/>
      <c r="F52" s="5">
        <f t="shared" si="53"/>
        <v>432255.8</v>
      </c>
      <c r="G52" s="4">
        <v>363517</v>
      </c>
      <c r="H52" s="4">
        <v>68738.8</v>
      </c>
      <c r="I52" s="4">
        <v>0</v>
      </c>
      <c r="J52" s="4">
        <v>67388.800000000003</v>
      </c>
      <c r="K52" s="4">
        <f t="shared" si="54"/>
        <v>15.590027941788174</v>
      </c>
      <c r="L52" s="4">
        <f t="shared" si="55"/>
        <v>67388.800000000003</v>
      </c>
      <c r="M52" s="4">
        <v>0</v>
      </c>
      <c r="N52" s="4">
        <v>67388.800000000003</v>
      </c>
      <c r="O52" s="4">
        <v>0</v>
      </c>
      <c r="P52" s="5">
        <f t="shared" si="47"/>
        <v>15.590027941788174</v>
      </c>
      <c r="Q52" s="12"/>
    </row>
    <row r="53" spans="1:17" ht="30" x14ac:dyDescent="0.25">
      <c r="A53" s="23" t="s">
        <v>82</v>
      </c>
      <c r="B53" s="12"/>
      <c r="C53" s="12"/>
      <c r="D53" s="12"/>
      <c r="E53" s="12"/>
      <c r="F53" s="34"/>
      <c r="G53" s="34"/>
      <c r="H53" s="13"/>
      <c r="I53" s="13"/>
      <c r="J53" s="13"/>
      <c r="K53" s="13"/>
      <c r="L53" s="64"/>
      <c r="M53" s="13"/>
      <c r="N53" s="13"/>
      <c r="O53" s="13"/>
      <c r="P53" s="13"/>
      <c r="Q53" s="57"/>
    </row>
    <row r="54" spans="1:17" ht="76.5" x14ac:dyDescent="0.25">
      <c r="A54" s="3" t="s">
        <v>83</v>
      </c>
      <c r="B54" s="2" t="s">
        <v>84</v>
      </c>
      <c r="C54" s="2" t="s">
        <v>85</v>
      </c>
      <c r="D54" s="45" t="s">
        <v>86</v>
      </c>
      <c r="E54" s="61" t="s">
        <v>87</v>
      </c>
      <c r="F54" s="5">
        <f t="shared" ref="F54:F56" si="56">G54+H54+I54</f>
        <v>432255.8</v>
      </c>
      <c r="G54" s="17">
        <v>363517</v>
      </c>
      <c r="H54" s="4">
        <v>68738.8</v>
      </c>
      <c r="I54" s="4"/>
      <c r="J54" s="60">
        <v>67388.800000000003</v>
      </c>
      <c r="K54" s="4">
        <f t="shared" ref="K54:K56" si="57">J54/F54*100</f>
        <v>15.590027941788174</v>
      </c>
      <c r="L54" s="4">
        <f>M54+N54+O54</f>
        <v>67388.800000000003</v>
      </c>
      <c r="M54" s="4"/>
      <c r="N54" s="4">
        <v>67388.800000000003</v>
      </c>
      <c r="O54" s="4"/>
      <c r="P54" s="5">
        <f t="shared" si="47"/>
        <v>15.590027941788174</v>
      </c>
      <c r="Q54" s="8"/>
    </row>
    <row r="55" spans="1:17" ht="90" x14ac:dyDescent="0.25">
      <c r="A55" s="36" t="s">
        <v>35</v>
      </c>
      <c r="B55" s="49"/>
      <c r="C55" s="49"/>
      <c r="D55" s="49"/>
      <c r="E55" s="12"/>
      <c r="F55" s="5">
        <f t="shared" si="56"/>
        <v>53040</v>
      </c>
      <c r="G55" s="4">
        <v>3040</v>
      </c>
      <c r="H55" s="4">
        <v>50000</v>
      </c>
      <c r="I55" s="4">
        <v>0</v>
      </c>
      <c r="J55" s="4">
        <v>0</v>
      </c>
      <c r="K55" s="4">
        <f t="shared" si="57"/>
        <v>0</v>
      </c>
      <c r="L55" s="4">
        <f>M55+N55+O55</f>
        <v>0</v>
      </c>
      <c r="M55" s="4">
        <v>0</v>
      </c>
      <c r="N55" s="4">
        <v>0</v>
      </c>
      <c r="O55" s="4">
        <v>0</v>
      </c>
      <c r="P55" s="5">
        <f t="shared" si="47"/>
        <v>0</v>
      </c>
      <c r="Q55" s="12"/>
    </row>
    <row r="56" spans="1:17" ht="30" x14ac:dyDescent="0.25">
      <c r="A56" s="14" t="s">
        <v>36</v>
      </c>
      <c r="B56" s="49"/>
      <c r="C56" s="49"/>
      <c r="D56" s="49"/>
      <c r="E56" s="12"/>
      <c r="F56" s="5">
        <f t="shared" si="56"/>
        <v>53040</v>
      </c>
      <c r="G56" s="4">
        <v>3040</v>
      </c>
      <c r="H56" s="4">
        <v>50000</v>
      </c>
      <c r="I56" s="4">
        <v>0</v>
      </c>
      <c r="J56" s="4">
        <v>0</v>
      </c>
      <c r="K56" s="4">
        <f t="shared" si="57"/>
        <v>0</v>
      </c>
      <c r="L56" s="4">
        <f>M56+N56+O56</f>
        <v>0</v>
      </c>
      <c r="M56" s="4">
        <v>0</v>
      </c>
      <c r="N56" s="4">
        <v>0</v>
      </c>
      <c r="O56" s="4">
        <v>0</v>
      </c>
      <c r="P56" s="5">
        <f t="shared" si="47"/>
        <v>0</v>
      </c>
      <c r="Q56" s="12"/>
    </row>
    <row r="57" spans="1:17" ht="30" x14ac:dyDescent="0.25">
      <c r="A57" s="23" t="s">
        <v>82</v>
      </c>
      <c r="B57" s="49"/>
      <c r="C57" s="49"/>
      <c r="D57" s="49"/>
      <c r="E57" s="12"/>
      <c r="F57" s="34"/>
      <c r="G57" s="34"/>
      <c r="H57" s="13"/>
      <c r="I57" s="13"/>
      <c r="J57" s="13"/>
      <c r="K57" s="13"/>
      <c r="L57" s="4"/>
      <c r="M57" s="13"/>
      <c r="N57" s="13"/>
      <c r="O57" s="13"/>
      <c r="P57" s="13"/>
      <c r="Q57" s="12"/>
    </row>
    <row r="58" spans="1:17" ht="105" x14ac:dyDescent="0.25">
      <c r="A58" s="3" t="s">
        <v>88</v>
      </c>
      <c r="B58" s="2" t="s">
        <v>89</v>
      </c>
      <c r="C58" s="71" t="s">
        <v>90</v>
      </c>
      <c r="D58" s="72"/>
      <c r="E58" s="8"/>
      <c r="F58" s="5">
        <f t="shared" ref="F58:F59" si="58">G58+H58+I58</f>
        <v>53040</v>
      </c>
      <c r="G58" s="5">
        <v>3040</v>
      </c>
      <c r="H58" s="4">
        <v>50000</v>
      </c>
      <c r="I58" s="4">
        <v>0</v>
      </c>
      <c r="J58" s="4">
        <v>0</v>
      </c>
      <c r="K58" s="4">
        <f t="shared" ref="K58:K59" si="59">J58/F58*100</f>
        <v>0</v>
      </c>
      <c r="L58" s="4">
        <f>M58+N58+O58</f>
        <v>0</v>
      </c>
      <c r="M58" s="4"/>
      <c r="N58" s="4">
        <v>0</v>
      </c>
      <c r="O58" s="4">
        <v>0</v>
      </c>
      <c r="P58" s="5">
        <f t="shared" si="47"/>
        <v>0</v>
      </c>
      <c r="Q58" s="2" t="s">
        <v>91</v>
      </c>
    </row>
    <row r="59" spans="1:17" ht="15.75" x14ac:dyDescent="0.25">
      <c r="A59" s="44" t="s">
        <v>92</v>
      </c>
      <c r="B59" s="12"/>
      <c r="C59" s="8"/>
      <c r="D59" s="12"/>
      <c r="E59" s="12"/>
      <c r="F59" s="27">
        <f t="shared" si="58"/>
        <v>326336.7</v>
      </c>
      <c r="G59" s="11">
        <f t="shared" ref="G59:J59" si="60">G61</f>
        <v>0</v>
      </c>
      <c r="H59" s="11">
        <f t="shared" si="60"/>
        <v>326336.7</v>
      </c>
      <c r="I59" s="11">
        <f t="shared" si="60"/>
        <v>0</v>
      </c>
      <c r="J59" s="11">
        <f t="shared" si="60"/>
        <v>20086.099999999999</v>
      </c>
      <c r="K59" s="11">
        <f t="shared" si="59"/>
        <v>6.1550233240698944</v>
      </c>
      <c r="L59" s="11">
        <f>M59+N59+O59</f>
        <v>20086.099999999999</v>
      </c>
      <c r="M59" s="11">
        <f t="shared" ref="M59:O59" si="61">M61</f>
        <v>0</v>
      </c>
      <c r="N59" s="11">
        <f t="shared" si="61"/>
        <v>20086.099999999999</v>
      </c>
      <c r="O59" s="11">
        <f t="shared" si="61"/>
        <v>0</v>
      </c>
      <c r="P59" s="27">
        <f t="shared" si="47"/>
        <v>6.1550233240698944</v>
      </c>
      <c r="Q59" s="12"/>
    </row>
    <row r="60" spans="1:17" ht="15.75" x14ac:dyDescent="0.25">
      <c r="A60" s="3" t="s">
        <v>20</v>
      </c>
      <c r="B60" s="12"/>
      <c r="C60" s="8"/>
      <c r="D60" s="12"/>
      <c r="E60" s="12"/>
      <c r="F60" s="17"/>
      <c r="G60" s="17"/>
      <c r="H60" s="4"/>
      <c r="I60" s="11"/>
      <c r="J60" s="4"/>
      <c r="K60" s="11"/>
      <c r="L60" s="64"/>
      <c r="M60" s="11"/>
      <c r="N60" s="4"/>
      <c r="O60" s="4"/>
      <c r="P60" s="4"/>
      <c r="Q60" s="57"/>
    </row>
    <row r="61" spans="1:17" ht="45" x14ac:dyDescent="0.25">
      <c r="A61" s="32" t="s">
        <v>93</v>
      </c>
      <c r="B61" s="12"/>
      <c r="C61" s="12"/>
      <c r="D61" s="12"/>
      <c r="E61" s="12"/>
      <c r="F61" s="5">
        <f t="shared" ref="F61:F62" si="62">G61+H61+I61</f>
        <v>326336.7</v>
      </c>
      <c r="G61" s="4">
        <f t="shared" ref="G61:J61" si="63">G62</f>
        <v>0</v>
      </c>
      <c r="H61" s="4">
        <f t="shared" si="63"/>
        <v>326336.7</v>
      </c>
      <c r="I61" s="4">
        <f t="shared" si="63"/>
        <v>0</v>
      </c>
      <c r="J61" s="4">
        <f t="shared" si="63"/>
        <v>20086.099999999999</v>
      </c>
      <c r="K61" s="4">
        <f t="shared" ref="K61:K62" si="64">J61/F61*100</f>
        <v>6.1550233240698944</v>
      </c>
      <c r="L61" s="4">
        <f>M61+N61+O61</f>
        <v>20086.099999999999</v>
      </c>
      <c r="M61" s="4">
        <f t="shared" ref="M61:O61" si="65">M62</f>
        <v>0</v>
      </c>
      <c r="N61" s="4">
        <f t="shared" si="65"/>
        <v>20086.099999999999</v>
      </c>
      <c r="O61" s="4">
        <f t="shared" si="65"/>
        <v>0</v>
      </c>
      <c r="P61" s="5">
        <f t="shared" si="47"/>
        <v>6.1550233240698944</v>
      </c>
      <c r="Q61" s="57"/>
    </row>
    <row r="62" spans="1:17" ht="30" x14ac:dyDescent="0.25">
      <c r="A62" s="33" t="s">
        <v>94</v>
      </c>
      <c r="B62" s="12"/>
      <c r="C62" s="12"/>
      <c r="D62" s="12"/>
      <c r="E62" s="12"/>
      <c r="F62" s="5">
        <f t="shared" si="62"/>
        <v>326336.7</v>
      </c>
      <c r="G62" s="4">
        <f t="shared" ref="G62:J62" si="66">G64+G65+G66+G67+G68</f>
        <v>0</v>
      </c>
      <c r="H62" s="4">
        <f t="shared" si="66"/>
        <v>326336.7</v>
      </c>
      <c r="I62" s="4">
        <f t="shared" si="66"/>
        <v>0</v>
      </c>
      <c r="J62" s="4">
        <f t="shared" si="66"/>
        <v>20086.099999999999</v>
      </c>
      <c r="K62" s="4">
        <f t="shared" si="64"/>
        <v>6.1550233240698944</v>
      </c>
      <c r="L62" s="4">
        <f>M62+N62+O62</f>
        <v>20086.099999999999</v>
      </c>
      <c r="M62" s="4">
        <f t="shared" ref="M62:O62" si="67">M64+M65+M66+M67+M68</f>
        <v>0</v>
      </c>
      <c r="N62" s="4">
        <f t="shared" si="67"/>
        <v>20086.099999999999</v>
      </c>
      <c r="O62" s="4">
        <f t="shared" si="67"/>
        <v>0</v>
      </c>
      <c r="P62" s="5">
        <f t="shared" si="47"/>
        <v>6.1550233240698944</v>
      </c>
      <c r="Q62" s="57"/>
    </row>
    <row r="63" spans="1:17" ht="30" x14ac:dyDescent="0.25">
      <c r="A63" s="23" t="s">
        <v>95</v>
      </c>
      <c r="B63" s="12"/>
      <c r="C63" s="12"/>
      <c r="D63" s="12"/>
      <c r="E63" s="12"/>
      <c r="F63" s="34"/>
      <c r="G63" s="34"/>
      <c r="H63" s="4"/>
      <c r="I63" s="11"/>
      <c r="J63" s="5"/>
      <c r="K63" s="11"/>
      <c r="L63" s="4"/>
      <c r="M63" s="11"/>
      <c r="N63" s="4"/>
      <c r="O63" s="4"/>
      <c r="P63" s="4"/>
      <c r="Q63" s="57"/>
    </row>
    <row r="64" spans="1:17" ht="76.5" x14ac:dyDescent="0.25">
      <c r="A64" s="3" t="s">
        <v>96</v>
      </c>
      <c r="B64" s="2" t="s">
        <v>97</v>
      </c>
      <c r="C64" s="2" t="s">
        <v>150</v>
      </c>
      <c r="D64" s="2" t="s">
        <v>98</v>
      </c>
      <c r="E64" s="18">
        <v>42277</v>
      </c>
      <c r="F64" s="5">
        <f t="shared" ref="F64:F69" si="68">G64+H64+I64</f>
        <v>138200</v>
      </c>
      <c r="G64" s="5"/>
      <c r="H64" s="4">
        <v>138200</v>
      </c>
      <c r="I64" s="4"/>
      <c r="J64" s="4">
        <v>0</v>
      </c>
      <c r="K64" s="4">
        <f t="shared" ref="K64:K69" si="69">J64/F64*100</f>
        <v>0</v>
      </c>
      <c r="L64" s="4">
        <f t="shared" ref="L64:L67" si="70">M64+N64+O64</f>
        <v>0</v>
      </c>
      <c r="M64" s="4"/>
      <c r="N64" s="4">
        <v>0</v>
      </c>
      <c r="O64" s="4"/>
      <c r="P64" s="5">
        <f t="shared" ref="P64:P69" si="71">L64/F64*100</f>
        <v>0</v>
      </c>
      <c r="Q64" s="8"/>
    </row>
    <row r="65" spans="1:17" ht="102" x14ac:dyDescent="0.25">
      <c r="A65" s="3" t="s">
        <v>99</v>
      </c>
      <c r="B65" s="2" t="s">
        <v>100</v>
      </c>
      <c r="C65" s="2" t="s">
        <v>101</v>
      </c>
      <c r="D65" s="2" t="s">
        <v>102</v>
      </c>
      <c r="E65" s="19">
        <v>42185</v>
      </c>
      <c r="F65" s="5">
        <f t="shared" si="68"/>
        <v>33035.5</v>
      </c>
      <c r="G65" s="5"/>
      <c r="H65" s="4">
        <v>33035.5</v>
      </c>
      <c r="I65" s="4"/>
      <c r="J65" s="4">
        <v>0</v>
      </c>
      <c r="K65" s="4">
        <f t="shared" si="69"/>
        <v>0</v>
      </c>
      <c r="L65" s="4">
        <f t="shared" si="70"/>
        <v>0</v>
      </c>
      <c r="M65" s="4"/>
      <c r="N65" s="4">
        <v>0</v>
      </c>
      <c r="O65" s="4"/>
      <c r="P65" s="5">
        <f t="shared" si="71"/>
        <v>0</v>
      </c>
      <c r="Q65" s="8"/>
    </row>
    <row r="66" spans="1:17" ht="102" x14ac:dyDescent="0.25">
      <c r="A66" s="3" t="s">
        <v>103</v>
      </c>
      <c r="B66" s="2" t="s">
        <v>104</v>
      </c>
      <c r="C66" s="2" t="s">
        <v>105</v>
      </c>
      <c r="D66" s="2" t="s">
        <v>106</v>
      </c>
      <c r="E66" s="18">
        <v>42551</v>
      </c>
      <c r="F66" s="5">
        <f t="shared" si="68"/>
        <v>68840</v>
      </c>
      <c r="G66" s="17"/>
      <c r="H66" s="4">
        <v>68840</v>
      </c>
      <c r="I66" s="4"/>
      <c r="J66" s="4">
        <v>15119.1</v>
      </c>
      <c r="K66" s="4">
        <f t="shared" si="69"/>
        <v>21.962667054038352</v>
      </c>
      <c r="L66" s="4">
        <f t="shared" si="70"/>
        <v>15119.1</v>
      </c>
      <c r="M66" s="4"/>
      <c r="N66" s="4">
        <v>15119.1</v>
      </c>
      <c r="O66" s="4"/>
      <c r="P66" s="5">
        <f t="shared" si="71"/>
        <v>21.962667054038352</v>
      </c>
      <c r="Q66" s="8"/>
    </row>
    <row r="67" spans="1:17" ht="89.25" x14ac:dyDescent="0.25">
      <c r="A67" s="3" t="s">
        <v>107</v>
      </c>
      <c r="B67" s="2"/>
      <c r="C67" s="48" t="s">
        <v>108</v>
      </c>
      <c r="D67" s="48" t="s">
        <v>109</v>
      </c>
      <c r="E67" s="21">
        <v>42064</v>
      </c>
      <c r="F67" s="5">
        <f t="shared" si="68"/>
        <v>10000</v>
      </c>
      <c r="G67" s="17"/>
      <c r="H67" s="4">
        <v>10000</v>
      </c>
      <c r="I67" s="4"/>
      <c r="J67" s="4">
        <v>0</v>
      </c>
      <c r="K67" s="4">
        <f t="shared" si="69"/>
        <v>0</v>
      </c>
      <c r="L67" s="4">
        <f t="shared" si="70"/>
        <v>0</v>
      </c>
      <c r="M67" s="4"/>
      <c r="N67" s="4">
        <v>0</v>
      </c>
      <c r="O67" s="4"/>
      <c r="P67" s="5">
        <f t="shared" si="71"/>
        <v>0</v>
      </c>
      <c r="Q67" s="8"/>
    </row>
    <row r="68" spans="1:17" ht="79.5" customHeight="1" x14ac:dyDescent="0.25">
      <c r="A68" s="3" t="s">
        <v>110</v>
      </c>
      <c r="B68" s="2" t="s">
        <v>111</v>
      </c>
      <c r="C68" s="2" t="s">
        <v>112</v>
      </c>
      <c r="D68" s="2" t="s">
        <v>113</v>
      </c>
      <c r="E68" s="19">
        <v>42369</v>
      </c>
      <c r="F68" s="5">
        <f t="shared" si="68"/>
        <v>76261.2</v>
      </c>
      <c r="G68" s="17"/>
      <c r="H68" s="4">
        <v>76261.2</v>
      </c>
      <c r="I68" s="4"/>
      <c r="J68" s="4">
        <v>4967</v>
      </c>
      <c r="K68" s="4">
        <f t="shared" si="69"/>
        <v>6.513141676239032</v>
      </c>
      <c r="L68" s="4">
        <f>M68+N68+O68</f>
        <v>4967</v>
      </c>
      <c r="M68" s="4"/>
      <c r="N68" s="4">
        <v>4967</v>
      </c>
      <c r="O68" s="4"/>
      <c r="P68" s="5">
        <f t="shared" si="71"/>
        <v>6.513141676239032</v>
      </c>
      <c r="Q68" s="8"/>
    </row>
    <row r="69" spans="1:17" ht="15.75" x14ac:dyDescent="0.25">
      <c r="A69" s="44" t="s">
        <v>114</v>
      </c>
      <c r="B69" s="12"/>
      <c r="C69" s="12"/>
      <c r="D69" s="12"/>
      <c r="E69" s="12"/>
      <c r="F69" s="27">
        <f t="shared" si="68"/>
        <v>688589.5</v>
      </c>
      <c r="G69" s="11">
        <f t="shared" ref="G69:J69" si="72">G71+G76</f>
        <v>0</v>
      </c>
      <c r="H69" s="11">
        <f t="shared" si="72"/>
        <v>629952.5</v>
      </c>
      <c r="I69" s="11">
        <f t="shared" si="72"/>
        <v>58637</v>
      </c>
      <c r="J69" s="11">
        <f t="shared" si="72"/>
        <v>1337.2</v>
      </c>
      <c r="K69" s="11">
        <f t="shared" si="69"/>
        <v>0.19419407353728166</v>
      </c>
      <c r="L69" s="11">
        <f>M69+N69+O69</f>
        <v>1337.2</v>
      </c>
      <c r="M69" s="11">
        <f t="shared" ref="M69:O69" si="73">M71+M76</f>
        <v>0</v>
      </c>
      <c r="N69" s="11">
        <f t="shared" si="73"/>
        <v>1337.2</v>
      </c>
      <c r="O69" s="11">
        <f t="shared" si="73"/>
        <v>0</v>
      </c>
      <c r="P69" s="27">
        <f t="shared" si="71"/>
        <v>0.19419407353728166</v>
      </c>
      <c r="Q69" s="12"/>
    </row>
    <row r="70" spans="1:17" x14ac:dyDescent="0.25">
      <c r="A70" s="3" t="s">
        <v>20</v>
      </c>
      <c r="B70" s="12"/>
      <c r="C70" s="12"/>
      <c r="D70" s="12"/>
      <c r="E70" s="12"/>
      <c r="F70" s="5"/>
      <c r="G70" s="5"/>
      <c r="H70" s="4"/>
      <c r="I70" s="4"/>
      <c r="J70" s="4"/>
      <c r="K70" s="4"/>
      <c r="L70" s="64"/>
      <c r="M70" s="4"/>
      <c r="N70" s="4"/>
      <c r="O70" s="4"/>
      <c r="P70" s="4"/>
      <c r="Q70" s="57"/>
    </row>
    <row r="71" spans="1:17" ht="60" x14ac:dyDescent="0.25">
      <c r="A71" s="32" t="s">
        <v>118</v>
      </c>
      <c r="B71" s="49"/>
      <c r="C71" s="49"/>
      <c r="D71" s="49"/>
      <c r="E71" s="49"/>
      <c r="F71" s="5">
        <f t="shared" ref="F71:F72" si="74">G71+H71+I71</f>
        <v>423252.6</v>
      </c>
      <c r="G71" s="4">
        <v>0</v>
      </c>
      <c r="H71" s="4">
        <v>377952.5</v>
      </c>
      <c r="I71" s="4">
        <v>45300.1</v>
      </c>
      <c r="J71" s="4">
        <v>234.9</v>
      </c>
      <c r="K71" s="4">
        <f t="shared" ref="K71:K72" si="75">J71/F71*100</f>
        <v>5.549877307310104E-2</v>
      </c>
      <c r="L71" s="4">
        <f>M71+N71+O71</f>
        <v>234.9</v>
      </c>
      <c r="M71" s="4">
        <v>0</v>
      </c>
      <c r="N71" s="4">
        <v>234.9</v>
      </c>
      <c r="O71" s="4">
        <v>0</v>
      </c>
      <c r="P71" s="5">
        <f t="shared" ref="P71:P72" si="76">L71/F71*100</f>
        <v>5.549877307310104E-2</v>
      </c>
      <c r="Q71" s="12"/>
    </row>
    <row r="72" spans="1:17" x14ac:dyDescent="0.25">
      <c r="A72" s="33" t="s">
        <v>119</v>
      </c>
      <c r="B72" s="49"/>
      <c r="C72" s="49"/>
      <c r="D72" s="49"/>
      <c r="E72" s="49"/>
      <c r="F72" s="5">
        <f t="shared" si="74"/>
        <v>423252.6</v>
      </c>
      <c r="G72" s="4">
        <v>0</v>
      </c>
      <c r="H72" s="4">
        <v>377952.5</v>
      </c>
      <c r="I72" s="4">
        <v>45300.1</v>
      </c>
      <c r="J72" s="4">
        <v>234.9</v>
      </c>
      <c r="K72" s="4">
        <f t="shared" si="75"/>
        <v>5.549877307310104E-2</v>
      </c>
      <c r="L72" s="4">
        <f>M72+N72+O72</f>
        <v>234.9</v>
      </c>
      <c r="M72" s="4">
        <v>0</v>
      </c>
      <c r="N72" s="4">
        <v>234.9</v>
      </c>
      <c r="O72" s="4">
        <v>0</v>
      </c>
      <c r="P72" s="5">
        <f t="shared" si="76"/>
        <v>5.549877307310104E-2</v>
      </c>
      <c r="Q72" s="12"/>
    </row>
    <row r="73" spans="1:17" ht="30" x14ac:dyDescent="0.25">
      <c r="A73" s="23" t="s">
        <v>117</v>
      </c>
      <c r="B73" s="49"/>
      <c r="C73" s="49"/>
      <c r="D73" s="49"/>
      <c r="E73" s="49"/>
      <c r="F73" s="34"/>
      <c r="G73" s="34"/>
      <c r="H73" s="4"/>
      <c r="I73" s="4"/>
      <c r="J73" s="4"/>
      <c r="K73" s="4"/>
      <c r="L73" s="1"/>
      <c r="M73" s="4"/>
      <c r="N73" s="4"/>
      <c r="O73" s="4"/>
      <c r="P73" s="5"/>
      <c r="Q73" s="12"/>
    </row>
    <row r="74" spans="1:17" ht="45" customHeight="1" x14ac:dyDescent="0.25">
      <c r="A74" s="3" t="s">
        <v>120</v>
      </c>
      <c r="B74" s="70" t="s">
        <v>121</v>
      </c>
      <c r="C74" s="70"/>
      <c r="D74" s="70"/>
      <c r="E74" s="70"/>
      <c r="F74" s="5">
        <f t="shared" ref="F74:F77" si="77">G74+H74+I74</f>
        <v>275300.09999999998</v>
      </c>
      <c r="G74" s="5"/>
      <c r="H74" s="4">
        <v>230000</v>
      </c>
      <c r="I74" s="4">
        <v>45300.1</v>
      </c>
      <c r="J74" s="4">
        <v>0</v>
      </c>
      <c r="K74" s="4">
        <f t="shared" ref="K74:K77" si="78">J74/F74*100</f>
        <v>0</v>
      </c>
      <c r="L74" s="4">
        <f t="shared" ref="L74:L77" si="79">M74+N74+O74</f>
        <v>0</v>
      </c>
      <c r="M74" s="4"/>
      <c r="N74" s="4">
        <v>0</v>
      </c>
      <c r="O74" s="4"/>
      <c r="P74" s="5">
        <f t="shared" ref="P74:P77" si="80">L74/F74*100</f>
        <v>0</v>
      </c>
      <c r="Q74" s="6" t="s">
        <v>122</v>
      </c>
    </row>
    <row r="75" spans="1:17" ht="45" x14ac:dyDescent="0.25">
      <c r="A75" s="3" t="s">
        <v>147</v>
      </c>
      <c r="B75" s="49"/>
      <c r="C75" s="49"/>
      <c r="D75" s="49"/>
      <c r="E75" s="49"/>
      <c r="F75" s="5">
        <f t="shared" si="77"/>
        <v>147952.5</v>
      </c>
      <c r="G75" s="4"/>
      <c r="H75" s="4">
        <v>147952.5</v>
      </c>
      <c r="I75" s="4"/>
      <c r="J75" s="4">
        <v>234.9</v>
      </c>
      <c r="K75" s="4">
        <f t="shared" si="78"/>
        <v>0.15876717189638567</v>
      </c>
      <c r="L75" s="5">
        <f t="shared" si="79"/>
        <v>234.9</v>
      </c>
      <c r="M75" s="4"/>
      <c r="N75" s="4">
        <v>234.9</v>
      </c>
      <c r="O75" s="4"/>
      <c r="P75" s="5">
        <f t="shared" si="80"/>
        <v>0.15876717189638567</v>
      </c>
      <c r="Q75" s="12"/>
    </row>
    <row r="76" spans="1:17" ht="90" x14ac:dyDescent="0.25">
      <c r="A76" s="36" t="s">
        <v>35</v>
      </c>
      <c r="B76" s="50"/>
      <c r="C76" s="7"/>
      <c r="D76" s="7"/>
      <c r="E76" s="6"/>
      <c r="F76" s="5">
        <f t="shared" si="77"/>
        <v>265336.90000000002</v>
      </c>
      <c r="G76" s="5">
        <v>0</v>
      </c>
      <c r="H76" s="5">
        <v>252000</v>
      </c>
      <c r="I76" s="5">
        <v>13336.9</v>
      </c>
      <c r="J76" s="5">
        <v>1102.3</v>
      </c>
      <c r="K76" s="4">
        <f t="shared" si="78"/>
        <v>0.41543411413942044</v>
      </c>
      <c r="L76" s="4">
        <f t="shared" si="79"/>
        <v>1102.3</v>
      </c>
      <c r="M76" s="4">
        <v>0</v>
      </c>
      <c r="N76" s="4">
        <v>1102.3</v>
      </c>
      <c r="O76" s="4">
        <v>0</v>
      </c>
      <c r="P76" s="5">
        <f t="shared" si="80"/>
        <v>0.41543411413942044</v>
      </c>
      <c r="Q76" s="40"/>
    </row>
    <row r="77" spans="1:17" ht="30" x14ac:dyDescent="0.25">
      <c r="A77" s="14" t="s">
        <v>36</v>
      </c>
      <c r="B77" s="50"/>
      <c r="C77" s="7"/>
      <c r="D77" s="7"/>
      <c r="E77" s="6"/>
      <c r="F77" s="5">
        <f t="shared" si="77"/>
        <v>265336.90000000002</v>
      </c>
      <c r="G77" s="5">
        <v>0</v>
      </c>
      <c r="H77" s="5">
        <v>252000</v>
      </c>
      <c r="I77" s="5">
        <v>13336.9</v>
      </c>
      <c r="J77" s="5">
        <v>1102.3</v>
      </c>
      <c r="K77" s="4">
        <f t="shared" si="78"/>
        <v>0.41543411413942044</v>
      </c>
      <c r="L77" s="4">
        <f t="shared" si="79"/>
        <v>1102.3</v>
      </c>
      <c r="M77" s="4">
        <v>0</v>
      </c>
      <c r="N77" s="4">
        <v>1102.3</v>
      </c>
      <c r="O77" s="4">
        <v>0</v>
      </c>
      <c r="P77" s="5">
        <f t="shared" si="80"/>
        <v>0.41543411413942044</v>
      </c>
      <c r="Q77" s="40"/>
    </row>
    <row r="78" spans="1:17" ht="30" x14ac:dyDescent="0.25">
      <c r="A78" s="23" t="s">
        <v>123</v>
      </c>
      <c r="B78" s="50"/>
      <c r="C78" s="7"/>
      <c r="D78" s="7"/>
      <c r="E78" s="6"/>
      <c r="F78" s="5"/>
      <c r="G78" s="17"/>
      <c r="H78" s="4"/>
      <c r="I78" s="4"/>
      <c r="J78" s="4"/>
      <c r="K78" s="4"/>
      <c r="L78" s="4"/>
      <c r="M78" s="4"/>
      <c r="N78" s="4"/>
      <c r="O78" s="4"/>
      <c r="P78" s="5"/>
      <c r="Q78" s="40"/>
    </row>
    <row r="79" spans="1:17" ht="165" x14ac:dyDescent="0.25">
      <c r="A79" s="3" t="s">
        <v>148</v>
      </c>
      <c r="B79" s="70" t="s">
        <v>121</v>
      </c>
      <c r="C79" s="70"/>
      <c r="D79" s="70"/>
      <c r="E79" s="70"/>
      <c r="F79" s="5">
        <f t="shared" ref="F79:F80" si="81">G79+H79+I79</f>
        <v>265336.90000000002</v>
      </c>
      <c r="G79" s="5"/>
      <c r="H79" s="4">
        <v>252000</v>
      </c>
      <c r="I79" s="4">
        <v>13336.9</v>
      </c>
      <c r="J79" s="4">
        <v>1102.3</v>
      </c>
      <c r="K79" s="4">
        <f t="shared" ref="K79:K83" si="82">J79/F79*100</f>
        <v>0.41543411413942044</v>
      </c>
      <c r="L79" s="4">
        <f>M79+N79+O79</f>
        <v>1102.3</v>
      </c>
      <c r="M79" s="4"/>
      <c r="N79" s="4">
        <v>1102.3</v>
      </c>
      <c r="O79" s="4"/>
      <c r="P79" s="5">
        <f t="shared" ref="P79:P83" si="83">L79/F79*100</f>
        <v>0.41543411413942044</v>
      </c>
      <c r="Q79" s="6" t="s">
        <v>124</v>
      </c>
    </row>
    <row r="80" spans="1:17" ht="15.75" x14ac:dyDescent="0.25">
      <c r="A80" s="44" t="s">
        <v>125</v>
      </c>
      <c r="B80" s="49"/>
      <c r="C80" s="49"/>
      <c r="D80" s="49"/>
      <c r="E80" s="49"/>
      <c r="F80" s="27">
        <f t="shared" si="81"/>
        <v>149106</v>
      </c>
      <c r="G80" s="11">
        <v>0</v>
      </c>
      <c r="H80" s="11">
        <v>147306</v>
      </c>
      <c r="I80" s="11">
        <v>1800</v>
      </c>
      <c r="J80" s="11">
        <v>0</v>
      </c>
      <c r="K80" s="11">
        <f t="shared" si="82"/>
        <v>0</v>
      </c>
      <c r="L80" s="11">
        <f>M80+N80+O80</f>
        <v>0</v>
      </c>
      <c r="M80" s="11">
        <v>0</v>
      </c>
      <c r="N80" s="11">
        <v>0</v>
      </c>
      <c r="O80" s="11">
        <v>0</v>
      </c>
      <c r="P80" s="27">
        <f t="shared" si="83"/>
        <v>0</v>
      </c>
      <c r="Q80" s="12"/>
    </row>
    <row r="81" spans="1:17" ht="15.75" x14ac:dyDescent="0.25">
      <c r="A81" s="3" t="s">
        <v>59</v>
      </c>
      <c r="B81" s="49"/>
      <c r="C81" s="49"/>
      <c r="D81" s="49"/>
      <c r="E81" s="49"/>
      <c r="F81" s="27"/>
      <c r="G81" s="11"/>
      <c r="H81" s="11"/>
      <c r="I81" s="11"/>
      <c r="J81" s="11"/>
      <c r="K81" s="11"/>
      <c r="L81" s="11"/>
      <c r="M81" s="11"/>
      <c r="N81" s="11"/>
      <c r="O81" s="11"/>
      <c r="P81" s="27"/>
      <c r="Q81" s="12"/>
    </row>
    <row r="82" spans="1:17" ht="75" x14ac:dyDescent="0.25">
      <c r="A82" s="32" t="s">
        <v>74</v>
      </c>
      <c r="B82" s="49"/>
      <c r="C82" s="49"/>
      <c r="D82" s="49"/>
      <c r="E82" s="49"/>
      <c r="F82" s="5">
        <f t="shared" ref="F82:F83" si="84">G82+H82+I82</f>
        <v>130000</v>
      </c>
      <c r="G82" s="41">
        <v>0</v>
      </c>
      <c r="H82" s="41">
        <v>130000</v>
      </c>
      <c r="I82" s="41">
        <v>0</v>
      </c>
      <c r="J82" s="41">
        <v>0</v>
      </c>
      <c r="K82" s="4">
        <f t="shared" si="82"/>
        <v>0</v>
      </c>
      <c r="L82" s="4">
        <f t="shared" ref="L82:L83" si="85">M82+N82+O82</f>
        <v>0</v>
      </c>
      <c r="M82" s="41">
        <v>0</v>
      </c>
      <c r="N82" s="41">
        <v>0</v>
      </c>
      <c r="O82" s="41">
        <v>0</v>
      </c>
      <c r="P82" s="5">
        <f t="shared" si="83"/>
        <v>0</v>
      </c>
      <c r="Q82" s="57"/>
    </row>
    <row r="83" spans="1:17" ht="45" x14ac:dyDescent="0.25">
      <c r="A83" s="33" t="s">
        <v>126</v>
      </c>
      <c r="B83" s="12"/>
      <c r="C83" s="12"/>
      <c r="D83" s="12"/>
      <c r="E83" s="12"/>
      <c r="F83" s="5">
        <f t="shared" si="84"/>
        <v>130000</v>
      </c>
      <c r="G83" s="4">
        <v>0</v>
      </c>
      <c r="H83" s="4">
        <v>130000</v>
      </c>
      <c r="I83" s="4">
        <v>0</v>
      </c>
      <c r="J83" s="4">
        <v>0</v>
      </c>
      <c r="K83" s="4">
        <f t="shared" si="82"/>
        <v>0</v>
      </c>
      <c r="L83" s="4">
        <f t="shared" si="85"/>
        <v>0</v>
      </c>
      <c r="M83" s="4">
        <v>0</v>
      </c>
      <c r="N83" s="4">
        <v>0</v>
      </c>
      <c r="O83" s="4">
        <v>0</v>
      </c>
      <c r="P83" s="5">
        <f t="shared" si="83"/>
        <v>0</v>
      </c>
      <c r="Q83" s="57"/>
    </row>
    <row r="84" spans="1:17" ht="45" x14ac:dyDescent="0.25">
      <c r="A84" s="23" t="s">
        <v>76</v>
      </c>
      <c r="B84" s="12"/>
      <c r="C84" s="12"/>
      <c r="D84" s="12"/>
      <c r="E84" s="12"/>
      <c r="F84" s="34"/>
      <c r="G84" s="34"/>
      <c r="H84" s="4"/>
      <c r="I84" s="4"/>
      <c r="J84" s="4"/>
      <c r="K84" s="4"/>
      <c r="L84" s="4"/>
      <c r="M84" s="4"/>
      <c r="N84" s="4"/>
      <c r="O84" s="4"/>
      <c r="P84" s="4"/>
      <c r="Q84" s="57"/>
    </row>
    <row r="85" spans="1:17" ht="45" x14ac:dyDescent="0.25">
      <c r="A85" s="10" t="s">
        <v>149</v>
      </c>
      <c r="B85" s="12"/>
      <c r="C85" s="12"/>
      <c r="D85" s="12"/>
      <c r="E85" s="12"/>
      <c r="F85" s="4">
        <f t="shared" ref="F85" si="86">G85+H85+I85</f>
        <v>130000</v>
      </c>
      <c r="G85" s="29"/>
      <c r="H85" s="4">
        <v>130000</v>
      </c>
      <c r="I85" s="4"/>
      <c r="J85" s="4">
        <v>0</v>
      </c>
      <c r="K85" s="4">
        <v>0</v>
      </c>
      <c r="L85" s="4">
        <f>M85+N85+O85</f>
        <v>0</v>
      </c>
      <c r="M85" s="4"/>
      <c r="N85" s="4">
        <v>0</v>
      </c>
      <c r="O85" s="4"/>
      <c r="P85" s="4">
        <v>0</v>
      </c>
      <c r="Q85" s="57"/>
    </row>
    <row r="86" spans="1:17" ht="15.75" x14ac:dyDescent="0.25">
      <c r="A86" s="3" t="s">
        <v>59</v>
      </c>
      <c r="B86" s="49"/>
      <c r="C86" s="49"/>
      <c r="D86" s="49"/>
      <c r="E86" s="49"/>
      <c r="F86" s="27"/>
      <c r="G86" s="11"/>
      <c r="H86" s="11"/>
      <c r="I86" s="11"/>
      <c r="J86" s="11"/>
      <c r="K86" s="11"/>
      <c r="L86" s="11"/>
      <c r="M86" s="11"/>
      <c r="N86" s="11"/>
      <c r="O86" s="11"/>
      <c r="P86" s="27"/>
      <c r="Q86" s="12"/>
    </row>
    <row r="87" spans="1:17" ht="198.75" customHeight="1" x14ac:dyDescent="0.25">
      <c r="A87" s="3" t="s">
        <v>127</v>
      </c>
      <c r="B87" s="2" t="s">
        <v>128</v>
      </c>
      <c r="C87" s="2" t="s">
        <v>129</v>
      </c>
      <c r="D87" s="2" t="s">
        <v>146</v>
      </c>
      <c r="E87" s="8" t="s">
        <v>130</v>
      </c>
      <c r="F87" s="5">
        <f t="shared" ref="F87:F89" si="87">G87+H87+I87</f>
        <v>130000</v>
      </c>
      <c r="G87" s="17"/>
      <c r="H87" s="4">
        <v>130000</v>
      </c>
      <c r="I87" s="4"/>
      <c r="J87" s="4">
        <v>0</v>
      </c>
      <c r="K87" s="4">
        <f t="shared" ref="K87:K89" si="88">J87/F87*100</f>
        <v>0</v>
      </c>
      <c r="L87" s="4">
        <f>M87+N87+O87</f>
        <v>0</v>
      </c>
      <c r="M87" s="4"/>
      <c r="N87" s="4">
        <v>0</v>
      </c>
      <c r="O87" s="4"/>
      <c r="P87" s="5">
        <f t="shared" ref="P87:P89" si="89">L87/F87*100</f>
        <v>0</v>
      </c>
      <c r="Q87" s="20" t="s">
        <v>131</v>
      </c>
    </row>
    <row r="88" spans="1:17" ht="60" x14ac:dyDescent="0.25">
      <c r="A88" s="32" t="s">
        <v>115</v>
      </c>
      <c r="B88" s="2"/>
      <c r="C88" s="51"/>
      <c r="D88" s="8"/>
      <c r="E88" s="8"/>
      <c r="F88" s="5">
        <f t="shared" si="87"/>
        <v>19106</v>
      </c>
      <c r="G88" s="5">
        <v>0</v>
      </c>
      <c r="H88" s="5">
        <v>17306</v>
      </c>
      <c r="I88" s="5">
        <v>1800</v>
      </c>
      <c r="J88" s="17">
        <v>0</v>
      </c>
      <c r="K88" s="4">
        <f t="shared" si="88"/>
        <v>0</v>
      </c>
      <c r="L88" s="4">
        <f t="shared" ref="L88:L89" si="90">M88+N88+O88</f>
        <v>0</v>
      </c>
      <c r="M88" s="4">
        <v>0</v>
      </c>
      <c r="N88" s="4">
        <v>0</v>
      </c>
      <c r="O88" s="4">
        <v>0</v>
      </c>
      <c r="P88" s="5">
        <f t="shared" si="89"/>
        <v>0</v>
      </c>
      <c r="Q88" s="20"/>
    </row>
    <row r="89" spans="1:17" ht="30" x14ac:dyDescent="0.25">
      <c r="A89" s="14" t="s">
        <v>116</v>
      </c>
      <c r="B89" s="2"/>
      <c r="C89" s="51"/>
      <c r="D89" s="8"/>
      <c r="E89" s="8"/>
      <c r="F89" s="5">
        <f t="shared" si="87"/>
        <v>19106</v>
      </c>
      <c r="G89" s="5">
        <v>0</v>
      </c>
      <c r="H89" s="5">
        <v>17306</v>
      </c>
      <c r="I89" s="5">
        <v>1800</v>
      </c>
      <c r="J89" s="17">
        <v>0</v>
      </c>
      <c r="K89" s="4">
        <f t="shared" si="88"/>
        <v>0</v>
      </c>
      <c r="L89" s="4">
        <f t="shared" si="90"/>
        <v>0</v>
      </c>
      <c r="M89" s="4">
        <v>0</v>
      </c>
      <c r="N89" s="4">
        <v>0</v>
      </c>
      <c r="O89" s="4">
        <v>0</v>
      </c>
      <c r="P89" s="5">
        <f t="shared" si="89"/>
        <v>0</v>
      </c>
      <c r="Q89" s="20"/>
    </row>
    <row r="90" spans="1:17" ht="45" x14ac:dyDescent="0.25">
      <c r="A90" s="23" t="s">
        <v>76</v>
      </c>
      <c r="B90" s="2"/>
      <c r="C90" s="51"/>
      <c r="D90" s="8"/>
      <c r="E90" s="8"/>
      <c r="F90" s="5"/>
      <c r="G90" s="17"/>
      <c r="H90" s="4"/>
      <c r="I90" s="4"/>
      <c r="J90" s="4"/>
      <c r="K90" s="4"/>
      <c r="L90" s="4"/>
      <c r="M90" s="4"/>
      <c r="N90" s="4"/>
      <c r="O90" s="4"/>
      <c r="P90" s="5"/>
      <c r="Q90" s="20"/>
    </row>
    <row r="91" spans="1:17" x14ac:dyDescent="0.25">
      <c r="A91" s="23" t="s">
        <v>32</v>
      </c>
      <c r="B91" s="2"/>
      <c r="C91" s="51"/>
      <c r="D91" s="8"/>
      <c r="E91" s="8"/>
      <c r="F91" s="5"/>
      <c r="G91" s="17"/>
      <c r="H91" s="4"/>
      <c r="I91" s="4"/>
      <c r="J91" s="4"/>
      <c r="K91" s="4"/>
      <c r="L91" s="4"/>
      <c r="M91" s="4"/>
      <c r="N91" s="4"/>
      <c r="O91" s="4"/>
      <c r="P91" s="5"/>
      <c r="Q91" s="20"/>
    </row>
    <row r="92" spans="1:17" ht="49.5" customHeight="1" x14ac:dyDescent="0.25">
      <c r="A92" s="23" t="s">
        <v>132</v>
      </c>
      <c r="B92" s="2" t="s">
        <v>133</v>
      </c>
      <c r="C92" s="51" t="s">
        <v>64</v>
      </c>
      <c r="D92" s="8"/>
      <c r="E92" s="8" t="s">
        <v>134</v>
      </c>
      <c r="F92" s="5">
        <f t="shared" ref="F92:F94" si="91">G92+H92+I92</f>
        <v>16120</v>
      </c>
      <c r="G92" s="17"/>
      <c r="H92" s="4">
        <v>14720</v>
      </c>
      <c r="I92" s="4">
        <v>1400</v>
      </c>
      <c r="J92" s="4">
        <v>0</v>
      </c>
      <c r="K92" s="4">
        <f t="shared" ref="K92:K94" si="92">J92/F92*100</f>
        <v>0</v>
      </c>
      <c r="L92" s="4">
        <f t="shared" ref="L92" si="93">M92+N92+O92</f>
        <v>0</v>
      </c>
      <c r="M92" s="4"/>
      <c r="N92" s="4">
        <v>0</v>
      </c>
      <c r="O92" s="4"/>
      <c r="P92" s="5">
        <f t="shared" ref="P92:P94" si="94">L92/F92*100</f>
        <v>0</v>
      </c>
      <c r="Q92" s="20" t="s">
        <v>135</v>
      </c>
    </row>
    <row r="93" spans="1:17" ht="78" customHeight="1" x14ac:dyDescent="0.25">
      <c r="A93" s="23" t="s">
        <v>136</v>
      </c>
      <c r="B93" s="2"/>
      <c r="C93" s="51" t="s">
        <v>64</v>
      </c>
      <c r="D93" s="8"/>
      <c r="E93" s="8" t="s">
        <v>134</v>
      </c>
      <c r="F93" s="5">
        <f t="shared" si="91"/>
        <v>2986</v>
      </c>
      <c r="G93" s="17"/>
      <c r="H93" s="4">
        <v>2586</v>
      </c>
      <c r="I93" s="4">
        <v>400</v>
      </c>
      <c r="J93" s="4">
        <v>0</v>
      </c>
      <c r="K93" s="4">
        <f t="shared" si="92"/>
        <v>0</v>
      </c>
      <c r="L93" s="4">
        <f>M93+N93+O93</f>
        <v>0</v>
      </c>
      <c r="M93" s="4"/>
      <c r="N93" s="4">
        <v>0</v>
      </c>
      <c r="O93" s="4"/>
      <c r="P93" s="5">
        <f t="shared" si="94"/>
        <v>0</v>
      </c>
      <c r="Q93" s="20" t="s">
        <v>135</v>
      </c>
    </row>
    <row r="94" spans="1:17" ht="15.75" x14ac:dyDescent="0.25">
      <c r="A94" s="44" t="s">
        <v>137</v>
      </c>
      <c r="B94" s="49"/>
      <c r="C94" s="49"/>
      <c r="D94" s="12"/>
      <c r="E94" s="12"/>
      <c r="F94" s="27">
        <f t="shared" si="91"/>
        <v>17890</v>
      </c>
      <c r="G94" s="11">
        <f t="shared" ref="G94:J94" si="95">G96</f>
        <v>0</v>
      </c>
      <c r="H94" s="11">
        <f t="shared" si="95"/>
        <v>10000</v>
      </c>
      <c r="I94" s="11">
        <f t="shared" si="95"/>
        <v>7890</v>
      </c>
      <c r="J94" s="11">
        <f t="shared" si="95"/>
        <v>15479</v>
      </c>
      <c r="K94" s="11">
        <f t="shared" si="92"/>
        <v>86.523197316936844</v>
      </c>
      <c r="L94" s="11">
        <f>M94+N94+O94</f>
        <v>15380</v>
      </c>
      <c r="M94" s="11">
        <f t="shared" ref="M94:O94" si="96">M96</f>
        <v>0</v>
      </c>
      <c r="N94" s="11">
        <f t="shared" si="96"/>
        <v>7690</v>
      </c>
      <c r="O94" s="11">
        <f t="shared" si="96"/>
        <v>7690</v>
      </c>
      <c r="P94" s="27">
        <f t="shared" si="94"/>
        <v>85.969815539407492</v>
      </c>
      <c r="Q94" s="12"/>
    </row>
    <row r="95" spans="1:17" x14ac:dyDescent="0.25">
      <c r="A95" s="3" t="s">
        <v>20</v>
      </c>
      <c r="B95" s="49"/>
      <c r="C95" s="49"/>
      <c r="D95" s="12"/>
      <c r="E95" s="12"/>
      <c r="F95" s="17"/>
      <c r="G95" s="17"/>
      <c r="H95" s="4"/>
      <c r="I95" s="4"/>
      <c r="J95" s="4"/>
      <c r="K95" s="4"/>
      <c r="L95" s="64"/>
      <c r="M95" s="4"/>
      <c r="N95" s="4"/>
      <c r="O95" s="4"/>
      <c r="P95" s="4"/>
      <c r="Q95" s="57"/>
    </row>
    <row r="96" spans="1:17" ht="60" x14ac:dyDescent="0.25">
      <c r="A96" s="36" t="s">
        <v>138</v>
      </c>
      <c r="B96" s="49"/>
      <c r="C96" s="49"/>
      <c r="D96" s="12"/>
      <c r="E96" s="12"/>
      <c r="F96" s="5">
        <f t="shared" ref="F96:F97" si="97">G96+H96+I96</f>
        <v>17890</v>
      </c>
      <c r="G96" s="4">
        <f t="shared" ref="G96:J96" si="98">G97</f>
        <v>0</v>
      </c>
      <c r="H96" s="4">
        <f t="shared" si="98"/>
        <v>10000</v>
      </c>
      <c r="I96" s="4">
        <f t="shared" si="98"/>
        <v>7890</v>
      </c>
      <c r="J96" s="4">
        <f t="shared" si="98"/>
        <v>15479</v>
      </c>
      <c r="K96" s="4">
        <f t="shared" ref="K96:K97" si="99">J96/F96*100</f>
        <v>86.523197316936844</v>
      </c>
      <c r="L96" s="4">
        <f t="shared" ref="L96:L97" si="100">M96+N96+O96</f>
        <v>15380</v>
      </c>
      <c r="M96" s="4">
        <f t="shared" ref="M96:O96" si="101">M97</f>
        <v>0</v>
      </c>
      <c r="N96" s="4">
        <f t="shared" si="101"/>
        <v>7690</v>
      </c>
      <c r="O96" s="4">
        <f t="shared" si="101"/>
        <v>7690</v>
      </c>
      <c r="P96" s="5">
        <f t="shared" ref="P96:P97" si="102">L96/F96*100</f>
        <v>85.969815539407492</v>
      </c>
      <c r="Q96" s="12"/>
    </row>
    <row r="97" spans="1:17" ht="45" x14ac:dyDescent="0.25">
      <c r="A97" s="14" t="s">
        <v>139</v>
      </c>
      <c r="B97" s="49"/>
      <c r="C97" s="49"/>
      <c r="D97" s="12"/>
      <c r="E97" s="12"/>
      <c r="F97" s="5">
        <f t="shared" si="97"/>
        <v>17890</v>
      </c>
      <c r="G97" s="4">
        <f t="shared" ref="G97:J97" si="103">G100</f>
        <v>0</v>
      </c>
      <c r="H97" s="4">
        <f t="shared" si="103"/>
        <v>10000</v>
      </c>
      <c r="I97" s="4">
        <f t="shared" si="103"/>
        <v>7890</v>
      </c>
      <c r="J97" s="4">
        <f t="shared" si="103"/>
        <v>15479</v>
      </c>
      <c r="K97" s="4">
        <f t="shared" si="99"/>
        <v>86.523197316936844</v>
      </c>
      <c r="L97" s="4">
        <f t="shared" si="100"/>
        <v>15380</v>
      </c>
      <c r="M97" s="4">
        <f t="shared" ref="M97:O97" si="104">M100</f>
        <v>0</v>
      </c>
      <c r="N97" s="4">
        <f t="shared" si="104"/>
        <v>7690</v>
      </c>
      <c r="O97" s="4">
        <f t="shared" si="104"/>
        <v>7690</v>
      </c>
      <c r="P97" s="5">
        <f t="shared" si="102"/>
        <v>85.969815539407492</v>
      </c>
      <c r="Q97" s="57"/>
    </row>
    <row r="98" spans="1:17" ht="45" x14ac:dyDescent="0.25">
      <c r="A98" s="23" t="s">
        <v>140</v>
      </c>
      <c r="B98" s="49"/>
      <c r="C98" s="49"/>
      <c r="D98" s="12"/>
      <c r="E98" s="12"/>
      <c r="F98" s="34"/>
      <c r="G98" s="34"/>
      <c r="H98" s="13"/>
      <c r="I98" s="13"/>
      <c r="J98" s="13"/>
      <c r="K98" s="13"/>
      <c r="L98" s="4"/>
      <c r="M98" s="13"/>
      <c r="N98" s="13"/>
      <c r="O98" s="13"/>
      <c r="P98" s="13"/>
      <c r="Q98" s="57"/>
    </row>
    <row r="99" spans="1:17" ht="15.75" x14ac:dyDescent="0.25">
      <c r="A99" s="23" t="s">
        <v>33</v>
      </c>
      <c r="B99" s="49"/>
      <c r="C99" s="49"/>
      <c r="D99" s="12"/>
      <c r="E99" s="12"/>
      <c r="F99" s="34"/>
      <c r="G99" s="34"/>
      <c r="H99" s="13"/>
      <c r="I99" s="13"/>
      <c r="J99" s="13"/>
      <c r="K99" s="13"/>
      <c r="L99" s="4"/>
      <c r="M99" s="13"/>
      <c r="N99" s="13"/>
      <c r="O99" s="13"/>
      <c r="P99" s="13"/>
      <c r="Q99" s="57"/>
    </row>
    <row r="100" spans="1:17" ht="51" x14ac:dyDescent="0.25">
      <c r="A100" s="3" t="s">
        <v>141</v>
      </c>
      <c r="B100" s="52" t="s">
        <v>142</v>
      </c>
      <c r="C100" s="51" t="s">
        <v>143</v>
      </c>
      <c r="D100" s="51" t="s">
        <v>144</v>
      </c>
      <c r="E100" s="42"/>
      <c r="F100" s="5">
        <f t="shared" ref="F100" si="105">G100+H100+I100</f>
        <v>17890</v>
      </c>
      <c r="G100" s="5"/>
      <c r="H100" s="4">
        <v>10000</v>
      </c>
      <c r="I100" s="4">
        <v>7890</v>
      </c>
      <c r="J100" s="4">
        <v>15479</v>
      </c>
      <c r="K100" s="4">
        <f t="shared" ref="K100" si="106">J100/F100*100</f>
        <v>86.523197316936844</v>
      </c>
      <c r="L100" s="4">
        <f>M100+N100+O100</f>
        <v>15380</v>
      </c>
      <c r="M100" s="4"/>
      <c r="N100" s="4">
        <v>7690</v>
      </c>
      <c r="O100" s="4">
        <v>7690</v>
      </c>
      <c r="P100" s="5">
        <f t="shared" ref="P100" si="107">L100/F100*100</f>
        <v>85.969815539407492</v>
      </c>
      <c r="Q100" s="42"/>
    </row>
    <row r="101" spans="1:17" ht="15.75" x14ac:dyDescent="0.25">
      <c r="A101" s="67" t="s">
        <v>151</v>
      </c>
      <c r="B101" s="68"/>
      <c r="C101" s="68"/>
      <c r="D101" s="68"/>
      <c r="E101" s="68"/>
      <c r="F101" s="68"/>
      <c r="G101" s="68"/>
      <c r="H101" s="69"/>
      <c r="I101" s="43"/>
      <c r="J101" s="43"/>
      <c r="K101" s="43"/>
      <c r="L101" s="43"/>
      <c r="M101" s="43"/>
      <c r="N101" s="43"/>
      <c r="O101" s="43"/>
      <c r="P101" s="43"/>
      <c r="Q101" s="43"/>
    </row>
  </sheetData>
  <mergeCells count="19">
    <mergeCell ref="Q43:Q48"/>
    <mergeCell ref="E3:E4"/>
    <mergeCell ref="A1:Q1"/>
    <mergeCell ref="A3:A4"/>
    <mergeCell ref="B3:B4"/>
    <mergeCell ref="C3:C4"/>
    <mergeCell ref="D3:D4"/>
    <mergeCell ref="K3:K4"/>
    <mergeCell ref="M2:Q2"/>
    <mergeCell ref="P3:P4"/>
    <mergeCell ref="J3:J4"/>
    <mergeCell ref="F3:I3"/>
    <mergeCell ref="L3:O3"/>
    <mergeCell ref="Q3:Q4"/>
    <mergeCell ref="A101:H101"/>
    <mergeCell ref="B74:E74"/>
    <mergeCell ref="C58:D58"/>
    <mergeCell ref="B79:E79"/>
    <mergeCell ref="B43:D43"/>
  </mergeCells>
  <pageMargins left="0.11811023622047245" right="0.11811023622047245" top="0.19685039370078741" bottom="0.39370078740157483" header="0.31496062992125984" footer="0.31496062992125984"/>
  <pageSetup paperSize="9" scale="57" orientation="landscape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economy53 (Александрова Т.В.)</cp:lastModifiedBy>
  <cp:lastPrinted>2016-04-11T10:35:19Z</cp:lastPrinted>
  <dcterms:created xsi:type="dcterms:W3CDTF">2016-04-08T11:15:41Z</dcterms:created>
  <dcterms:modified xsi:type="dcterms:W3CDTF">2016-04-15T13:36:21Z</dcterms:modified>
</cp:coreProperties>
</file>