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26" i="1" l="1"/>
  <c r="N126" i="1"/>
  <c r="N14" i="1" s="1"/>
  <c r="M126" i="1"/>
  <c r="M14" i="1" s="1"/>
  <c r="J126" i="1"/>
  <c r="I126" i="1"/>
  <c r="H126" i="1"/>
  <c r="H14" i="1" s="1"/>
  <c r="G126" i="1"/>
  <c r="G14" i="1" s="1"/>
  <c r="O114" i="1"/>
  <c r="N114" i="1"/>
  <c r="M114" i="1"/>
  <c r="J114" i="1"/>
  <c r="I114" i="1"/>
  <c r="H114" i="1"/>
  <c r="F114" i="1" s="1"/>
  <c r="G114" i="1"/>
  <c r="G13" i="1" s="1"/>
  <c r="O105" i="1"/>
  <c r="N105" i="1"/>
  <c r="M105" i="1"/>
  <c r="J105" i="1"/>
  <c r="I105" i="1"/>
  <c r="H105" i="1"/>
  <c r="G105" i="1"/>
  <c r="O100" i="1"/>
  <c r="O87" i="1" s="1"/>
  <c r="O12" i="1" s="1"/>
  <c r="N100" i="1"/>
  <c r="M100" i="1"/>
  <c r="J100" i="1"/>
  <c r="I100" i="1"/>
  <c r="I87" i="1" s="1"/>
  <c r="I12" i="1" s="1"/>
  <c r="H100" i="1"/>
  <c r="G100" i="1"/>
  <c r="M87" i="1"/>
  <c r="G87" i="1"/>
  <c r="G12" i="1" s="1"/>
  <c r="O90" i="1"/>
  <c r="N90" i="1"/>
  <c r="M90" i="1"/>
  <c r="L90" i="1" s="1"/>
  <c r="J90" i="1"/>
  <c r="I90" i="1"/>
  <c r="H90" i="1"/>
  <c r="G90" i="1"/>
  <c r="F90" i="1" s="1"/>
  <c r="O74" i="1"/>
  <c r="N74" i="1"/>
  <c r="M74" i="1"/>
  <c r="M11" i="1" s="1"/>
  <c r="J74" i="1"/>
  <c r="J11" i="1" s="1"/>
  <c r="I74" i="1"/>
  <c r="H74" i="1"/>
  <c r="G74" i="1"/>
  <c r="F74" i="1" s="1"/>
  <c r="O76" i="1"/>
  <c r="N76" i="1"/>
  <c r="M76" i="1"/>
  <c r="J76" i="1"/>
  <c r="I76" i="1"/>
  <c r="H76" i="1"/>
  <c r="F76" i="1" s="1"/>
  <c r="G76" i="1"/>
  <c r="O77" i="1"/>
  <c r="N77" i="1"/>
  <c r="M77" i="1"/>
  <c r="J77" i="1"/>
  <c r="I77" i="1"/>
  <c r="H77" i="1"/>
  <c r="F77" i="1" s="1"/>
  <c r="G77" i="1"/>
  <c r="O66" i="1"/>
  <c r="O65" i="1" s="1"/>
  <c r="O63" i="1" s="1"/>
  <c r="O10" i="1" s="1"/>
  <c r="N66" i="1"/>
  <c r="N65" i="1" s="1"/>
  <c r="N63" i="1" s="1"/>
  <c r="N10" i="1" s="1"/>
  <c r="M66" i="1"/>
  <c r="M65" i="1" s="1"/>
  <c r="M63" i="1" s="1"/>
  <c r="M10" i="1" s="1"/>
  <c r="J66" i="1"/>
  <c r="J65" i="1" s="1"/>
  <c r="J63" i="1" s="1"/>
  <c r="J10" i="1" s="1"/>
  <c r="I66" i="1"/>
  <c r="H66" i="1"/>
  <c r="H65" i="1" s="1"/>
  <c r="H63" i="1" s="1"/>
  <c r="H10" i="1" s="1"/>
  <c r="G66" i="1"/>
  <c r="G65" i="1" s="1"/>
  <c r="I65" i="1"/>
  <c r="I63" i="1" s="1"/>
  <c r="I10" i="1" s="1"/>
  <c r="O16" i="1"/>
  <c r="O7" i="1" s="1"/>
  <c r="N16" i="1"/>
  <c r="N7" i="1" s="1"/>
  <c r="J16" i="1"/>
  <c r="I16" i="1"/>
  <c r="I7" i="1" s="1"/>
  <c r="H16" i="1"/>
  <c r="H7" i="1" s="1"/>
  <c r="O18" i="1"/>
  <c r="N18" i="1"/>
  <c r="M18" i="1"/>
  <c r="M16" i="1" s="1"/>
  <c r="M7" i="1" s="1"/>
  <c r="J18" i="1"/>
  <c r="I18" i="1"/>
  <c r="H18" i="1"/>
  <c r="G18" i="1"/>
  <c r="G16" i="1" s="1"/>
  <c r="O14" i="1"/>
  <c r="J14" i="1"/>
  <c r="I14" i="1"/>
  <c r="O13" i="1"/>
  <c r="N13" i="1"/>
  <c r="M13" i="1"/>
  <c r="J13" i="1"/>
  <c r="I13" i="1"/>
  <c r="H13" i="1"/>
  <c r="M12" i="1"/>
  <c r="O11" i="1"/>
  <c r="N11" i="1"/>
  <c r="I11" i="1"/>
  <c r="H11" i="1"/>
  <c r="G11" i="1"/>
  <c r="O9" i="1"/>
  <c r="N9" i="1"/>
  <c r="M9" i="1"/>
  <c r="J9" i="1"/>
  <c r="I9" i="1"/>
  <c r="H9" i="1"/>
  <c r="G9" i="1"/>
  <c r="O8" i="1"/>
  <c r="N8" i="1"/>
  <c r="M8" i="1"/>
  <c r="L8" i="1" s="1"/>
  <c r="J8" i="1"/>
  <c r="I8" i="1"/>
  <c r="H8" i="1"/>
  <c r="G8" i="1"/>
  <c r="J7" i="1"/>
  <c r="L136" i="1"/>
  <c r="L134" i="1"/>
  <c r="L133" i="1"/>
  <c r="L132" i="1"/>
  <c r="L129" i="1"/>
  <c r="L128" i="1"/>
  <c r="L125" i="1"/>
  <c r="L124" i="1"/>
  <c r="L121" i="1"/>
  <c r="L120" i="1"/>
  <c r="L119" i="1"/>
  <c r="L116" i="1"/>
  <c r="L115" i="1"/>
  <c r="L114" i="1"/>
  <c r="L113" i="1"/>
  <c r="L112" i="1"/>
  <c r="L109" i="1"/>
  <c r="L108" i="1"/>
  <c r="L106" i="1"/>
  <c r="L105" i="1"/>
  <c r="L104" i="1"/>
  <c r="L103" i="1"/>
  <c r="L101" i="1"/>
  <c r="L100" i="1"/>
  <c r="L99" i="1"/>
  <c r="L96" i="1"/>
  <c r="L95" i="1"/>
  <c r="L94" i="1"/>
  <c r="L92" i="1"/>
  <c r="L89" i="1"/>
  <c r="L86" i="1"/>
  <c r="L84" i="1"/>
  <c r="L82" i="1"/>
  <c r="L81" i="1"/>
  <c r="L80" i="1"/>
  <c r="L79" i="1"/>
  <c r="L77" i="1"/>
  <c r="L76" i="1"/>
  <c r="L73" i="1"/>
  <c r="L71" i="1"/>
  <c r="L70" i="1"/>
  <c r="L69" i="1"/>
  <c r="L68" i="1"/>
  <c r="L62" i="1"/>
  <c r="L60" i="1"/>
  <c r="L59" i="1"/>
  <c r="L57" i="1"/>
  <c r="L56" i="1"/>
  <c r="L54" i="1"/>
  <c r="L53" i="1"/>
  <c r="L51" i="1"/>
  <c r="L49" i="1"/>
  <c r="L46" i="1"/>
  <c r="L43" i="1"/>
  <c r="L42" i="1"/>
  <c r="L39" i="1"/>
  <c r="L37" i="1"/>
  <c r="L36" i="1"/>
  <c r="L35" i="1"/>
  <c r="L32" i="1"/>
  <c r="L31" i="1"/>
  <c r="L30" i="1"/>
  <c r="L29" i="1"/>
  <c r="L27" i="1"/>
  <c r="L25" i="1"/>
  <c r="L24" i="1"/>
  <c r="L22" i="1"/>
  <c r="L21" i="1"/>
  <c r="L19" i="1"/>
  <c r="L5" i="1"/>
  <c r="F136" i="1"/>
  <c r="F134" i="1"/>
  <c r="F133" i="1"/>
  <c r="F132" i="1"/>
  <c r="F129" i="1"/>
  <c r="F128" i="1"/>
  <c r="F125" i="1"/>
  <c r="F124" i="1"/>
  <c r="F121" i="1"/>
  <c r="F120" i="1"/>
  <c r="F119" i="1"/>
  <c r="F116" i="1"/>
  <c r="F115" i="1"/>
  <c r="F113" i="1"/>
  <c r="F112" i="1"/>
  <c r="F109" i="1"/>
  <c r="F108" i="1"/>
  <c r="F106" i="1"/>
  <c r="F105" i="1"/>
  <c r="F104" i="1"/>
  <c r="F103" i="1"/>
  <c r="F101" i="1"/>
  <c r="F99" i="1"/>
  <c r="F96" i="1"/>
  <c r="F95" i="1"/>
  <c r="F94" i="1"/>
  <c r="F92" i="1"/>
  <c r="F89" i="1"/>
  <c r="F86" i="1"/>
  <c r="F84" i="1"/>
  <c r="F82" i="1"/>
  <c r="F81" i="1"/>
  <c r="F80" i="1"/>
  <c r="F79" i="1"/>
  <c r="F73" i="1"/>
  <c r="F71" i="1"/>
  <c r="F70" i="1"/>
  <c r="F69" i="1"/>
  <c r="F68" i="1"/>
  <c r="F62" i="1"/>
  <c r="F60" i="1"/>
  <c r="F59" i="1"/>
  <c r="F57" i="1"/>
  <c r="F56" i="1"/>
  <c r="F54" i="1"/>
  <c r="F53" i="1"/>
  <c r="F51" i="1"/>
  <c r="F49" i="1"/>
  <c r="F46" i="1"/>
  <c r="F43" i="1"/>
  <c r="F42" i="1"/>
  <c r="F40" i="1"/>
  <c r="F39" i="1"/>
  <c r="F37" i="1"/>
  <c r="F36" i="1"/>
  <c r="F35" i="1"/>
  <c r="F32" i="1"/>
  <c r="F31" i="1"/>
  <c r="F30" i="1"/>
  <c r="F29" i="1"/>
  <c r="F27" i="1"/>
  <c r="F25" i="1"/>
  <c r="F24" i="1"/>
  <c r="F22" i="1"/>
  <c r="F21" i="1"/>
  <c r="F19" i="1"/>
  <c r="F8" i="1"/>
  <c r="F5" i="1"/>
  <c r="P55" i="1"/>
  <c r="K55" i="1"/>
  <c r="O55" i="1"/>
  <c r="L55" i="1" s="1"/>
  <c r="N55" i="1"/>
  <c r="M55" i="1"/>
  <c r="J55" i="1"/>
  <c r="I55" i="1"/>
  <c r="H55" i="1"/>
  <c r="G55" i="1"/>
  <c r="L126" i="1" l="1"/>
  <c r="F126" i="1"/>
  <c r="J87" i="1"/>
  <c r="J12" i="1" s="1"/>
  <c r="H87" i="1"/>
  <c r="H12" i="1" s="1"/>
  <c r="F12" i="1" s="1"/>
  <c r="N87" i="1"/>
  <c r="N12" i="1" s="1"/>
  <c r="L12" i="1" s="1"/>
  <c r="F100" i="1"/>
  <c r="L74" i="1"/>
  <c r="F11" i="1"/>
  <c r="F16" i="1"/>
  <c r="G7" i="1"/>
  <c r="F7" i="1" s="1"/>
  <c r="F9" i="1"/>
  <c r="L11" i="1"/>
  <c r="F18" i="1"/>
  <c r="F55" i="1"/>
  <c r="L18" i="1"/>
  <c r="L66" i="1"/>
  <c r="F13" i="1"/>
  <c r="L13" i="1"/>
  <c r="L9" i="1"/>
  <c r="F14" i="1"/>
  <c r="L14" i="1"/>
  <c r="F66" i="1"/>
  <c r="L65" i="1"/>
  <c r="F65" i="1"/>
  <c r="G63" i="1"/>
  <c r="G10" i="1" s="1"/>
  <c r="F10" i="1" s="1"/>
  <c r="L10" i="1"/>
  <c r="L63" i="1"/>
  <c r="L7" i="1"/>
  <c r="L16" i="1"/>
  <c r="L87" i="1" l="1"/>
  <c r="F87" i="1"/>
  <c r="F63" i="1"/>
</calcChain>
</file>

<file path=xl/sharedStrings.xml><?xml version="1.0" encoding="utf-8"?>
<sst xmlns="http://schemas.openxmlformats.org/spreadsheetml/2006/main" count="236" uniqueCount="201">
  <si>
    <t>Информация о финансировании строительства объектов республиканской адресной 
инвестиционной программы за счет бюджетных средств за январь-апрель 2016 года</t>
  </si>
  <si>
    <t>тыс. рублей</t>
  </si>
  <si>
    <t>Наименование отраслей, государственных 
заказчиков и объектов</t>
  </si>
  <si>
    <t>Реквизиты проектной организации, разработавшей ПСД  (наименование, ИНН, адрес, ФИО руководителя)</t>
  </si>
  <si>
    <t>Наименование подрядной организации, осуществляющей строительные работы  (наименование, ИНН, адрес, ФИО руководителя, учредителей)</t>
  </si>
  <si>
    <t>Реквизиты государственного (муниципального)  контракта  (дата, номер)</t>
  </si>
  <si>
    <t>Сроки 
строительства (реконструкции)</t>
  </si>
  <si>
    <t>Годовой лимит финансирования, тыс. рублей</t>
  </si>
  <si>
    <t>Объем выполненных работ, оформленных актами</t>
  </si>
  <si>
    <t xml:space="preserve">% 
выпол-ненных работ от годового лимита </t>
  </si>
  <si>
    <t>Фактическое финансирование выполненных работ, включая авансирование (кассовый расход), тыс. рублей</t>
  </si>
  <si>
    <t>% 
факти-ческого финанси-рования работ к годовому лимиту</t>
  </si>
  <si>
    <t>Причина невыполнения контрактных обязательств</t>
  </si>
  <si>
    <t>Итого</t>
  </si>
  <si>
    <t>из федерального бюджета</t>
  </si>
  <si>
    <t xml:space="preserve">из республиканского бюджета (без учета субсидий из ФБ) 
</t>
  </si>
  <si>
    <t>из местного бюджета (без учета субсидий из РБ)</t>
  </si>
  <si>
    <t>из федераль-ного бюджета</t>
  </si>
  <si>
    <t>из республи-канского бюджета (без учета субсидий из ФБ)</t>
  </si>
  <si>
    <t xml:space="preserve">Бюджетные инвестиции </t>
  </si>
  <si>
    <t xml:space="preserve">         в том числе:</t>
  </si>
  <si>
    <t xml:space="preserve">образование </t>
  </si>
  <si>
    <t>культура</t>
  </si>
  <si>
    <t>жилищное строительство</t>
  </si>
  <si>
    <t>здравоохранение</t>
  </si>
  <si>
    <t>физическая культура и спорт</t>
  </si>
  <si>
    <t>дорожное хозяйство</t>
  </si>
  <si>
    <t>коммунальное хозяйство</t>
  </si>
  <si>
    <t>прочие расходы</t>
  </si>
  <si>
    <t>ОБРАЗОВАНИЕ, всего</t>
  </si>
  <si>
    <t>Подпрограмма "Государственная поддержка развития образования"</t>
  </si>
  <si>
    <t>Министерство образования 
и молодежной политики Чувашской Республики</t>
  </si>
  <si>
    <t xml:space="preserve"> </t>
  </si>
  <si>
    <t>ОАО "Проектно-сметное бюро" - г.Чебоксары, пер.Бабушкина, д.8.  ИНН 2130066670. Ген.директор - В.П. Михайлов</t>
  </si>
  <si>
    <t>К от 15.12.2014 г. №906</t>
  </si>
  <si>
    <t>январь 2015 г.</t>
  </si>
  <si>
    <t>проводятся аукционные мероприятия</t>
  </si>
  <si>
    <t>Строительство здания республиканской кадетской школы в  г. Чебоксары Чувашской Республики (ПИР - 450,0 тыс. рублей)</t>
  </si>
  <si>
    <t>ООО "СКИМ" (Обрядин Алексей Геннадьевич) ИНН 2130093271</t>
  </si>
  <si>
    <t>К от 05.05.2015 г. №239</t>
  </si>
  <si>
    <t>июль 2015 г.</t>
  </si>
  <si>
    <t>администрация Вурнарского района</t>
  </si>
  <si>
    <t>администрация Красночетайского района</t>
  </si>
  <si>
    <t>администрация г. Канаша</t>
  </si>
  <si>
    <t>администрация г. Чебоксары</t>
  </si>
  <si>
    <t xml:space="preserve">объект введен в эксплуатацию </t>
  </si>
  <si>
    <t>создание межрегионального центра компетенций</t>
  </si>
  <si>
    <t>Подпрограмма "Создание в Чувашской Республике новых мест в общеобразовательных организациях в соответствии с прогнозируемой потребностью и современными условиями обучения" на 2016–2025 годы</t>
  </si>
  <si>
    <t>ведется проектирование</t>
  </si>
  <si>
    <t>администрация г.Чебоксары</t>
  </si>
  <si>
    <t>строительство здания средней общеобразовательной школы в мкр. "ул. Гладкова" г. Чебоксары</t>
  </si>
  <si>
    <t>ООО "Стройпроект-Холдинг"</t>
  </si>
  <si>
    <t>ООО "Алза" (Лаврентьева Н.Р.), ИНН 2127311850</t>
  </si>
  <si>
    <t>К № 14 от 28.03.2016</t>
  </si>
  <si>
    <t>июль 2017 г.</t>
  </si>
  <si>
    <t>строительство здания средней общеобразовательной школы в мкр. "Садовый" г. Чебоксары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</si>
  <si>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 на 2013-2020 годы</t>
  </si>
  <si>
    <t>Подпрограмма "Устойчивое развитие сельских территорий"</t>
  </si>
  <si>
    <t>администрация Комсомольского района</t>
  </si>
  <si>
    <t>Строительство здания средней обшеобразовательной школы на 165 учащихся с пристроем помещений для дошкольных групп на 40 мест в д.Альбусь-Сюрбеево Комсомольского района</t>
  </si>
  <si>
    <t>ООО "Проектный институт "Суварстройпроект" -г.Чебоксары, ул.К.Маркса, 52. ИНН 2129041303. Ген.директор - Захаров В.А. гоэкспертиза 04.09.2013 г. № 21-1-5-02227-13</t>
  </si>
  <si>
    <t>ООО "Арка" (Шарафутдинов Фагиль Фазылянович), ИНН 2124010478</t>
  </si>
  <si>
    <t>МК от 30.04.2015</t>
  </si>
  <si>
    <t>сентябрь 2016 г.</t>
  </si>
  <si>
    <t>работы ведутся в соответствии с графиком</t>
  </si>
  <si>
    <t>Подпрограмма "Энергосбережение в Чувашской Республике"</t>
  </si>
  <si>
    <t xml:space="preserve">строительство блочной котельной и реконструкция инженерных сетей КС(К)ОУ "Ибресинская специальная (коррекционная) общеоб-разовательная школа-интернат", расположенного по адресу: ул. Комсомольская, д. 33, пгт Ибреси, Ибресинский район
</t>
  </si>
  <si>
    <t>ООО "Стройпроект", Директор Разумова,Т.И., ИНН 2104006177</t>
  </si>
  <si>
    <t>ООО "Сельский комфорт" (Фондеркин Владимир Александрович) ИНН 2130099604</t>
  </si>
  <si>
    <t>ГК №54 от 11.02.2015 г.</t>
  </si>
  <si>
    <t>август 2015 г.</t>
  </si>
  <si>
    <t>КУЛЬТУРА, всего</t>
  </si>
  <si>
    <t>Подпрограмма "Устойчивое развитие сельских территорий Чувашской Республики"</t>
  </si>
  <si>
    <t>Министерство культуры, по делам  национальностей, информационной политики  и архивного дела Чувашской Республики</t>
  </si>
  <si>
    <t>в том числе:</t>
  </si>
  <si>
    <t>развитие сети учреждений культурно-досугового типа в сельской местности</t>
  </si>
  <si>
    <t>администрация Урмарского района</t>
  </si>
  <si>
    <t xml:space="preserve">строительство здания сельского дома культуры в с. Шоркистры </t>
  </si>
  <si>
    <t>ООО "ПИ "Суварстройпроект", ИНН 2129041303, г. Чебоксары, ул. К.Маркса, д.52б, В.А. Захаров</t>
  </si>
  <si>
    <t>будет определенна в соответствии с 44-ФЗ</t>
  </si>
  <si>
    <t>2016-2017</t>
  </si>
  <si>
    <t>администрация Цивильского района</t>
  </si>
  <si>
    <t xml:space="preserve">строительство здания сельского клуба в с. Михайловка </t>
  </si>
  <si>
    <t xml:space="preserve">ООО "Артифекс", ИНН 2130102215, г. Чебоксары, ул. Афанасьева, д.8, Иванов А.П.  </t>
  </si>
  <si>
    <t>ООО "ПМК-8", ИНН 2115902400, Чувашская республика, Цивильск, П.Иванова ул, 8, ген. директор Ижелеев В.Н.</t>
  </si>
  <si>
    <t>муниципальный контракт от 25.04.2016 № 380-16/011</t>
  </si>
  <si>
    <t>администрация Яльчикского района</t>
  </si>
  <si>
    <t>строительство здания многофункционального культурного центра досуга в д. Тоскаево</t>
  </si>
  <si>
    <t>ООО "ПИ"АККОР техпроект", ИНН 2130038986, г. Чебоксары, пр Мира, дом 90, корпус 1,  Г.С. Абросеев</t>
  </si>
  <si>
    <t xml:space="preserve">Государственная программа Чувашской Республики  "Развитие культуры и туризма" на 2014-2020 годы </t>
  </si>
  <si>
    <t>Подпрограмма "Развитие культуры в Чувашской Республике</t>
  </si>
  <si>
    <t xml:space="preserve">реконструкция здания АУ Чувашской Республики "Чувашская государственная филармония" Минкультуры Чувашии </t>
  </si>
  <si>
    <t>ОАО «Проектный институт «Чувашгражданпроект», 428018, г.Чебоксары, Московский проспект, д.3, ИНН 2130066768, Данилов А.Ю,</t>
  </si>
  <si>
    <t xml:space="preserve">ОАО «Проектный институт «Чувашгражданпроект» осуществляется корректировка проектной документации </t>
  </si>
  <si>
    <t>2016-2018</t>
  </si>
  <si>
    <t>ОАО «Проектный институт «Чувашгражданпроект» осуществляется корректировка проектной документации, затем проект б. отправлен на Главгосэкспертизу в Казань</t>
  </si>
  <si>
    <t>Подпрограмма "Туризм"</t>
  </si>
  <si>
    <t>Создание комплекса обеспечивающей инфраструктуры туристско-рекреационного кластера "Этническая Чувашия" Чувашской Республики (в т.ч. ПИР - 986,0 тыс. рублей)</t>
  </si>
  <si>
    <t xml:space="preserve">ООО "Вереск" ИНН: 2130018411 г. Чебоксары,ул. Афанасьева, д.9/2,Кожанов С.Ю., ООО "Агротехпроект", ИНН 2128026013,г. Чебоксары,пр. И.Яковлева, д. 19, оф. № 402,Иванов Н.Б., ООО "Чешская деревня",ИНН 5256069988,Нижегородская область, Богородский район, д. Шумилово, коттеджный поселок «Чешская
деревня», ул. Татры, д. 1 Б
         </t>
  </si>
  <si>
    <t>ОАО "Чувашавто-дор",ИНН 2130047821, г. Чебоксары,пр. И.Я. Яковлева, 2а, Пулатов Д.А., ООО "Элегант",ИНН 2122006606,ЧР,г. Чебоксары, пр. М. Горького,д. 12, кв. 91,Скрипилин Ю.А.; ООО "Сельский комфорт",ИНН2130099604,г.Чебоксары, Лапсарский проезд, д. 57,Фондеркин В.А.; ООО "Энергосервис" ИНН 218002335,ЧР, Комсомольский район,с. Комсомольское,ул. Мира, д. 15,Волков Г.Ф., ООО "ПромСпецСтрой" ИНН 2130115180, г. Чебоксары,ул. Крылова, д.17б,Андреев С.М.</t>
  </si>
  <si>
    <t xml:space="preserve">2015.210575 от 22.06.2015;0115200001114002098_44669 от 07.07.2014 ;  0115200001114002536_44669 от 05.08.2014; 13 от 19.11.2013; 2014.316376 от 11.11.2014; 2014.386066 от 17.12.2014; 2015.318999 от 24.08.2015
</t>
  </si>
  <si>
    <t>ЖИЛИЩНОЕ СТРОИТЕЛЬСТВО, всего</t>
  </si>
  <si>
    <t>пообъектное распределение средств осуществляется отдельными постановлениями КМ ЧР, после чего проводятся аукционы и выбираются подрядчики. Перечисление муниципальным образованиям средств осуществляется по мере заключения муниципальных контрактов на строительство жилых помещений в рамках реализации республиканской адресной программы переселения граждан из аварийного жилищного фонда</t>
  </si>
  <si>
    <t>Государственная программа Чувашской Республики "Развитие жилищного строительства и сферы жилищно-коммунального хозяйства" на 2012-2020 годы</t>
  </si>
  <si>
    <t>Министерство строительства, архитектуры и жилищно-коммунального хозяйства Чувашской  Республики</t>
  </si>
  <si>
    <t xml:space="preserve">обеспечение мероприятий по переселению граждан из аварийного жилищного фонда ***
</t>
  </si>
  <si>
    <t>ЗДРАВООХРАНЕНИЕ, всего</t>
  </si>
  <si>
    <t xml:space="preserve">              в том числе:</t>
  </si>
  <si>
    <t>Государственная программа Чувашской Республики "Развитие здравоохранения" на 2013-2020 годы</t>
  </si>
  <si>
    <t>Подпрограмма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помощи, медицинской эвакуации"</t>
  </si>
  <si>
    <t>ООО "Эксперт-Проект" г.Волгоград, ул.Рабоче-Крестьянская, д.9,                                               ОАО "ПИ "Чувашгражданпроект"</t>
  </si>
  <si>
    <t>ГК № 10-22/613 от 18.06.2013 (на ПСД),                                                        контракт от 09.07.2014 № 10-22/577.</t>
  </si>
  <si>
    <t>сентябрь 2013 года</t>
  </si>
  <si>
    <t xml:space="preserve">Строительство хирургического корпуса БУ Чувашской Республики "Республиканский клинический онкологический диспансер" Минздравсоцразвития Чувашии, г. Чебоксары </t>
  </si>
  <si>
    <t>ООО "Стройлидер"</t>
  </si>
  <si>
    <t>ГУП "РУКС" Минстроя Чувашии, ИНН2127011247, г.Чебоксары, Московский пр-т, 38/1, Ильин А.В.</t>
  </si>
  <si>
    <t>от 29.10.2012
№10-22/927</t>
  </si>
  <si>
    <t>2012-2015 годы</t>
  </si>
  <si>
    <t xml:space="preserve">Строительство модульных фельдшерско-акушерских пунктов в рамках Указа Главы Чувашской Республики от 2 ноября 2012 года №124 "О дополнительных мерах по совершенствованию оказания первичной медико-санитарной помощи сельскому населению в Чувашской Республике" </t>
  </si>
  <si>
    <t>ОАО "Чувашгражданпроект"</t>
  </si>
  <si>
    <t>на весь выделенный лимит бюджетных ассигнований 2015 года в разрезе районов заключены государственные контракты с подрядными организациями в соответствии с ФЗ № 44-ФЗ от 05.04.2013</t>
  </si>
  <si>
    <t>аукцион в стади подписания государственных контрактов</t>
  </si>
  <si>
    <t>ФИЗИЧЕСКАЯ КУЛЬТУРА И СПОРТ, всего</t>
  </si>
  <si>
    <t>Государственная программа Чувашской Республики "Развитие физической культуры и спорта" на 2014-2020 годы</t>
  </si>
  <si>
    <t>Подрограмма "Развитие физической культуры и массового спорта"</t>
  </si>
  <si>
    <t>Министерство по физической культуре, спорту и туризму Чувашской Республики</t>
  </si>
  <si>
    <t xml:space="preserve">строительство ледового дворца на 7500 зрительских мест с пристроенным крытым катком и искусственным льдом на стадионе "Олимпийский" в г.Чебоксары </t>
  </si>
  <si>
    <t>ООО "Мой город"  ИНН 2130018877, ул.М.Павлова д.39, оф.3, Лукиянов Сергей Пантелемонович</t>
  </si>
  <si>
    <t>ЗАО "ХК "Голицын",  ИНН 50060004480, адрес: г.Новоче-бок-сарск, ул. Комму-нальная, д.9, директор Коротков  А.В.</t>
  </si>
  <si>
    <t xml:space="preserve">ГК № 17 от 26.12.2012,           ГК № 1 от 19.01.2015 </t>
  </si>
  <si>
    <t xml:space="preserve">строительства центра развития маунтинбайка в г. Чебоксары </t>
  </si>
  <si>
    <t>ООО "ПГС-Проект",  ИНН 2129053605, ул.Т.Кривова, 4, оф.315, Киселев Николая Зосимович</t>
  </si>
  <si>
    <t>ООО "Спецстройкоммуникации", ИНН 2129044537, адрес: 428037, г.Чебоксары, Монтажный проезд, д.6; директор  Миронов В.И.</t>
  </si>
  <si>
    <t>ГК от 01.07.2015 № 3</t>
  </si>
  <si>
    <t>строительство блочно-модульной котельной на газовом топливе (2 этап строительства центра развития маунтинбайка в г. Чебоксары)</t>
  </si>
  <si>
    <t>ООО "Техпроект", ИНН 2130019550, адрес: 428000, ЧР, г.Чебоксары, пр.Лапсарский, д.57, директор Гасанов Вагиф Али оглы</t>
  </si>
  <si>
    <t>Государственный контракт № 21 от 31.12.2013</t>
  </si>
  <si>
    <t xml:space="preserve">реконструкция  БОУ ДОД  "СДЮСШОР № 2" (центр олимпийской подготовки по биатлону) Минспорта Чувашии </t>
  </si>
  <si>
    <t>ОО НПП "Иженер" ИНН 2127317852, Президентский б-р,д.31 директор Токмолаева Л.И.</t>
  </si>
  <si>
    <t>ООО НПП "Алза", ИНН 2127311850, адрес: 428004, г.Чебоксары, ул. Энгельса, 42а; директор Лаврентьев С.В.</t>
  </si>
  <si>
    <t>Государственный контракт № 20 от 31.12.2013</t>
  </si>
  <si>
    <t>строительство футбольного поля на базе  МАОУДОД  "ДЮСШ Вурнарская" Вурнарского района</t>
  </si>
  <si>
    <t>ООО "СтройЛогистик" ИНН 2130094123 адрес: г.Чебоксары, пер. Школьный, д.1, директор Салманова С.М.</t>
  </si>
  <si>
    <t>Муниципальный контракт № 28 от 16.10.2014</t>
  </si>
  <si>
    <t>администрация г. Канаш</t>
  </si>
  <si>
    <t>строительство стадиона АУ ДО "ДЮСШ "Локомотив" (устройство футбольного поля) в г. Канаше</t>
  </si>
  <si>
    <t>ДОРОЖНОЕ ХОЗЯЙСТВО</t>
  </si>
  <si>
    <t>Подрограмма "Туризм"</t>
  </si>
  <si>
    <t>Министерство транспорта и дорожного хозяйства Чувашской Республики</t>
  </si>
  <si>
    <t xml:space="preserve">Строительство транспортной инфраструктуры этноэкологического комплекса "Амазония" г. Чебоксары
</t>
  </si>
  <si>
    <t xml:space="preserve">кредитор. задолженность с прошлого года  </t>
  </si>
  <si>
    <t>Министерство культуры, по делам национальностей и архивного дела Чувашской Республики</t>
  </si>
  <si>
    <t>строительство транспортной инфраструктуры этноэкологического комплекса "Ясна" Чебоксарского района Чувашской Республики</t>
  </si>
  <si>
    <t xml:space="preserve">ОАО"Чувашавто-дор",ИНН 2130047821, г.Чебоксары, пр.И.Я. Яковлева, 2а, Пулатов Д.А. </t>
  </si>
  <si>
    <t>22.06.2015 № 2015.210575</t>
  </si>
  <si>
    <t>16.11.15 расторгнут контракт с ОАО "Чувашавтодор" по причине запуска процедуры банкротства, 28.12.2015 заключен когнтракт с ООО "СК "Гарант"</t>
  </si>
  <si>
    <t>Государственная программа Чувашской Республики "Экономическое развитие и инновационная экономика на 2012–2020 годы"</t>
  </si>
  <si>
    <t xml:space="preserve">Подпрограмма "Развитие монопрофильных населенных пунктов в Чувашской Республике" </t>
  </si>
  <si>
    <t>Министерство транспорта и дорожного хозяйства Чувашской  Республики</t>
  </si>
  <si>
    <t>строительство автомобильной дороги по ул. Машиностроителей - автодорога "Аниш" в г. Канаш Чувашской Республики</t>
  </si>
  <si>
    <t>Государственная программа Чувашской Республики "Развитие транспортной сиситемы Чувашской Республики" на 2013-2020 годы</t>
  </si>
  <si>
    <t>Подпрограмма "Автомобильные дороги"</t>
  </si>
  <si>
    <t xml:space="preserve">cтроительство и реконструкция автомобильных дорог в городских округах  </t>
  </si>
  <si>
    <t xml:space="preserve">пообъектное распределение средств осуществляется отдельными постановлениями КМ ЧР, после чего проводятся аукционы и выбираются подрядчики </t>
  </si>
  <si>
    <t>В связи с сезонным характером дорожных работ</t>
  </si>
  <si>
    <t>развитие и увеличение пропускной способности сети автомобильных дорог общего пользования регионального (межмуниципального) значения</t>
  </si>
  <si>
    <t>Министерство транспорта и дорожного хозяйства  Чувашской Республики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</si>
  <si>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пользования, ведущих к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</si>
  <si>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В связи с сезонным характером дорожныхработ</t>
  </si>
  <si>
    <t>проектирование, строительство, реконструкция автомобильных дорог общего пользования местного значения вне границ населенных пунктов в границах муниципального района в границах населенных пунктов поселений</t>
  </si>
  <si>
    <t>Министерство сельского хозяйства Чувашской Республики</t>
  </si>
  <si>
    <t xml:space="preserve">администрация Чебоксарского  района </t>
  </si>
  <si>
    <t>реализация проектов комплексного обустройства площадок под компактную жилищную застройку в сельской местности</t>
  </si>
  <si>
    <t>строительство автомобильной дороги в составе проекта "Комплексная компактная застройка и благоустройство жилой группы в южной части д. Яндово Синьяльского сельского поселения Чебоксарского района Чувашской Республики"</t>
  </si>
  <si>
    <t>КОММУНАЛЬНОЕ ХОЗЯЙСТВО, всего</t>
  </si>
  <si>
    <t>Подпрограмма "Обеспечение населения Чувашской Республики качественной питьевой водой"</t>
  </si>
  <si>
    <t>ООО "Межрегионкомплект "</t>
  </si>
  <si>
    <t>не определена</t>
  </si>
  <si>
    <t xml:space="preserve">реконструкция канализационных очистных сооружений производительностью 25000 куб. м/сут в г. Канаше Чувашской Республики
</t>
  </si>
  <si>
    <t>ООО фирма "Старко"</t>
  </si>
  <si>
    <t>2015-2017</t>
  </si>
  <si>
    <t xml:space="preserve">Строительство объекта планируется за счет средств Фонда развития моногородов. Средства республиканского бюджета предусмотрены для софинансирования. </t>
  </si>
  <si>
    <t>Строительство инженерной инфраструктуры индустриального (промышленного) парка в г. Канаше Чувашской Республики</t>
  </si>
  <si>
    <t>20416-2018</t>
  </si>
  <si>
    <t>ПРОЧИЕ  РАСХОДЫ, всего</t>
  </si>
  <si>
    <t>Государственная программа Чувашской республики "Экономическое развитие и инновационная экономика на 2012-2020 годы"</t>
  </si>
  <si>
    <t>Подпрограмма "Развитие субъектов малого и среднего предпринимательства в Чувашской Республике"</t>
  </si>
  <si>
    <t>Министерство экономического развития, промышленности и торговли Чувашской Республики</t>
  </si>
  <si>
    <t>строительство инженерной инфраструктуры индустриального парка г. Чебоксары Чувашской Республики (II очередь)</t>
  </si>
  <si>
    <t>ООО "Проектный центр "Экра"</t>
  </si>
  <si>
    <t>ГУП "РУКС"  Минстроя Чувашии  (директор - Ильин А.В.)</t>
  </si>
  <si>
    <t>ГК от 04.10.2013 № 0115200001113001379-94955</t>
  </si>
  <si>
    <t>Подпрограмма "Комплексное развитие образования в Чувашской Республике"</t>
  </si>
  <si>
    <t xml:space="preserve">Государственная программа Чувашской Республики  "Развитие образования" </t>
  </si>
  <si>
    <t>Строительство очистных сооружений хозяйственно-бытовых стоков КС(К)ОУ "Саланчикская специальная (коррекционная) общеобразовательная школа-интернат" Минобразования Чувашии в пос. Саланчик Шумерлинского района</t>
  </si>
  <si>
    <t>Республиканская адресная программа "Переселение граждан из ветхого и аварийного жилищного фонда, расположенного на территории Чувашской Республики" на 2013-2017 годы</t>
  </si>
  <si>
    <t xml:space="preserve">реконструкция БУ Чувашской Республики "Центральная городская больница" Минздравсоцразвития Чувашии под размещение многопрофильной поликли-ники, г. Чебоксары, пр. Ленина, д. 12 </t>
  </si>
  <si>
    <t>Министерство здравоохранения Чувашской Республики</t>
  </si>
  <si>
    <t xml:space="preserve">Государственная программа Чувашской Республики "Развитие физической культуры и спорта" </t>
  </si>
  <si>
    <t xml:space="preserve">строительство сетей водоснабжения улицы Придорожная с. Красные Четаи  </t>
  </si>
  <si>
    <t>Государственная программа Чувашской Республики "Развитие жилищного строительства и сферы жилищно-коммунального хозяйства" на 2012–2020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</si>
</sst>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</font>
    <font>
      <sz val="11"/>
      <name val="Arial Cyr"/>
      <charset val="204"/>
    </font>
    <font>
      <u/>
      <sz val="11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10"/>
      <name val="Arial"/>
      <family val="2"/>
      <charset val="204"/>
    </font>
    <font>
      <u/>
      <sz val="11"/>
      <color indexed="10"/>
      <name val="Arial"/>
      <family val="2"/>
      <charset val="204"/>
    </font>
    <font>
      <b/>
      <sz val="10"/>
      <name val="Arial Cyr"/>
      <charset val="204"/>
    </font>
    <font>
      <sz val="12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u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44" fontId="1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9" applyNumberFormat="0" applyFill="0" applyAlignment="0" applyProtection="0"/>
    <xf numFmtId="0" fontId="28" fillId="0" borderId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4" borderId="0" applyNumberFormat="0" applyBorder="0" applyAlignment="0" applyProtection="0"/>
  </cellStyleXfs>
  <cellXfs count="100">
    <xf numFmtId="0" fontId="0" fillId="0" borderId="0" xfId="0"/>
    <xf numFmtId="164" fontId="2" fillId="24" borderId="10" xfId="1" applyNumberFormat="1" applyFont="1" applyFill="1" applyBorder="1" applyAlignment="1">
      <alignment horizontal="right" vertical="top"/>
    </xf>
    <xf numFmtId="164" fontId="5" fillId="24" borderId="10" xfId="1" applyNumberFormat="1" applyFont="1" applyFill="1" applyBorder="1" applyAlignment="1">
      <alignment horizontal="right" vertical="top" wrapText="1"/>
    </xf>
    <xf numFmtId="164" fontId="4" fillId="24" borderId="10" xfId="1" applyNumberFormat="1" applyFont="1" applyFill="1" applyBorder="1" applyAlignment="1">
      <alignment horizontal="right" vertical="top"/>
    </xf>
    <xf numFmtId="164" fontId="2" fillId="24" borderId="10" xfId="1" applyNumberFormat="1" applyFont="1" applyFill="1" applyBorder="1" applyAlignment="1">
      <alignment horizontal="right" vertical="top" wrapText="1"/>
    </xf>
    <xf numFmtId="0" fontId="25" fillId="24" borderId="10" xfId="1" applyFont="1" applyFill="1" applyBorder="1" applyAlignment="1">
      <alignment vertical="top" wrapText="1"/>
    </xf>
    <xf numFmtId="0" fontId="1" fillId="24" borderId="10" xfId="1" applyFont="1" applyFill="1" applyBorder="1" applyAlignment="1">
      <alignment vertical="top" wrapText="1"/>
    </xf>
    <xf numFmtId="0" fontId="26" fillId="24" borderId="10" xfId="1" applyFont="1" applyFill="1" applyBorder="1" applyAlignment="1">
      <alignment vertical="top" wrapText="1"/>
    </xf>
    <xf numFmtId="14" fontId="26" fillId="24" borderId="10" xfId="1" applyNumberFormat="1" applyFont="1" applyFill="1" applyBorder="1" applyAlignment="1">
      <alignment horizontal="left" vertical="top" wrapText="1"/>
    </xf>
    <xf numFmtId="14" fontId="26" fillId="24" borderId="10" xfId="1" applyNumberFormat="1" applyFont="1" applyFill="1" applyBorder="1" applyAlignment="1">
      <alignment vertical="top" wrapText="1"/>
    </xf>
    <xf numFmtId="0" fontId="26" fillId="24" borderId="10" xfId="1" applyFont="1" applyFill="1" applyBorder="1"/>
    <xf numFmtId="0" fontId="2" fillId="24" borderId="10" xfId="1" applyFont="1" applyFill="1" applyBorder="1" applyAlignment="1">
      <alignment horizontal="left" vertical="top" wrapText="1"/>
    </xf>
    <xf numFmtId="0" fontId="6" fillId="24" borderId="10" xfId="1" applyFont="1" applyFill="1" applyBorder="1"/>
    <xf numFmtId="0" fontId="41" fillId="24" borderId="10" xfId="1" applyFont="1" applyFill="1" applyBorder="1" applyAlignment="1">
      <alignment vertical="top" wrapText="1"/>
    </xf>
    <xf numFmtId="164" fontId="5" fillId="24" borderId="10" xfId="1" applyNumberFormat="1" applyFont="1" applyFill="1" applyBorder="1" applyAlignment="1">
      <alignment horizontal="right" vertical="top"/>
    </xf>
    <xf numFmtId="164" fontId="3" fillId="24" borderId="10" xfId="1" applyNumberFormat="1" applyFont="1" applyFill="1" applyBorder="1" applyAlignment="1">
      <alignment horizontal="right" vertical="top"/>
    </xf>
    <xf numFmtId="0" fontId="2" fillId="24" borderId="10" xfId="1" applyFont="1" applyFill="1" applyBorder="1" applyAlignment="1">
      <alignment vertical="top" wrapText="1"/>
    </xf>
    <xf numFmtId="0" fontId="6" fillId="24" borderId="10" xfId="1" applyFont="1" applyFill="1" applyBorder="1" applyAlignment="1">
      <alignment vertical="top" wrapText="1"/>
    </xf>
    <xf numFmtId="0" fontId="2" fillId="24" borderId="10" xfId="1" applyFont="1" applyFill="1" applyBorder="1" applyAlignment="1">
      <alignment horizontal="left" vertical="top" wrapText="1" indent="2"/>
    </xf>
    <xf numFmtId="0" fontId="26" fillId="24" borderId="10" xfId="1" applyFont="1" applyFill="1" applyBorder="1" applyAlignment="1">
      <alignment horizontal="left" vertical="top" wrapText="1"/>
    </xf>
    <xf numFmtId="0" fontId="2" fillId="24" borderId="10" xfId="1" applyFont="1" applyFill="1" applyBorder="1" applyAlignment="1">
      <alignment horizontal="right" vertical="top" wrapText="1"/>
    </xf>
    <xf numFmtId="0" fontId="29" fillId="24" borderId="10" xfId="1" applyFont="1" applyFill="1" applyBorder="1" applyAlignment="1">
      <alignment vertical="top" wrapText="1"/>
    </xf>
    <xf numFmtId="2" fontId="2" fillId="24" borderId="10" xfId="1" applyNumberFormat="1" applyFont="1" applyFill="1" applyBorder="1" applyAlignment="1">
      <alignment horizontal="left" vertical="top" wrapText="1"/>
    </xf>
    <xf numFmtId="14" fontId="29" fillId="24" borderId="10" xfId="1" applyNumberFormat="1" applyFont="1" applyFill="1" applyBorder="1" applyAlignment="1">
      <alignment vertical="top" wrapText="1"/>
    </xf>
    <xf numFmtId="164" fontId="42" fillId="24" borderId="10" xfId="1" applyNumberFormat="1" applyFont="1" applyFill="1" applyBorder="1" applyAlignment="1">
      <alignment horizontal="right" vertical="top"/>
    </xf>
    <xf numFmtId="0" fontId="7" fillId="24" borderId="0" xfId="1" applyFont="1" applyFill="1" applyBorder="1" applyAlignment="1">
      <alignment horizontal="center" vertical="center" wrapText="1"/>
    </xf>
    <xf numFmtId="0" fontId="2" fillId="24" borderId="10" xfId="1" applyFont="1" applyFill="1" applyBorder="1" applyAlignment="1">
      <alignment horizontal="center" vertical="top" wrapText="1"/>
    </xf>
    <xf numFmtId="164" fontId="3" fillId="24" borderId="10" xfId="1" applyNumberFormat="1" applyFont="1" applyFill="1" applyBorder="1" applyAlignment="1">
      <alignment horizontal="right" vertical="center" wrapText="1"/>
    </xf>
    <xf numFmtId="0" fontId="2" fillId="24" borderId="10" xfId="1" applyFont="1" applyFill="1" applyBorder="1" applyAlignment="1">
      <alignment horizontal="right" vertical="top"/>
    </xf>
    <xf numFmtId="0" fontId="2" fillId="24" borderId="10" xfId="1" applyFont="1" applyFill="1" applyBorder="1" applyAlignment="1">
      <alignment horizontal="right" vertical="top" wrapText="1" indent="1"/>
    </xf>
    <xf numFmtId="164" fontId="2" fillId="24" borderId="10" xfId="29" applyNumberFormat="1" applyFont="1" applyFill="1" applyBorder="1" applyAlignment="1">
      <alignment horizontal="right" vertical="top"/>
    </xf>
    <xf numFmtId="0" fontId="39" fillId="24" borderId="10" xfId="1" applyFont="1" applyFill="1" applyBorder="1" applyAlignment="1">
      <alignment horizontal="right" vertical="top" wrapText="1"/>
    </xf>
    <xf numFmtId="0" fontId="25" fillId="24" borderId="10" xfId="1" applyFont="1" applyFill="1" applyBorder="1"/>
    <xf numFmtId="0" fontId="0" fillId="24" borderId="0" xfId="0" applyFill="1"/>
    <xf numFmtId="0" fontId="38" fillId="24" borderId="0" xfId="1" applyFont="1" applyFill="1" applyBorder="1" applyAlignment="1">
      <alignment horizontal="center" vertical="center" wrapText="1"/>
    </xf>
    <xf numFmtId="0" fontId="7" fillId="24" borderId="0" xfId="1" applyFont="1" applyFill="1" applyBorder="1" applyAlignment="1">
      <alignment horizontal="center" vertical="center"/>
    </xf>
    <xf numFmtId="0" fontId="3" fillId="24" borderId="10" xfId="1" applyFont="1" applyFill="1" applyBorder="1" applyAlignment="1">
      <alignment horizontal="left" vertical="center" wrapText="1"/>
    </xf>
    <xf numFmtId="0" fontId="27" fillId="24" borderId="10" xfId="1" applyFont="1" applyFill="1" applyBorder="1" applyAlignment="1">
      <alignment horizontal="left" vertical="center" wrapText="1"/>
    </xf>
    <xf numFmtId="164" fontId="3" fillId="24" borderId="10" xfId="1" applyNumberFormat="1" applyFont="1" applyFill="1" applyBorder="1" applyAlignment="1">
      <alignment horizontal="right" vertical="center"/>
    </xf>
    <xf numFmtId="164" fontId="3" fillId="24" borderId="10" xfId="1" applyNumberFormat="1" applyFont="1" applyFill="1" applyBorder="1" applyAlignment="1">
      <alignment horizontal="right" vertical="top" wrapText="1"/>
    </xf>
    <xf numFmtId="164" fontId="26" fillId="24" borderId="10" xfId="1" applyNumberFormat="1" applyFont="1" applyFill="1" applyBorder="1"/>
    <xf numFmtId="0" fontId="25" fillId="24" borderId="10" xfId="1" applyFont="1" applyFill="1" applyBorder="1" applyAlignment="1">
      <alignment horizontal="left" vertical="top" wrapText="1"/>
    </xf>
    <xf numFmtId="0" fontId="2" fillId="24" borderId="10" xfId="1" applyFont="1" applyFill="1" applyBorder="1" applyAlignment="1">
      <alignment horizontal="left" wrapText="1"/>
    </xf>
    <xf numFmtId="0" fontId="2" fillId="24" borderId="10" xfId="1" applyFont="1" applyFill="1" applyBorder="1" applyAlignment="1">
      <alignment horizontal="left" vertical="top" wrapText="1" indent="1"/>
    </xf>
    <xf numFmtId="0" fontId="25" fillId="24" borderId="10" xfId="1" applyFont="1" applyFill="1" applyBorder="1" applyAlignment="1">
      <alignment horizontal="left" vertical="top" wrapText="1" indent="1"/>
    </xf>
    <xf numFmtId="164" fontId="2" fillId="24" borderId="10" xfId="1" applyNumberFormat="1" applyFont="1" applyFill="1" applyBorder="1" applyAlignment="1">
      <alignment horizontal="right" vertical="center" wrapText="1"/>
    </xf>
    <xf numFmtId="164" fontId="2" fillId="24" borderId="10" xfId="1" applyNumberFormat="1" applyFont="1" applyFill="1" applyBorder="1" applyAlignment="1">
      <alignment horizontal="right" vertical="center"/>
    </xf>
    <xf numFmtId="0" fontId="1" fillId="24" borderId="0" xfId="1" applyFill="1"/>
    <xf numFmtId="0" fontId="3" fillId="24" borderId="10" xfId="1" applyFont="1" applyFill="1" applyBorder="1" applyAlignment="1">
      <alignment horizontal="center" vertical="top"/>
    </xf>
    <xf numFmtId="0" fontId="27" fillId="24" borderId="10" xfId="1" applyFont="1" applyFill="1" applyBorder="1" applyAlignment="1">
      <alignment horizontal="center" vertical="top"/>
    </xf>
    <xf numFmtId="0" fontId="2" fillId="24" borderId="10" xfId="1" applyFont="1" applyFill="1" applyBorder="1" applyAlignment="1">
      <alignment horizontal="left" vertical="top"/>
    </xf>
    <xf numFmtId="0" fontId="25" fillId="24" borderId="10" xfId="1" applyFont="1" applyFill="1" applyBorder="1" applyAlignment="1">
      <alignment horizontal="left" vertical="top"/>
    </xf>
    <xf numFmtId="0" fontId="32" fillId="24" borderId="10" xfId="1" applyFont="1" applyFill="1" applyBorder="1" applyAlignment="1">
      <alignment vertical="top" wrapText="1"/>
    </xf>
    <xf numFmtId="0" fontId="31" fillId="24" borderId="10" xfId="1" applyFont="1" applyFill="1" applyBorder="1" applyAlignment="1">
      <alignment vertical="top" wrapText="1"/>
    </xf>
    <xf numFmtId="0" fontId="5" fillId="24" borderId="10" xfId="1" applyFont="1" applyFill="1" applyBorder="1" applyAlignment="1">
      <alignment vertical="top" wrapText="1"/>
    </xf>
    <xf numFmtId="164" fontId="2" fillId="24" borderId="10" xfId="1" applyNumberFormat="1" applyFont="1" applyFill="1" applyBorder="1" applyAlignment="1">
      <alignment horizontal="right" vertical="top" wrapText="1" indent="1"/>
    </xf>
    <xf numFmtId="0" fontId="5" fillId="24" borderId="10" xfId="1" applyFont="1" applyFill="1" applyBorder="1" applyAlignment="1">
      <alignment horizontal="left" vertical="top" wrapText="1"/>
    </xf>
    <xf numFmtId="0" fontId="32" fillId="24" borderId="10" xfId="1" applyFont="1" applyFill="1" applyBorder="1" applyAlignment="1">
      <alignment horizontal="left" vertical="top" wrapText="1"/>
    </xf>
    <xf numFmtId="0" fontId="34" fillId="24" borderId="10" xfId="1" applyFont="1" applyFill="1" applyBorder="1" applyAlignment="1">
      <alignment vertical="top" wrapText="1"/>
    </xf>
    <xf numFmtId="0" fontId="36" fillId="24" borderId="10" xfId="1" applyFont="1" applyFill="1" applyBorder="1" applyAlignment="1">
      <alignment vertical="top" wrapText="1"/>
    </xf>
    <xf numFmtId="2" fontId="25" fillId="24" borderId="10" xfId="1" applyNumberFormat="1" applyFont="1" applyFill="1" applyBorder="1" applyAlignment="1">
      <alignment horizontal="left" vertical="top" wrapText="1"/>
    </xf>
    <xf numFmtId="0" fontId="3" fillId="24" borderId="10" xfId="1" applyFont="1" applyFill="1" applyBorder="1" applyAlignment="1">
      <alignment horizontal="center" vertical="top" wrapText="1"/>
    </xf>
    <xf numFmtId="0" fontId="25" fillId="24" borderId="10" xfId="46" applyFont="1" applyFill="1" applyBorder="1" applyAlignment="1">
      <alignment horizontal="left" vertical="top" wrapText="1"/>
    </xf>
    <xf numFmtId="0" fontId="26" fillId="24" borderId="10" xfId="46" applyFont="1" applyFill="1" applyBorder="1" applyAlignment="1">
      <alignment horizontal="left" vertical="top" wrapText="1"/>
    </xf>
    <xf numFmtId="0" fontId="40" fillId="24" borderId="10" xfId="1" applyFont="1" applyFill="1" applyBorder="1" applyAlignment="1">
      <alignment horizontal="center" vertical="top" wrapText="1"/>
    </xf>
    <xf numFmtId="0" fontId="32" fillId="24" borderId="10" xfId="1" applyFont="1" applyFill="1" applyBorder="1" applyAlignment="1">
      <alignment vertical="top" wrapText="1" shrinkToFit="1"/>
    </xf>
    <xf numFmtId="0" fontId="5" fillId="24" borderId="10" xfId="1" applyFont="1" applyFill="1" applyBorder="1" applyAlignment="1">
      <alignment vertical="top" wrapText="1" shrinkToFit="1"/>
    </xf>
    <xf numFmtId="0" fontId="26" fillId="24" borderId="12" xfId="1" applyFont="1" applyFill="1" applyBorder="1" applyAlignment="1">
      <alignment vertical="top" wrapText="1"/>
    </xf>
    <xf numFmtId="0" fontId="26" fillId="24" borderId="12" xfId="1" applyNumberFormat="1" applyFont="1" applyFill="1" applyBorder="1" applyAlignment="1">
      <alignment horizontal="left" vertical="top" wrapText="1"/>
    </xf>
    <xf numFmtId="14" fontId="26" fillId="24" borderId="12" xfId="1" applyNumberFormat="1" applyFont="1" applyFill="1" applyBorder="1" applyAlignment="1">
      <alignment horizontal="left" vertical="top" wrapText="1"/>
    </xf>
    <xf numFmtId="0" fontId="33" fillId="24" borderId="10" xfId="1" applyFont="1" applyFill="1" applyBorder="1" applyAlignment="1">
      <alignment horizontal="left" vertical="top" wrapText="1"/>
    </xf>
    <xf numFmtId="0" fontId="35" fillId="24" borderId="10" xfId="1" applyFont="1" applyFill="1" applyBorder="1" applyAlignment="1">
      <alignment horizontal="left" vertical="top" wrapText="1"/>
    </xf>
    <xf numFmtId="14" fontId="35" fillId="24" borderId="11" xfId="1" applyNumberFormat="1" applyFont="1" applyFill="1" applyBorder="1" applyAlignment="1">
      <alignment horizontal="left" vertical="top"/>
    </xf>
    <xf numFmtId="14" fontId="26" fillId="24" borderId="10" xfId="1" applyNumberFormat="1" applyFont="1" applyFill="1" applyBorder="1" applyAlignment="1">
      <alignment horizontal="center" vertical="top"/>
    </xf>
    <xf numFmtId="0" fontId="43" fillId="24" borderId="10" xfId="1" applyFont="1" applyFill="1" applyBorder="1" applyAlignment="1">
      <alignment horizontal="left" vertical="top" wrapText="1"/>
    </xf>
    <xf numFmtId="0" fontId="37" fillId="24" borderId="10" xfId="1" applyFont="1" applyFill="1" applyBorder="1" applyAlignment="1">
      <alignment horizontal="left" vertical="top" wrapText="1"/>
    </xf>
    <xf numFmtId="43" fontId="2" fillId="24" borderId="10" xfId="63" applyFont="1" applyFill="1" applyBorder="1" applyAlignment="1">
      <alignment horizontal="left" vertical="top" wrapText="1"/>
    </xf>
    <xf numFmtId="0" fontId="1" fillId="24" borderId="10" xfId="1" applyFill="1" applyBorder="1" applyAlignment="1">
      <alignment vertical="top" wrapText="1"/>
    </xf>
    <xf numFmtId="0" fontId="25" fillId="24" borderId="10" xfId="45" applyFont="1" applyFill="1" applyBorder="1" applyAlignment="1">
      <alignment vertical="top" wrapText="1"/>
    </xf>
    <xf numFmtId="0" fontId="25" fillId="24" borderId="10" xfId="45" applyFont="1" applyFill="1" applyBorder="1" applyAlignment="1">
      <alignment horizontal="left" vertical="top" wrapText="1"/>
    </xf>
    <xf numFmtId="0" fontId="26" fillId="24" borderId="10" xfId="45" applyFont="1" applyFill="1" applyBorder="1" applyAlignment="1">
      <alignment vertical="top" wrapText="1"/>
    </xf>
    <xf numFmtId="0" fontId="30" fillId="24" borderId="10" xfId="1" applyFont="1" applyFill="1" applyBorder="1" applyAlignment="1">
      <alignment vertical="top" wrapText="1"/>
    </xf>
    <xf numFmtId="0" fontId="44" fillId="24" borderId="0" xfId="0" applyFont="1" applyFill="1"/>
    <xf numFmtId="0" fontId="26" fillId="24" borderId="10" xfId="1" applyFont="1" applyFill="1" applyBorder="1" applyAlignment="1">
      <alignment vertical="top" wrapText="1"/>
    </xf>
    <xf numFmtId="0" fontId="25" fillId="24" borderId="16" xfId="1" applyFont="1" applyFill="1" applyBorder="1" applyAlignment="1">
      <alignment vertical="top" wrapText="1"/>
    </xf>
    <xf numFmtId="0" fontId="25" fillId="24" borderId="17" xfId="1" applyFont="1" applyFill="1" applyBorder="1" applyAlignment="1">
      <alignment vertical="top" wrapText="1"/>
    </xf>
    <xf numFmtId="0" fontId="25" fillId="24" borderId="18" xfId="1" applyFont="1" applyFill="1" applyBorder="1" applyAlignment="1">
      <alignment vertical="top" wrapText="1"/>
    </xf>
    <xf numFmtId="0" fontId="26" fillId="24" borderId="12" xfId="1" applyFont="1" applyFill="1" applyBorder="1" applyAlignment="1">
      <alignment horizontal="center" vertical="center" wrapText="1"/>
    </xf>
    <xf numFmtId="0" fontId="26" fillId="24" borderId="13" xfId="1" applyFont="1" applyFill="1" applyBorder="1" applyAlignment="1">
      <alignment horizontal="center" vertical="center" wrapText="1"/>
    </xf>
    <xf numFmtId="0" fontId="26" fillId="24" borderId="11" xfId="1" applyFont="1" applyFill="1" applyBorder="1" applyAlignment="1">
      <alignment horizontal="center" vertical="center" wrapText="1"/>
    </xf>
    <xf numFmtId="0" fontId="2" fillId="24" borderId="12" xfId="1" applyFont="1" applyFill="1" applyBorder="1" applyAlignment="1">
      <alignment horizontal="center" vertical="top" wrapText="1"/>
    </xf>
    <xf numFmtId="0" fontId="2" fillId="24" borderId="11" xfId="1" applyFont="1" applyFill="1" applyBorder="1" applyAlignment="1">
      <alignment horizontal="center" vertical="top" wrapText="1"/>
    </xf>
    <xf numFmtId="0" fontId="26" fillId="24" borderId="16" xfId="1" applyFont="1" applyFill="1" applyBorder="1" applyAlignment="1">
      <alignment vertical="top" wrapText="1"/>
    </xf>
    <xf numFmtId="0" fontId="26" fillId="24" borderId="18" xfId="1" applyFont="1" applyFill="1" applyBorder="1" applyAlignment="1">
      <alignment vertical="top" wrapText="1"/>
    </xf>
    <xf numFmtId="0" fontId="2" fillId="24" borderId="10" xfId="1" applyFont="1" applyFill="1" applyBorder="1" applyAlignment="1">
      <alignment horizontal="center" vertical="top" wrapText="1"/>
    </xf>
    <xf numFmtId="0" fontId="7" fillId="24" borderId="0" xfId="1" applyFont="1" applyFill="1" applyBorder="1" applyAlignment="1">
      <alignment horizontal="center" wrapText="1"/>
    </xf>
    <xf numFmtId="0" fontId="2" fillId="24" borderId="10" xfId="43" applyFont="1" applyFill="1" applyBorder="1" applyAlignment="1">
      <alignment horizontal="center" vertical="top" wrapText="1"/>
    </xf>
    <xf numFmtId="0" fontId="3" fillId="24" borderId="10" xfId="1" applyFont="1" applyFill="1" applyBorder="1" applyAlignment="1">
      <alignment horizontal="center" vertical="top" wrapText="1"/>
    </xf>
    <xf numFmtId="0" fontId="6" fillId="24" borderId="14" xfId="1" applyFont="1" applyFill="1" applyBorder="1" applyAlignment="1">
      <alignment horizontal="right" vertical="center"/>
    </xf>
    <xf numFmtId="0" fontId="6" fillId="24" borderId="15" xfId="1" applyFont="1" applyFill="1" applyBorder="1" applyAlignment="1">
      <alignment horizontal="right" vertical="center"/>
    </xf>
  </cellXfs>
  <cellStyles count="7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Денежный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38"/>
    <cellStyle name="Обычный 2 2" xfId="39"/>
    <cellStyle name="Обычный 2 3" xfId="40"/>
    <cellStyle name="Обычный 2 4" xfId="41"/>
    <cellStyle name="Обычный 2 5" xfId="42"/>
    <cellStyle name="Обычный 3" xfId="43"/>
    <cellStyle name="Обычный 4" xfId="44"/>
    <cellStyle name="Обычный 5" xfId="45"/>
    <cellStyle name="Обычный 6" xfId="46"/>
    <cellStyle name="Обычный 7" xfId="1"/>
    <cellStyle name="Плохой 2" xfId="47"/>
    <cellStyle name="Пояснение 2" xfId="48"/>
    <cellStyle name="Примечание 2" xfId="49"/>
    <cellStyle name="Процентный 2" xfId="50"/>
    <cellStyle name="Процентный 2 2" xfId="51"/>
    <cellStyle name="Процентный 2 2 2" xfId="52"/>
    <cellStyle name="Процентный 2 2 3" xfId="53"/>
    <cellStyle name="Процентный 2 2 4" xfId="54"/>
    <cellStyle name="Процентный 2 2 5" xfId="55"/>
    <cellStyle name="Процентный 2 3" xfId="56"/>
    <cellStyle name="Процентный 2 4" xfId="57"/>
    <cellStyle name="Процентный 2 5" xfId="58"/>
    <cellStyle name="Процентный 2 6" xfId="59"/>
    <cellStyle name="Связанная ячейка 2" xfId="60"/>
    <cellStyle name="Стиль 1" xfId="61"/>
    <cellStyle name="Текст предупреждения 2" xfId="62"/>
    <cellStyle name="Финансовый 2" xfId="64"/>
    <cellStyle name="Финансовый 2 2" xfId="65"/>
    <cellStyle name="Финансовый 2 2 2" xfId="66"/>
    <cellStyle name="Финансовый 2 2 3" xfId="67"/>
    <cellStyle name="Финансовый 2 2 4" xfId="68"/>
    <cellStyle name="Финансовый 2 2 5" xfId="69"/>
    <cellStyle name="Финансовый 2 3" xfId="70"/>
    <cellStyle name="Финансовый 2 4" xfId="71"/>
    <cellStyle name="Финансовый 2 5" xfId="72"/>
    <cellStyle name="Финансовый 2 6" xfId="73"/>
    <cellStyle name="Финансовый 3" xfId="74"/>
    <cellStyle name="Финансовый 4" xfId="63"/>
    <cellStyle name="Хороший 2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abSelected="1" topLeftCell="A62" zoomScale="85" zoomScaleNormal="85" workbookViewId="0">
      <selection activeCell="A68" sqref="A68:A69"/>
    </sheetView>
  </sheetViews>
  <sheetFormatPr defaultRowHeight="15" x14ac:dyDescent="0.25"/>
  <cols>
    <col min="1" max="1" width="50.140625" style="33" customWidth="1"/>
    <col min="2" max="2" width="20" style="82" customWidth="1"/>
    <col min="3" max="3" width="19.7109375" style="82" customWidth="1"/>
    <col min="4" max="4" width="15.42578125" style="33" customWidth="1"/>
    <col min="5" max="5" width="12.140625" style="33" customWidth="1"/>
    <col min="6" max="6" width="13.5703125" style="33" customWidth="1"/>
    <col min="7" max="7" width="12.5703125" style="33" customWidth="1"/>
    <col min="8" max="8" width="12.85546875" style="33" customWidth="1"/>
    <col min="9" max="9" width="11.5703125" style="33" customWidth="1"/>
    <col min="10" max="10" width="11.28515625" style="33" customWidth="1"/>
    <col min="11" max="11" width="11.140625" style="33" customWidth="1"/>
    <col min="12" max="12" width="13.7109375" style="33" customWidth="1"/>
    <col min="13" max="13" width="12.42578125" style="33" customWidth="1"/>
    <col min="14" max="14" width="11.5703125" style="33" customWidth="1"/>
    <col min="15" max="15" width="12.140625" style="33" customWidth="1"/>
    <col min="16" max="16" width="12.5703125" style="33" customWidth="1"/>
    <col min="17" max="17" width="9.140625" style="33" hidden="1" customWidth="1"/>
    <col min="18" max="16384" width="9.140625" style="33"/>
  </cols>
  <sheetData>
    <row r="1" spans="1:17" ht="39" customHeigh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" customHeight="1" x14ac:dyDescent="0.25">
      <c r="A2" s="25"/>
      <c r="B2" s="34"/>
      <c r="C2" s="34"/>
      <c r="D2" s="25"/>
      <c r="E2" s="25"/>
      <c r="F2" s="25"/>
      <c r="G2" s="25"/>
      <c r="H2" s="35"/>
      <c r="I2" s="35"/>
      <c r="J2" s="35"/>
      <c r="K2" s="35"/>
      <c r="L2" s="35"/>
      <c r="M2" s="98" t="s">
        <v>1</v>
      </c>
      <c r="N2" s="98"/>
      <c r="O2" s="98"/>
      <c r="P2" s="98"/>
      <c r="Q2" s="99"/>
    </row>
    <row r="3" spans="1:17" ht="15.75" x14ac:dyDescent="0.25">
      <c r="A3" s="94" t="s">
        <v>2</v>
      </c>
      <c r="B3" s="94" t="s">
        <v>3</v>
      </c>
      <c r="C3" s="94" t="s">
        <v>4</v>
      </c>
      <c r="D3" s="96" t="s">
        <v>5</v>
      </c>
      <c r="E3" s="94" t="s">
        <v>6</v>
      </c>
      <c r="F3" s="97" t="s">
        <v>7</v>
      </c>
      <c r="G3" s="97"/>
      <c r="H3" s="97"/>
      <c r="I3" s="97"/>
      <c r="J3" s="90" t="s">
        <v>8</v>
      </c>
      <c r="K3" s="90" t="s">
        <v>9</v>
      </c>
      <c r="L3" s="97" t="s">
        <v>10</v>
      </c>
      <c r="M3" s="97"/>
      <c r="N3" s="97"/>
      <c r="O3" s="97"/>
      <c r="P3" s="90" t="s">
        <v>11</v>
      </c>
      <c r="Q3" s="94" t="s">
        <v>12</v>
      </c>
    </row>
    <row r="4" spans="1:17" ht="120" x14ac:dyDescent="0.25">
      <c r="A4" s="94"/>
      <c r="B4" s="94"/>
      <c r="C4" s="94"/>
      <c r="D4" s="96"/>
      <c r="E4" s="94"/>
      <c r="F4" s="26" t="s">
        <v>13</v>
      </c>
      <c r="G4" s="26" t="s">
        <v>14</v>
      </c>
      <c r="H4" s="26" t="s">
        <v>15</v>
      </c>
      <c r="I4" s="26" t="s">
        <v>16</v>
      </c>
      <c r="J4" s="91"/>
      <c r="K4" s="91"/>
      <c r="L4" s="26" t="s">
        <v>13</v>
      </c>
      <c r="M4" s="26" t="s">
        <v>17</v>
      </c>
      <c r="N4" s="26" t="s">
        <v>18</v>
      </c>
      <c r="O4" s="26" t="s">
        <v>16</v>
      </c>
      <c r="P4" s="91"/>
      <c r="Q4" s="94"/>
    </row>
    <row r="5" spans="1:17" ht="15.75" x14ac:dyDescent="0.25">
      <c r="A5" s="36" t="s">
        <v>19</v>
      </c>
      <c r="B5" s="37"/>
      <c r="C5" s="37"/>
      <c r="D5" s="36"/>
      <c r="E5" s="36"/>
      <c r="F5" s="27">
        <f>G5+H5+I5</f>
        <v>4972375.0099999988</v>
      </c>
      <c r="G5" s="27">
        <v>2537032.1</v>
      </c>
      <c r="H5" s="27">
        <v>2260545.0999999996</v>
      </c>
      <c r="I5" s="27">
        <v>174797.81</v>
      </c>
      <c r="J5" s="27">
        <v>348695.83999999997</v>
      </c>
      <c r="K5" s="38">
        <v>7.0126617420997794</v>
      </c>
      <c r="L5" s="38">
        <f>M5+N5+O5</f>
        <v>309834.92000000004</v>
      </c>
      <c r="M5" s="27">
        <v>77156.72</v>
      </c>
      <c r="N5" s="27">
        <v>216980.8</v>
      </c>
      <c r="O5" s="27">
        <v>15697.400000000001</v>
      </c>
      <c r="P5" s="39">
        <v>6.2311253551248162</v>
      </c>
      <c r="Q5" s="40">
        <v>9.5986052213689526</v>
      </c>
    </row>
    <row r="6" spans="1:17" ht="15.75" x14ac:dyDescent="0.25">
      <c r="A6" s="11" t="s">
        <v>20</v>
      </c>
      <c r="B6" s="41"/>
      <c r="C6" s="41"/>
      <c r="D6" s="42"/>
      <c r="E6" s="11"/>
      <c r="F6" s="20"/>
      <c r="G6" s="20"/>
      <c r="H6" s="4"/>
      <c r="I6" s="15"/>
      <c r="J6" s="1"/>
      <c r="K6" s="15"/>
      <c r="L6" s="15"/>
      <c r="M6" s="1"/>
      <c r="N6" s="1"/>
      <c r="O6" s="1"/>
      <c r="P6" s="1"/>
      <c r="Q6" s="40"/>
    </row>
    <row r="7" spans="1:17" x14ac:dyDescent="0.25">
      <c r="A7" s="43" t="s">
        <v>21</v>
      </c>
      <c r="B7" s="44"/>
      <c r="C7" s="44"/>
      <c r="D7" s="43"/>
      <c r="E7" s="43"/>
      <c r="F7" s="45">
        <f t="shared" ref="F7:F14" si="0">G7+H7+I7</f>
        <v>1102614.7</v>
      </c>
      <c r="G7" s="4">
        <f>G16</f>
        <v>595720.1</v>
      </c>
      <c r="H7" s="4">
        <f t="shared" ref="H7:J7" si="1">H16</f>
        <v>393779.19999999995</v>
      </c>
      <c r="I7" s="4">
        <f t="shared" si="1"/>
        <v>113115.4</v>
      </c>
      <c r="J7" s="4">
        <f t="shared" si="1"/>
        <v>36108.699999999997</v>
      </c>
      <c r="K7" s="1">
        <v>3.2748248322827549</v>
      </c>
      <c r="L7" s="46">
        <f t="shared" ref="L7:L14" si="2">M7+N7+O7</f>
        <v>36106.700000000004</v>
      </c>
      <c r="M7" s="4">
        <f t="shared" ref="M7:O7" si="3">M16</f>
        <v>0</v>
      </c>
      <c r="N7" s="4">
        <f t="shared" si="3"/>
        <v>34817.9</v>
      </c>
      <c r="O7" s="4">
        <f t="shared" si="3"/>
        <v>1288.8</v>
      </c>
      <c r="P7" s="4">
        <v>3.2746434452578952</v>
      </c>
      <c r="Q7" s="40">
        <v>8.8419855594201024</v>
      </c>
    </row>
    <row r="8" spans="1:17" x14ac:dyDescent="0.25">
      <c r="A8" s="43" t="s">
        <v>22</v>
      </c>
      <c r="B8" s="44"/>
      <c r="C8" s="44"/>
      <c r="D8" s="43"/>
      <c r="E8" s="43"/>
      <c r="F8" s="45">
        <f t="shared" si="0"/>
        <v>89644.3</v>
      </c>
      <c r="G8" s="4">
        <f>G40</f>
        <v>8770</v>
      </c>
      <c r="H8" s="4">
        <f t="shared" ref="H8:J8" si="4">H40</f>
        <v>79936.100000000006</v>
      </c>
      <c r="I8" s="4">
        <f t="shared" si="4"/>
        <v>938.19999999999993</v>
      </c>
      <c r="J8" s="4">
        <f t="shared" si="4"/>
        <v>1650</v>
      </c>
      <c r="K8" s="1">
        <v>1.8406078244796378</v>
      </c>
      <c r="L8" s="46">
        <f t="shared" si="2"/>
        <v>1650</v>
      </c>
      <c r="M8" s="4">
        <f t="shared" ref="M8:O8" si="5">M40</f>
        <v>0</v>
      </c>
      <c r="N8" s="4">
        <f t="shared" si="5"/>
        <v>1650</v>
      </c>
      <c r="O8" s="4">
        <f t="shared" si="5"/>
        <v>0</v>
      </c>
      <c r="P8" s="4">
        <v>1.8406078244796378</v>
      </c>
      <c r="Q8" s="40">
        <v>2.0641487388051205</v>
      </c>
    </row>
    <row r="9" spans="1:17" x14ac:dyDescent="0.25">
      <c r="A9" s="43" t="s">
        <v>23</v>
      </c>
      <c r="B9" s="44"/>
      <c r="C9" s="44"/>
      <c r="D9" s="43"/>
      <c r="E9" s="43"/>
      <c r="F9" s="45">
        <f t="shared" si="0"/>
        <v>862460.95000000007</v>
      </c>
      <c r="G9" s="4">
        <f>G57</f>
        <v>651516.9</v>
      </c>
      <c r="H9" s="4">
        <f t="shared" ref="H9:J9" si="6">H57</f>
        <v>190665.7</v>
      </c>
      <c r="I9" s="4">
        <f t="shared" si="6"/>
        <v>20278.349999999999</v>
      </c>
      <c r="J9" s="4">
        <f t="shared" si="6"/>
        <v>80807</v>
      </c>
      <c r="K9" s="1">
        <v>9.3693517370264701</v>
      </c>
      <c r="L9" s="46">
        <f t="shared" si="2"/>
        <v>80807.02</v>
      </c>
      <c r="M9" s="4">
        <f t="shared" ref="M9:O9" si="7">M57</f>
        <v>77156.72</v>
      </c>
      <c r="N9" s="4">
        <f t="shared" si="7"/>
        <v>0</v>
      </c>
      <c r="O9" s="4">
        <f t="shared" si="7"/>
        <v>3650.3</v>
      </c>
      <c r="P9" s="4">
        <v>9.3693540559720407</v>
      </c>
      <c r="Q9" s="40">
        <v>0</v>
      </c>
    </row>
    <row r="10" spans="1:17" x14ac:dyDescent="0.25">
      <c r="A10" s="43" t="s">
        <v>24</v>
      </c>
      <c r="B10" s="44"/>
      <c r="C10" s="44"/>
      <c r="D10" s="43"/>
      <c r="E10" s="43"/>
      <c r="F10" s="45">
        <f t="shared" si="0"/>
        <v>645308.19999999995</v>
      </c>
      <c r="G10" s="4">
        <f>G63</f>
        <v>366557</v>
      </c>
      <c r="H10" s="4">
        <f t="shared" ref="H10:J10" si="8">H63</f>
        <v>278751.2</v>
      </c>
      <c r="I10" s="4">
        <f t="shared" si="8"/>
        <v>0</v>
      </c>
      <c r="J10" s="1">
        <f t="shared" si="8"/>
        <v>146635.9</v>
      </c>
      <c r="K10" s="1">
        <v>22.723390156827389</v>
      </c>
      <c r="L10" s="46">
        <f t="shared" si="2"/>
        <v>116635.9</v>
      </c>
      <c r="M10" s="4">
        <f t="shared" ref="M10:O10" si="9">M63</f>
        <v>0</v>
      </c>
      <c r="N10" s="4">
        <f t="shared" si="9"/>
        <v>116635.9</v>
      </c>
      <c r="O10" s="4">
        <f t="shared" si="9"/>
        <v>0</v>
      </c>
      <c r="P10" s="4">
        <v>18.074448767271207</v>
      </c>
      <c r="Q10" s="40">
        <v>41.842295208056498</v>
      </c>
    </row>
    <row r="11" spans="1:17" x14ac:dyDescent="0.25">
      <c r="A11" s="43" t="s">
        <v>25</v>
      </c>
      <c r="B11" s="44"/>
      <c r="C11" s="44"/>
      <c r="D11" s="43"/>
      <c r="E11" s="43"/>
      <c r="F11" s="45">
        <f t="shared" si="0"/>
        <v>335075.09999999998</v>
      </c>
      <c r="G11" s="4">
        <f>G74</f>
        <v>0</v>
      </c>
      <c r="H11" s="4">
        <f t="shared" ref="H11:J11" si="10">H74</f>
        <v>335075.09999999998</v>
      </c>
      <c r="I11" s="4">
        <f t="shared" si="10"/>
        <v>0</v>
      </c>
      <c r="J11" s="4">
        <f t="shared" si="10"/>
        <v>43646.54</v>
      </c>
      <c r="K11" s="1">
        <v>13.025897776349243</v>
      </c>
      <c r="L11" s="46">
        <f t="shared" si="2"/>
        <v>43646.5</v>
      </c>
      <c r="M11" s="4">
        <f t="shared" ref="M11:O11" si="11">M74</f>
        <v>0</v>
      </c>
      <c r="N11" s="4">
        <f t="shared" si="11"/>
        <v>43646.5</v>
      </c>
      <c r="O11" s="4">
        <f t="shared" si="11"/>
        <v>0</v>
      </c>
      <c r="P11" s="4">
        <v>13.0258858387269</v>
      </c>
      <c r="Q11" s="40">
        <v>13.0258858387269</v>
      </c>
    </row>
    <row r="12" spans="1:17" x14ac:dyDescent="0.25">
      <c r="A12" s="43" t="s">
        <v>26</v>
      </c>
      <c r="B12" s="44"/>
      <c r="C12" s="44"/>
      <c r="D12" s="43"/>
      <c r="E12" s="43"/>
      <c r="F12" s="45">
        <f t="shared" si="0"/>
        <v>1672914.54</v>
      </c>
      <c r="G12" s="4">
        <f>G87</f>
        <v>778031.74</v>
      </c>
      <c r="H12" s="4">
        <f t="shared" ref="H12:J12" si="12">H87</f>
        <v>877204.29999999993</v>
      </c>
      <c r="I12" s="4">
        <f t="shared" si="12"/>
        <v>17678.5</v>
      </c>
      <c r="J12" s="4">
        <f t="shared" si="12"/>
        <v>24368.7</v>
      </c>
      <c r="K12" s="1">
        <v>1.4566613785304297</v>
      </c>
      <c r="L12" s="46">
        <f t="shared" si="2"/>
        <v>15509.8</v>
      </c>
      <c r="M12" s="4">
        <f t="shared" ref="M12:O12" si="13">M87</f>
        <v>0</v>
      </c>
      <c r="N12" s="4">
        <f t="shared" si="13"/>
        <v>12540.5</v>
      </c>
      <c r="O12" s="4">
        <f t="shared" si="13"/>
        <v>2969.3</v>
      </c>
      <c r="P12" s="4">
        <v>0.92711251107901771</v>
      </c>
      <c r="Q12" s="40">
        <v>1.4295985553194395</v>
      </c>
    </row>
    <row r="13" spans="1:17" x14ac:dyDescent="0.25">
      <c r="A13" s="43" t="s">
        <v>27</v>
      </c>
      <c r="B13" s="44"/>
      <c r="C13" s="44"/>
      <c r="D13" s="43"/>
      <c r="E13" s="43"/>
      <c r="F13" s="45">
        <f t="shared" si="0"/>
        <v>61524.5</v>
      </c>
      <c r="G13" s="4">
        <f>G114</f>
        <v>0</v>
      </c>
      <c r="H13" s="4">
        <f t="shared" ref="H13:J13" si="14">H114</f>
        <v>59724.5</v>
      </c>
      <c r="I13" s="4">
        <f t="shared" si="14"/>
        <v>1800</v>
      </c>
      <c r="J13" s="4">
        <f t="shared" si="14"/>
        <v>0</v>
      </c>
      <c r="K13" s="1">
        <v>0</v>
      </c>
      <c r="L13" s="46">
        <f t="shared" si="2"/>
        <v>0</v>
      </c>
      <c r="M13" s="4">
        <f t="shared" ref="M13:O13" si="15">M114</f>
        <v>0</v>
      </c>
      <c r="N13" s="4">
        <f t="shared" si="15"/>
        <v>0</v>
      </c>
      <c r="O13" s="4">
        <f t="shared" si="15"/>
        <v>0</v>
      </c>
      <c r="P13" s="4">
        <v>0</v>
      </c>
      <c r="Q13" s="40">
        <v>0</v>
      </c>
    </row>
    <row r="14" spans="1:17" x14ac:dyDescent="0.25">
      <c r="A14" s="43" t="s">
        <v>28</v>
      </c>
      <c r="B14" s="44"/>
      <c r="C14" s="44"/>
      <c r="D14" s="43"/>
      <c r="E14" s="43"/>
      <c r="F14" s="45">
        <f t="shared" si="0"/>
        <v>202832.71999999997</v>
      </c>
      <c r="G14" s="4">
        <f>G126</f>
        <v>136436.35999999999</v>
      </c>
      <c r="H14" s="4">
        <f t="shared" ref="H14:J14" si="16">H126</f>
        <v>45409</v>
      </c>
      <c r="I14" s="4">
        <f t="shared" si="16"/>
        <v>20987.360000000001</v>
      </c>
      <c r="J14" s="4">
        <f t="shared" si="16"/>
        <v>15479</v>
      </c>
      <c r="K14" s="1">
        <v>7.6314117367257133</v>
      </c>
      <c r="L14" s="46">
        <f t="shared" si="2"/>
        <v>15479</v>
      </c>
      <c r="M14" s="4">
        <f t="shared" ref="M14:O14" si="17">M126</f>
        <v>0</v>
      </c>
      <c r="N14" s="4">
        <f t="shared" si="17"/>
        <v>7690</v>
      </c>
      <c r="O14" s="4">
        <f t="shared" si="17"/>
        <v>7789</v>
      </c>
      <c r="P14" s="4">
        <v>7.6314117367257133</v>
      </c>
      <c r="Q14" s="40">
        <v>16.934968838776456</v>
      </c>
    </row>
    <row r="15" spans="1:17" ht="15.75" x14ac:dyDescent="0.25">
      <c r="A15" s="11"/>
      <c r="B15" s="41"/>
      <c r="C15" s="41"/>
      <c r="D15" s="11"/>
      <c r="E15" s="11"/>
      <c r="F15" s="20"/>
      <c r="G15" s="20"/>
      <c r="H15" s="4"/>
      <c r="I15" s="15"/>
      <c r="J15" s="1"/>
      <c r="K15" s="15"/>
      <c r="L15" s="15"/>
      <c r="M15" s="15"/>
      <c r="N15" s="1"/>
      <c r="O15" s="1"/>
      <c r="P15" s="1"/>
      <c r="Q15" s="47"/>
    </row>
    <row r="16" spans="1:17" ht="15.75" x14ac:dyDescent="0.25">
      <c r="A16" s="48" t="s">
        <v>29</v>
      </c>
      <c r="B16" s="49"/>
      <c r="C16" s="49"/>
      <c r="D16" s="48"/>
      <c r="E16" s="48"/>
      <c r="F16" s="27">
        <f>G16+H16+I16</f>
        <v>1102614.7</v>
      </c>
      <c r="G16" s="15">
        <f>G18+G31+G36</f>
        <v>595720.1</v>
      </c>
      <c r="H16" s="15">
        <f t="shared" ref="H16:J16" si="18">H18+H31+H36</f>
        <v>393779.19999999995</v>
      </c>
      <c r="I16" s="15">
        <f t="shared" si="18"/>
        <v>113115.4</v>
      </c>
      <c r="J16" s="15">
        <f t="shared" si="18"/>
        <v>36108.699999999997</v>
      </c>
      <c r="K16" s="14">
        <v>3.2748248322827549</v>
      </c>
      <c r="L16" s="38">
        <f>M16+N16+O16</f>
        <v>36106.700000000004</v>
      </c>
      <c r="M16" s="15">
        <f t="shared" ref="M16:O16" si="19">M18+M31+M36</f>
        <v>0</v>
      </c>
      <c r="N16" s="15">
        <f t="shared" si="19"/>
        <v>34817.9</v>
      </c>
      <c r="O16" s="15">
        <f t="shared" si="19"/>
        <v>1288.8</v>
      </c>
      <c r="P16" s="39">
        <v>3.2746434452578952</v>
      </c>
      <c r="Q16" s="10"/>
    </row>
    <row r="17" spans="1:17" ht="15.75" x14ac:dyDescent="0.25">
      <c r="A17" s="50" t="s">
        <v>20</v>
      </c>
      <c r="B17" s="51"/>
      <c r="C17" s="51"/>
      <c r="D17" s="50"/>
      <c r="E17" s="50"/>
      <c r="F17" s="28"/>
      <c r="G17" s="28"/>
      <c r="H17" s="1"/>
      <c r="I17" s="15"/>
      <c r="J17" s="15"/>
      <c r="K17" s="15"/>
      <c r="L17" s="15"/>
      <c r="M17" s="15"/>
      <c r="N17" s="1"/>
      <c r="O17" s="1"/>
      <c r="P17" s="1"/>
      <c r="Q17" s="47"/>
    </row>
    <row r="18" spans="1:17" ht="30" x14ac:dyDescent="0.25">
      <c r="A18" s="52" t="s">
        <v>193</v>
      </c>
      <c r="B18" s="53"/>
      <c r="C18" s="53"/>
      <c r="D18" s="54"/>
      <c r="E18" s="54"/>
      <c r="F18" s="4">
        <f t="shared" ref="F18:F19" si="20">G18+H18+I18</f>
        <v>978027.6</v>
      </c>
      <c r="G18" s="14">
        <f>G19+G22+G25</f>
        <v>583680.1</v>
      </c>
      <c r="H18" s="14">
        <f t="shared" ref="H18:J18" si="21">H19+H22+H25</f>
        <v>287097.5</v>
      </c>
      <c r="I18" s="14">
        <f t="shared" si="21"/>
        <v>107250</v>
      </c>
      <c r="J18" s="14">
        <f t="shared" si="21"/>
        <v>0</v>
      </c>
      <c r="K18" s="14">
        <v>0</v>
      </c>
      <c r="L18" s="1">
        <f t="shared" ref="L18:L19" si="22">M18+N18+O18</f>
        <v>0</v>
      </c>
      <c r="M18" s="14">
        <f t="shared" ref="M18:O18" si="23">M19+M22+M25</f>
        <v>0</v>
      </c>
      <c r="N18" s="14">
        <f t="shared" si="23"/>
        <v>0</v>
      </c>
      <c r="O18" s="14">
        <f t="shared" si="23"/>
        <v>0</v>
      </c>
      <c r="P18" s="4">
        <v>0</v>
      </c>
      <c r="Q18" s="10"/>
    </row>
    <row r="19" spans="1:17" ht="30" x14ac:dyDescent="0.25">
      <c r="A19" s="54" t="s">
        <v>30</v>
      </c>
      <c r="B19" s="53"/>
      <c r="C19" s="53"/>
      <c r="D19" s="54"/>
      <c r="E19" s="54"/>
      <c r="F19" s="4">
        <f t="shared" si="20"/>
        <v>8140.6</v>
      </c>
      <c r="G19" s="1">
        <v>0</v>
      </c>
      <c r="H19" s="1">
        <v>8140.6</v>
      </c>
      <c r="I19" s="1">
        <v>0</v>
      </c>
      <c r="J19" s="1">
        <v>0</v>
      </c>
      <c r="K19" s="1">
        <v>0</v>
      </c>
      <c r="L19" s="1">
        <f t="shared" si="22"/>
        <v>0</v>
      </c>
      <c r="M19" s="1">
        <v>0</v>
      </c>
      <c r="N19" s="1">
        <v>0</v>
      </c>
      <c r="O19" s="1">
        <v>0</v>
      </c>
      <c r="P19" s="4">
        <v>0</v>
      </c>
      <c r="Q19" s="10"/>
    </row>
    <row r="20" spans="1:17" ht="45" x14ac:dyDescent="0.25">
      <c r="A20" s="43" t="s">
        <v>31</v>
      </c>
      <c r="B20" s="44"/>
      <c r="C20" s="44"/>
      <c r="D20" s="43"/>
      <c r="E20" s="43"/>
      <c r="F20" s="29"/>
      <c r="G20" s="29"/>
      <c r="H20" s="1"/>
      <c r="I20" s="15"/>
      <c r="J20" s="1"/>
      <c r="K20" s="15" t="s">
        <v>32</v>
      </c>
      <c r="L20" s="15"/>
      <c r="M20" s="15"/>
      <c r="N20" s="1"/>
      <c r="O20" s="1"/>
      <c r="P20" s="1"/>
      <c r="Q20" s="47"/>
    </row>
    <row r="21" spans="1:17" ht="105.75" customHeight="1" x14ac:dyDescent="0.25">
      <c r="A21" s="43" t="s">
        <v>194</v>
      </c>
      <c r="B21" s="41" t="s">
        <v>33</v>
      </c>
      <c r="C21" s="44"/>
      <c r="D21" s="17" t="s">
        <v>34</v>
      </c>
      <c r="E21" s="17" t="s">
        <v>35</v>
      </c>
      <c r="F21" s="55">
        <f>G21+H21+I21</f>
        <v>8140.6</v>
      </c>
      <c r="G21" s="29"/>
      <c r="H21" s="1">
        <v>8140.6</v>
      </c>
      <c r="I21" s="15"/>
      <c r="J21" s="1">
        <v>0</v>
      </c>
      <c r="K21" s="1">
        <v>0</v>
      </c>
      <c r="L21" s="1">
        <f>M21+N21+O21</f>
        <v>0</v>
      </c>
      <c r="M21" s="15"/>
      <c r="N21" s="1">
        <v>0</v>
      </c>
      <c r="O21" s="1"/>
      <c r="P21" s="1">
        <v>0</v>
      </c>
      <c r="Q21" s="7" t="s">
        <v>36</v>
      </c>
    </row>
    <row r="22" spans="1:17" ht="30" x14ac:dyDescent="0.25">
      <c r="A22" s="56" t="s">
        <v>192</v>
      </c>
      <c r="B22" s="6"/>
      <c r="C22" s="6"/>
      <c r="D22" s="21"/>
      <c r="E22" s="23"/>
      <c r="F22" s="4">
        <f>G22+H22+I22</f>
        <v>153311.29999999999</v>
      </c>
      <c r="G22" s="20">
        <v>0</v>
      </c>
      <c r="H22" s="1">
        <v>153311.29999999999</v>
      </c>
      <c r="I22" s="1">
        <v>0</v>
      </c>
      <c r="J22" s="1">
        <v>0</v>
      </c>
      <c r="K22" s="1">
        <v>0</v>
      </c>
      <c r="L22" s="1">
        <f>M22+N22+O22</f>
        <v>0</v>
      </c>
      <c r="M22" s="1">
        <v>0</v>
      </c>
      <c r="N22" s="1">
        <v>0</v>
      </c>
      <c r="O22" s="1">
        <v>0</v>
      </c>
      <c r="P22" s="4">
        <v>0</v>
      </c>
      <c r="Q22" s="16"/>
    </row>
    <row r="23" spans="1:17" ht="45" x14ac:dyDescent="0.25">
      <c r="A23" s="22" t="s">
        <v>31</v>
      </c>
      <c r="B23" s="6"/>
      <c r="C23" s="6"/>
      <c r="D23" s="21"/>
      <c r="E23" s="23"/>
      <c r="F23" s="4"/>
      <c r="G23" s="20"/>
      <c r="H23" s="1"/>
      <c r="I23" s="1"/>
      <c r="J23" s="1"/>
      <c r="K23" s="1"/>
      <c r="L23" s="1"/>
      <c r="M23" s="1"/>
      <c r="N23" s="1"/>
      <c r="O23" s="1"/>
      <c r="P23" s="4"/>
      <c r="Q23" s="16"/>
    </row>
    <row r="24" spans="1:17" ht="30" x14ac:dyDescent="0.25">
      <c r="A24" s="22" t="s">
        <v>46</v>
      </c>
      <c r="B24" s="6"/>
      <c r="C24" s="6"/>
      <c r="D24" s="21"/>
      <c r="E24" s="23"/>
      <c r="F24" s="4">
        <f t="shared" ref="F24:F25" si="24">G24+H24+I24</f>
        <v>153311.29999999999</v>
      </c>
      <c r="G24" s="20"/>
      <c r="H24" s="1">
        <v>153311.29999999999</v>
      </c>
      <c r="I24" s="1"/>
      <c r="J24" s="1">
        <v>0</v>
      </c>
      <c r="K24" s="1">
        <v>0</v>
      </c>
      <c r="L24" s="1">
        <f t="shared" ref="L24:L25" si="25">M24+N24+O24</f>
        <v>0</v>
      </c>
      <c r="M24" s="1"/>
      <c r="N24" s="1">
        <v>0</v>
      </c>
      <c r="O24" s="1"/>
      <c r="P24" s="4">
        <v>0</v>
      </c>
      <c r="Q24" s="16"/>
    </row>
    <row r="25" spans="1:17" ht="90" x14ac:dyDescent="0.25">
      <c r="A25" s="56" t="s">
        <v>47</v>
      </c>
      <c r="B25" s="6"/>
      <c r="C25" s="6"/>
      <c r="D25" s="21"/>
      <c r="E25" s="23"/>
      <c r="F25" s="4">
        <f t="shared" si="24"/>
        <v>816575.7</v>
      </c>
      <c r="G25" s="31">
        <v>583680.1</v>
      </c>
      <c r="H25" s="1">
        <v>125645.6</v>
      </c>
      <c r="I25" s="1">
        <v>107250</v>
      </c>
      <c r="J25" s="1">
        <v>0</v>
      </c>
      <c r="K25" s="1"/>
      <c r="L25" s="1">
        <f t="shared" si="25"/>
        <v>0</v>
      </c>
      <c r="M25" s="1">
        <v>0</v>
      </c>
      <c r="N25" s="1">
        <v>0</v>
      </c>
      <c r="O25" s="1">
        <v>0</v>
      </c>
      <c r="P25" s="4"/>
      <c r="Q25" s="16"/>
    </row>
    <row r="26" spans="1:17" ht="45" x14ac:dyDescent="0.25">
      <c r="A26" s="22" t="s">
        <v>31</v>
      </c>
      <c r="B26" s="6"/>
      <c r="C26" s="6"/>
      <c r="D26" s="21"/>
      <c r="E26" s="23"/>
      <c r="F26" s="4"/>
      <c r="G26" s="20"/>
      <c r="H26" s="1"/>
      <c r="I26" s="1"/>
      <c r="J26" s="1"/>
      <c r="K26" s="1"/>
      <c r="L26" s="1"/>
      <c r="M26" s="1"/>
      <c r="N26" s="1"/>
      <c r="O26" s="1"/>
      <c r="P26" s="4"/>
      <c r="Q26" s="16"/>
    </row>
    <row r="27" spans="1:17" ht="53.25" customHeight="1" x14ac:dyDescent="0.25">
      <c r="A27" s="22" t="s">
        <v>37</v>
      </c>
      <c r="B27" s="6" t="s">
        <v>38</v>
      </c>
      <c r="C27" s="6"/>
      <c r="D27" s="21" t="s">
        <v>39</v>
      </c>
      <c r="E27" s="23" t="s">
        <v>40</v>
      </c>
      <c r="F27" s="4">
        <f>G27+H27+I27</f>
        <v>3350</v>
      </c>
      <c r="G27" s="20"/>
      <c r="H27" s="1">
        <v>3350</v>
      </c>
      <c r="I27" s="1"/>
      <c r="J27" s="1">
        <v>0</v>
      </c>
      <c r="K27" s="1"/>
      <c r="L27" s="1">
        <f>M27+N27+O27</f>
        <v>0</v>
      </c>
      <c r="M27" s="1"/>
      <c r="N27" s="1">
        <v>0</v>
      </c>
      <c r="O27" s="1">
        <v>0</v>
      </c>
      <c r="P27" s="4"/>
      <c r="Q27" s="16" t="s">
        <v>48</v>
      </c>
    </row>
    <row r="28" spans="1:17" x14ac:dyDescent="0.25">
      <c r="A28" s="18" t="s">
        <v>49</v>
      </c>
      <c r="B28" s="6"/>
      <c r="C28" s="6"/>
      <c r="D28" s="21"/>
      <c r="E28" s="23"/>
      <c r="F28" s="4"/>
      <c r="G28" s="20"/>
      <c r="H28" s="1"/>
      <c r="I28" s="1"/>
      <c r="J28" s="1"/>
      <c r="K28" s="1"/>
      <c r="L28" s="1"/>
      <c r="M28" s="1"/>
      <c r="N28" s="1"/>
      <c r="O28" s="1"/>
      <c r="P28" s="4"/>
      <c r="Q28" s="16"/>
    </row>
    <row r="29" spans="1:17" ht="45" x14ac:dyDescent="0.25">
      <c r="A29" s="22" t="s">
        <v>50</v>
      </c>
      <c r="B29" s="6" t="s">
        <v>51</v>
      </c>
      <c r="C29" s="6" t="s">
        <v>52</v>
      </c>
      <c r="D29" s="21" t="s">
        <v>53</v>
      </c>
      <c r="E29" s="23" t="s">
        <v>54</v>
      </c>
      <c r="F29" s="4">
        <f t="shared" ref="F29:F32" si="26">G29+H29+I29</f>
        <v>798180.1</v>
      </c>
      <c r="G29" s="31">
        <v>583680.1</v>
      </c>
      <c r="H29" s="1">
        <v>107250</v>
      </c>
      <c r="I29" s="1">
        <v>107250</v>
      </c>
      <c r="J29" s="1">
        <v>0</v>
      </c>
      <c r="K29" s="1"/>
      <c r="L29" s="1">
        <f t="shared" ref="L29:L32" si="27">M29+N29+O29</f>
        <v>0</v>
      </c>
      <c r="M29" s="1"/>
      <c r="N29" s="1">
        <v>0</v>
      </c>
      <c r="O29" s="1"/>
      <c r="P29" s="4"/>
      <c r="Q29" s="16"/>
    </row>
    <row r="30" spans="1:17" ht="53.25" customHeight="1" x14ac:dyDescent="0.25">
      <c r="A30" s="22" t="s">
        <v>55</v>
      </c>
      <c r="B30" s="6"/>
      <c r="C30" s="6"/>
      <c r="D30" s="21"/>
      <c r="E30" s="23"/>
      <c r="F30" s="4">
        <f t="shared" si="26"/>
        <v>15045.6</v>
      </c>
      <c r="G30" s="20"/>
      <c r="H30" s="1">
        <v>15045.6</v>
      </c>
      <c r="I30" s="1"/>
      <c r="J30" s="1">
        <v>0</v>
      </c>
      <c r="K30" s="1"/>
      <c r="L30" s="1">
        <f t="shared" si="27"/>
        <v>0</v>
      </c>
      <c r="M30" s="1"/>
      <c r="N30" s="1">
        <v>0</v>
      </c>
      <c r="O30" s="1"/>
      <c r="P30" s="4"/>
      <c r="Q30" s="16" t="s">
        <v>48</v>
      </c>
    </row>
    <row r="31" spans="1:17" ht="90" x14ac:dyDescent="0.25">
      <c r="A31" s="57" t="s">
        <v>56</v>
      </c>
      <c r="B31" s="58"/>
      <c r="C31" s="58"/>
      <c r="D31" s="59"/>
      <c r="E31" s="7"/>
      <c r="F31" s="4">
        <f t="shared" si="26"/>
        <v>117731</v>
      </c>
      <c r="G31" s="14">
        <v>12040</v>
      </c>
      <c r="H31" s="14">
        <v>99825.600000000006</v>
      </c>
      <c r="I31" s="14">
        <v>5865.4</v>
      </c>
      <c r="J31" s="14">
        <v>29250.6</v>
      </c>
      <c r="K31" s="1">
        <v>24.845282890657515</v>
      </c>
      <c r="L31" s="1">
        <f t="shared" si="27"/>
        <v>29250.6</v>
      </c>
      <c r="M31" s="14">
        <v>0</v>
      </c>
      <c r="N31" s="14">
        <v>27961.8</v>
      </c>
      <c r="O31" s="14">
        <v>1288.8</v>
      </c>
      <c r="P31" s="4">
        <v>24.845282890657515</v>
      </c>
      <c r="Q31" s="11"/>
    </row>
    <row r="32" spans="1:17" ht="30" x14ac:dyDescent="0.25">
      <c r="A32" s="56" t="s">
        <v>57</v>
      </c>
      <c r="B32" s="58"/>
      <c r="C32" s="58"/>
      <c r="D32" s="59"/>
      <c r="E32" s="7"/>
      <c r="F32" s="4">
        <f t="shared" si="26"/>
        <v>117731</v>
      </c>
      <c r="G32" s="14">
        <v>12040</v>
      </c>
      <c r="H32" s="14">
        <v>99825.600000000006</v>
      </c>
      <c r="I32" s="14">
        <v>5865.4</v>
      </c>
      <c r="J32" s="14">
        <v>29250.6</v>
      </c>
      <c r="K32" s="1">
        <v>24.845282890657515</v>
      </c>
      <c r="L32" s="1">
        <f t="shared" si="27"/>
        <v>29250.6</v>
      </c>
      <c r="M32" s="14">
        <v>0</v>
      </c>
      <c r="N32" s="14">
        <v>27961.8</v>
      </c>
      <c r="O32" s="14">
        <v>1288.8</v>
      </c>
      <c r="P32" s="4">
        <v>24.845282890657515</v>
      </c>
      <c r="Q32" s="11"/>
    </row>
    <row r="33" spans="1:17" ht="45" x14ac:dyDescent="0.25">
      <c r="A33" s="22" t="s">
        <v>31</v>
      </c>
      <c r="B33" s="58"/>
      <c r="C33" s="58"/>
      <c r="D33" s="59"/>
      <c r="E33" s="7"/>
      <c r="F33" s="4"/>
      <c r="G33" s="20"/>
      <c r="H33" s="1"/>
      <c r="I33" s="1"/>
      <c r="J33" s="1"/>
      <c r="K33" s="1"/>
      <c r="L33" s="1"/>
      <c r="M33" s="14"/>
      <c r="N33" s="14"/>
      <c r="O33" s="14"/>
      <c r="P33" s="4"/>
      <c r="Q33" s="11"/>
    </row>
    <row r="34" spans="1:17" x14ac:dyDescent="0.25">
      <c r="A34" s="18" t="s">
        <v>58</v>
      </c>
      <c r="B34" s="58"/>
      <c r="C34" s="5"/>
      <c r="D34" s="59"/>
      <c r="E34" s="7"/>
      <c r="F34" s="4"/>
      <c r="G34" s="20"/>
      <c r="H34" s="1"/>
      <c r="I34" s="1"/>
      <c r="J34" s="1"/>
      <c r="K34" s="1"/>
      <c r="L34" s="1"/>
      <c r="M34" s="1"/>
      <c r="N34" s="1"/>
      <c r="O34" s="1"/>
      <c r="P34" s="4"/>
      <c r="Q34" s="11"/>
    </row>
    <row r="35" spans="1:17" ht="140.25" x14ac:dyDescent="0.25">
      <c r="A35" s="22" t="s">
        <v>59</v>
      </c>
      <c r="B35" s="5" t="s">
        <v>60</v>
      </c>
      <c r="C35" s="5" t="s">
        <v>61</v>
      </c>
      <c r="D35" s="7" t="s">
        <v>62</v>
      </c>
      <c r="E35" s="7" t="s">
        <v>63</v>
      </c>
      <c r="F35" s="4">
        <f t="shared" ref="F35:F37" si="28">G35+H35+I35</f>
        <v>117731</v>
      </c>
      <c r="G35" s="20">
        <v>12040</v>
      </c>
      <c r="H35" s="1">
        <v>99825.600000000006</v>
      </c>
      <c r="I35" s="1">
        <v>5865.4</v>
      </c>
      <c r="J35" s="1">
        <v>29250.6</v>
      </c>
      <c r="K35" s="1">
        <v>24.845282890657515</v>
      </c>
      <c r="L35" s="1">
        <f t="shared" ref="L35:L39" si="29">M35+N35+O35</f>
        <v>29250.6</v>
      </c>
      <c r="M35" s="1"/>
      <c r="N35" s="1">
        <v>27961.8</v>
      </c>
      <c r="O35" s="1">
        <v>1288.8</v>
      </c>
      <c r="P35" s="4">
        <v>24.845282890657515</v>
      </c>
      <c r="Q35" s="16" t="s">
        <v>64</v>
      </c>
    </row>
    <row r="36" spans="1:17" ht="75" x14ac:dyDescent="0.25">
      <c r="A36" s="57" t="s">
        <v>200</v>
      </c>
      <c r="B36" s="5"/>
      <c r="C36" s="5"/>
      <c r="D36" s="7"/>
      <c r="E36" s="7"/>
      <c r="F36" s="4">
        <f t="shared" si="28"/>
        <v>6856.1</v>
      </c>
      <c r="G36" s="20">
        <v>0</v>
      </c>
      <c r="H36" s="1">
        <v>6856.1</v>
      </c>
      <c r="I36" s="1">
        <v>0</v>
      </c>
      <c r="J36" s="1">
        <v>6858.1</v>
      </c>
      <c r="K36" s="1">
        <v>100.02917110310527</v>
      </c>
      <c r="L36" s="1">
        <f t="shared" si="29"/>
        <v>6856.1</v>
      </c>
      <c r="M36" s="1">
        <v>0</v>
      </c>
      <c r="N36" s="1">
        <v>6856.1</v>
      </c>
      <c r="O36" s="1"/>
      <c r="P36" s="4">
        <v>100</v>
      </c>
      <c r="Q36" s="16"/>
    </row>
    <row r="37" spans="1:17" ht="30" x14ac:dyDescent="0.25">
      <c r="A37" s="56" t="s">
        <v>65</v>
      </c>
      <c r="B37" s="5"/>
      <c r="C37" s="5"/>
      <c r="D37" s="7"/>
      <c r="E37" s="7"/>
      <c r="F37" s="4">
        <f t="shared" si="28"/>
        <v>6856.1</v>
      </c>
      <c r="G37" s="20">
        <v>0</v>
      </c>
      <c r="H37" s="1">
        <v>6856.1</v>
      </c>
      <c r="I37" s="1">
        <v>0</v>
      </c>
      <c r="J37" s="1">
        <v>6858.1</v>
      </c>
      <c r="K37" s="1">
        <v>100.02917110310527</v>
      </c>
      <c r="L37" s="1">
        <f t="shared" si="29"/>
        <v>6856.1</v>
      </c>
      <c r="M37" s="1">
        <v>0</v>
      </c>
      <c r="N37" s="1">
        <v>6856.1</v>
      </c>
      <c r="O37" s="1">
        <v>0</v>
      </c>
      <c r="P37" s="4">
        <v>100</v>
      </c>
      <c r="Q37" s="16"/>
    </row>
    <row r="38" spans="1:17" ht="45" x14ac:dyDescent="0.25">
      <c r="A38" s="22" t="s">
        <v>31</v>
      </c>
      <c r="B38" s="5"/>
      <c r="C38" s="5"/>
      <c r="D38" s="7"/>
      <c r="E38" s="7"/>
      <c r="F38" s="4"/>
      <c r="G38" s="20"/>
      <c r="H38" s="1"/>
      <c r="I38" s="1"/>
      <c r="J38" s="1"/>
      <c r="K38" s="1"/>
      <c r="L38" s="1"/>
      <c r="M38" s="1"/>
      <c r="N38" s="1"/>
      <c r="O38" s="1"/>
      <c r="P38" s="4"/>
      <c r="Q38" s="16"/>
    </row>
    <row r="39" spans="1:17" ht="108" customHeight="1" x14ac:dyDescent="0.25">
      <c r="A39" s="22" t="s">
        <v>66</v>
      </c>
      <c r="B39" s="60" t="s">
        <v>67</v>
      </c>
      <c r="C39" s="60" t="s">
        <v>68</v>
      </c>
      <c r="D39" s="22" t="s">
        <v>69</v>
      </c>
      <c r="E39" s="22" t="s">
        <v>70</v>
      </c>
      <c r="F39" s="4">
        <f>G39+H39+I39</f>
        <v>6856.1</v>
      </c>
      <c r="G39" s="20"/>
      <c r="H39" s="1">
        <v>6856.1</v>
      </c>
      <c r="I39" s="1"/>
      <c r="J39" s="1">
        <v>6858.1</v>
      </c>
      <c r="K39" s="1">
        <v>100.02917110310527</v>
      </c>
      <c r="L39" s="1">
        <f t="shared" si="29"/>
        <v>6856.1</v>
      </c>
      <c r="M39" s="1"/>
      <c r="N39" s="1">
        <v>6856.1</v>
      </c>
      <c r="O39" s="1"/>
      <c r="P39" s="4">
        <v>100</v>
      </c>
      <c r="Q39" s="16" t="s">
        <v>45</v>
      </c>
    </row>
    <row r="40" spans="1:17" ht="15.75" x14ac:dyDescent="0.25">
      <c r="A40" s="61" t="s">
        <v>71</v>
      </c>
      <c r="B40" s="32"/>
      <c r="C40" s="32"/>
      <c r="D40" s="10"/>
      <c r="E40" s="10"/>
      <c r="F40" s="15">
        <f>G40+H40+I40</f>
        <v>89644.3</v>
      </c>
      <c r="G40" s="15">
        <v>8770</v>
      </c>
      <c r="H40" s="15">
        <v>79936.100000000006</v>
      </c>
      <c r="I40" s="15">
        <v>938.19999999999993</v>
      </c>
      <c r="J40" s="15">
        <v>1650</v>
      </c>
      <c r="K40" s="15">
        <v>0</v>
      </c>
      <c r="L40" s="15">
        <v>1650</v>
      </c>
      <c r="M40" s="15">
        <v>0</v>
      </c>
      <c r="N40" s="15">
        <v>1650</v>
      </c>
      <c r="O40" s="15">
        <v>0</v>
      </c>
      <c r="P40" s="39">
        <v>1.8406078244796378</v>
      </c>
      <c r="Q40" s="10"/>
    </row>
    <row r="41" spans="1:17" ht="15.75" x14ac:dyDescent="0.25">
      <c r="A41" s="11" t="s">
        <v>20</v>
      </c>
      <c r="B41" s="32"/>
      <c r="C41" s="32"/>
      <c r="D41" s="10"/>
      <c r="E41" s="10"/>
      <c r="F41" s="20"/>
      <c r="G41" s="20"/>
      <c r="H41" s="1"/>
      <c r="I41" s="15"/>
      <c r="J41" s="1"/>
      <c r="K41" s="15"/>
      <c r="L41" s="12"/>
      <c r="M41" s="15"/>
      <c r="N41" s="1"/>
      <c r="O41" s="1"/>
      <c r="P41" s="1"/>
      <c r="Q41" s="10"/>
    </row>
    <row r="42" spans="1:17" ht="90" x14ac:dyDescent="0.25">
      <c r="A42" s="57" t="s">
        <v>56</v>
      </c>
      <c r="B42" s="32"/>
      <c r="C42" s="32"/>
      <c r="D42" s="10"/>
      <c r="E42" s="10"/>
      <c r="F42" s="1">
        <f t="shared" ref="F42:F43" si="30">G42+H42+I42</f>
        <v>36544.299999999996</v>
      </c>
      <c r="G42" s="1">
        <v>8770</v>
      </c>
      <c r="H42" s="1">
        <v>26836.1</v>
      </c>
      <c r="I42" s="1">
        <v>938.19999999999993</v>
      </c>
      <c r="J42" s="1">
        <v>0</v>
      </c>
      <c r="K42" s="1">
        <v>0</v>
      </c>
      <c r="L42" s="1">
        <f t="shared" ref="L42:L43" si="31">M42+N42+O42</f>
        <v>0</v>
      </c>
      <c r="M42" s="1">
        <v>0</v>
      </c>
      <c r="N42" s="1">
        <v>0</v>
      </c>
      <c r="O42" s="1">
        <v>0</v>
      </c>
      <c r="P42" s="4"/>
      <c r="Q42" s="10"/>
    </row>
    <row r="43" spans="1:17" ht="45" x14ac:dyDescent="0.25">
      <c r="A43" s="54" t="s">
        <v>72</v>
      </c>
      <c r="B43" s="32"/>
      <c r="C43" s="32"/>
      <c r="D43" s="10"/>
      <c r="E43" s="10"/>
      <c r="F43" s="1">
        <f t="shared" si="30"/>
        <v>36544.299999999996</v>
      </c>
      <c r="G43" s="1">
        <v>8770</v>
      </c>
      <c r="H43" s="1">
        <v>26836.1</v>
      </c>
      <c r="I43" s="1">
        <v>938.19999999999993</v>
      </c>
      <c r="J43" s="1">
        <v>0</v>
      </c>
      <c r="K43" s="1">
        <v>0</v>
      </c>
      <c r="L43" s="1">
        <f t="shared" si="31"/>
        <v>0</v>
      </c>
      <c r="M43" s="1">
        <v>0</v>
      </c>
      <c r="N43" s="1">
        <v>0</v>
      </c>
      <c r="O43" s="1">
        <v>0</v>
      </c>
      <c r="P43" s="4"/>
      <c r="Q43" s="10"/>
    </row>
    <row r="44" spans="1:17" ht="60" x14ac:dyDescent="0.25">
      <c r="A44" s="43" t="s">
        <v>73</v>
      </c>
      <c r="B44" s="32"/>
      <c r="C44" s="32"/>
      <c r="D44" s="10"/>
      <c r="E44" s="10"/>
      <c r="F44" s="1"/>
      <c r="G44" s="1"/>
      <c r="H44" s="1"/>
      <c r="I44" s="1"/>
      <c r="J44" s="1"/>
      <c r="K44" s="1"/>
      <c r="L44" s="1"/>
      <c r="M44" s="1"/>
      <c r="N44" s="1"/>
      <c r="O44" s="1"/>
      <c r="P44" s="4"/>
      <c r="Q44" s="10"/>
    </row>
    <row r="45" spans="1:17" x14ac:dyDescent="0.25">
      <c r="A45" s="11" t="s">
        <v>74</v>
      </c>
      <c r="B45" s="32"/>
      <c r="C45" s="32"/>
      <c r="D45" s="10"/>
      <c r="E45" s="10"/>
      <c r="F45" s="1"/>
      <c r="G45" s="1"/>
      <c r="H45" s="1"/>
      <c r="I45" s="1"/>
      <c r="J45" s="1"/>
      <c r="K45" s="1"/>
      <c r="L45" s="1"/>
      <c r="M45" s="1"/>
      <c r="N45" s="1"/>
      <c r="O45" s="1"/>
      <c r="P45" s="4"/>
      <c r="Q45" s="10"/>
    </row>
    <row r="46" spans="1:17" ht="30" x14ac:dyDescent="0.25">
      <c r="A46" s="11" t="s">
        <v>75</v>
      </c>
      <c r="B46" s="32"/>
      <c r="C46" s="32"/>
      <c r="D46" s="10"/>
      <c r="E46" s="10"/>
      <c r="F46" s="1">
        <f>G46+H46+I46</f>
        <v>36544.299999999996</v>
      </c>
      <c r="G46" s="1">
        <v>8770</v>
      </c>
      <c r="H46" s="1">
        <v>26836.1</v>
      </c>
      <c r="I46" s="1">
        <v>938.19999999999993</v>
      </c>
      <c r="J46" s="1">
        <v>0</v>
      </c>
      <c r="K46" s="1">
        <v>0</v>
      </c>
      <c r="L46" s="1">
        <f t="shared" ref="L46" si="32">M46+N46+O46</f>
        <v>0</v>
      </c>
      <c r="M46" s="1">
        <v>0</v>
      </c>
      <c r="N46" s="1">
        <v>0</v>
      </c>
      <c r="O46" s="1">
        <v>0</v>
      </c>
      <c r="P46" s="4"/>
      <c r="Q46" s="10"/>
    </row>
    <row r="47" spans="1:17" x14ac:dyDescent="0.25">
      <c r="A47" s="11" t="s">
        <v>74</v>
      </c>
      <c r="B47" s="32"/>
      <c r="C47" s="32"/>
      <c r="D47" s="10"/>
      <c r="E47" s="10"/>
      <c r="F47" s="1"/>
      <c r="G47" s="1"/>
      <c r="H47" s="1"/>
      <c r="I47" s="1"/>
      <c r="J47" s="1"/>
      <c r="K47" s="1"/>
      <c r="L47" s="1"/>
      <c r="M47" s="1"/>
      <c r="N47" s="1"/>
      <c r="O47" s="1"/>
      <c r="P47" s="4"/>
      <c r="Q47" s="10"/>
    </row>
    <row r="48" spans="1:17" x14ac:dyDescent="0.25">
      <c r="A48" s="11" t="s">
        <v>76</v>
      </c>
      <c r="B48" s="32"/>
      <c r="C48" s="32"/>
      <c r="D48" s="10"/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4"/>
      <c r="Q48" s="10"/>
    </row>
    <row r="49" spans="1:17" ht="76.5" x14ac:dyDescent="0.25">
      <c r="A49" s="11" t="s">
        <v>77</v>
      </c>
      <c r="B49" s="41" t="s">
        <v>78</v>
      </c>
      <c r="C49" s="41" t="s">
        <v>79</v>
      </c>
      <c r="D49" s="11"/>
      <c r="E49" s="11" t="s">
        <v>80</v>
      </c>
      <c r="F49" s="1">
        <f>G49+H49+I49</f>
        <v>13212.7</v>
      </c>
      <c r="G49" s="1">
        <v>8770</v>
      </c>
      <c r="H49" s="1">
        <v>3842.7</v>
      </c>
      <c r="I49" s="1">
        <v>600</v>
      </c>
      <c r="J49" s="1">
        <v>0</v>
      </c>
      <c r="K49" s="1">
        <v>0</v>
      </c>
      <c r="L49" s="1">
        <f t="shared" ref="L49" si="33">M49+N49+O49</f>
        <v>0</v>
      </c>
      <c r="M49" s="1"/>
      <c r="N49" s="1">
        <v>0</v>
      </c>
      <c r="O49" s="1"/>
      <c r="P49" s="4"/>
      <c r="Q49" s="10"/>
    </row>
    <row r="50" spans="1:17" x14ac:dyDescent="0.25">
      <c r="A50" s="11" t="s">
        <v>81</v>
      </c>
      <c r="B50" s="32"/>
      <c r="C50" s="32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  <c r="O50" s="1"/>
      <c r="P50" s="4"/>
      <c r="Q50" s="10"/>
    </row>
    <row r="51" spans="1:17" ht="86.25" customHeight="1" x14ac:dyDescent="0.25">
      <c r="A51" s="11" t="s">
        <v>82</v>
      </c>
      <c r="B51" s="41" t="s">
        <v>83</v>
      </c>
      <c r="C51" s="41" t="s">
        <v>84</v>
      </c>
      <c r="D51" s="41" t="s">
        <v>85</v>
      </c>
      <c r="E51" s="26">
        <v>2016</v>
      </c>
      <c r="F51" s="1">
        <f>G51+H51+I51</f>
        <v>11201.699999999999</v>
      </c>
      <c r="G51" s="1"/>
      <c r="H51" s="1">
        <v>11051.4</v>
      </c>
      <c r="I51" s="1">
        <v>150.30000000000001</v>
      </c>
      <c r="J51" s="1">
        <v>0</v>
      </c>
      <c r="K51" s="1">
        <v>0</v>
      </c>
      <c r="L51" s="1">
        <f t="shared" ref="L51" si="34">M51+N51+O51</f>
        <v>0</v>
      </c>
      <c r="M51" s="1"/>
      <c r="N51" s="1">
        <v>0</v>
      </c>
      <c r="O51" s="1"/>
      <c r="P51" s="4"/>
      <c r="Q51" s="10"/>
    </row>
    <row r="52" spans="1:17" x14ac:dyDescent="0.25">
      <c r="A52" s="11" t="s">
        <v>86</v>
      </c>
      <c r="B52" s="32"/>
      <c r="C52" s="32"/>
      <c r="D52" s="10"/>
      <c r="E52" s="26"/>
      <c r="F52" s="1"/>
      <c r="G52" s="1"/>
      <c r="H52" s="1"/>
      <c r="I52" s="1"/>
      <c r="J52" s="1"/>
      <c r="K52" s="1"/>
      <c r="L52" s="1"/>
      <c r="M52" s="1"/>
      <c r="N52" s="1"/>
      <c r="O52" s="1"/>
      <c r="P52" s="4"/>
      <c r="Q52" s="10"/>
    </row>
    <row r="53" spans="1:17" ht="76.5" x14ac:dyDescent="0.25">
      <c r="A53" s="11" t="s">
        <v>87</v>
      </c>
      <c r="B53" s="41" t="s">
        <v>88</v>
      </c>
      <c r="C53" s="41" t="s">
        <v>79</v>
      </c>
      <c r="D53" s="41"/>
      <c r="E53" s="26">
        <v>2016</v>
      </c>
      <c r="F53" s="1">
        <f>G53+H53+I53</f>
        <v>12129.9</v>
      </c>
      <c r="G53" s="1"/>
      <c r="H53" s="1">
        <v>11942</v>
      </c>
      <c r="I53" s="1">
        <v>187.9</v>
      </c>
      <c r="J53" s="1">
        <v>0</v>
      </c>
      <c r="K53" s="1">
        <v>0</v>
      </c>
      <c r="L53" s="1">
        <f t="shared" ref="L53:L57" si="35">M53+N53+O53</f>
        <v>0</v>
      </c>
      <c r="M53" s="1"/>
      <c r="N53" s="1">
        <v>0</v>
      </c>
      <c r="O53" s="1"/>
      <c r="P53" s="4"/>
      <c r="Q53" s="10"/>
    </row>
    <row r="54" spans="1:17" ht="45" x14ac:dyDescent="0.25">
      <c r="A54" s="52" t="s">
        <v>89</v>
      </c>
      <c r="B54" s="32"/>
      <c r="C54" s="32"/>
      <c r="D54" s="10"/>
      <c r="E54" s="10"/>
      <c r="F54" s="1">
        <f t="shared" ref="F54:F57" si="36">G54+H54+I54</f>
        <v>53100</v>
      </c>
      <c r="G54" s="14">
        <v>0</v>
      </c>
      <c r="H54" s="14">
        <v>53100</v>
      </c>
      <c r="I54" s="14">
        <v>0</v>
      </c>
      <c r="J54" s="14">
        <v>1650</v>
      </c>
      <c r="K54" s="14">
        <v>3.1073446327683616</v>
      </c>
      <c r="L54" s="1">
        <f t="shared" si="35"/>
        <v>1650</v>
      </c>
      <c r="M54" s="14">
        <v>0</v>
      </c>
      <c r="N54" s="14">
        <v>1650</v>
      </c>
      <c r="O54" s="14">
        <v>0</v>
      </c>
      <c r="P54" s="4">
        <v>3.1073446327683616</v>
      </c>
      <c r="Q54" s="10"/>
    </row>
    <row r="55" spans="1:17" ht="30" x14ac:dyDescent="0.25">
      <c r="A55" s="54" t="s">
        <v>90</v>
      </c>
      <c r="B55" s="32"/>
      <c r="C55" s="32"/>
      <c r="D55" s="10"/>
      <c r="E55" s="10"/>
      <c r="F55" s="1">
        <f t="shared" si="36"/>
        <v>53100</v>
      </c>
      <c r="G55" s="14">
        <f>G56</f>
        <v>0</v>
      </c>
      <c r="H55" s="14">
        <f t="shared" ref="H55:K55" si="37">H56</f>
        <v>53100</v>
      </c>
      <c r="I55" s="14">
        <f t="shared" si="37"/>
        <v>0</v>
      </c>
      <c r="J55" s="14">
        <f t="shared" si="37"/>
        <v>1650</v>
      </c>
      <c r="K55" s="14">
        <f t="shared" si="37"/>
        <v>3.1073446327683616</v>
      </c>
      <c r="L55" s="1">
        <f t="shared" si="35"/>
        <v>1650</v>
      </c>
      <c r="M55" s="14">
        <f t="shared" ref="M55:P55" si="38">M56</f>
        <v>0</v>
      </c>
      <c r="N55" s="14">
        <f t="shared" si="38"/>
        <v>1650</v>
      </c>
      <c r="O55" s="14">
        <f t="shared" si="38"/>
        <v>0</v>
      </c>
      <c r="P55" s="4">
        <f t="shared" si="38"/>
        <v>3.1073446327683616</v>
      </c>
      <c r="Q55" s="47"/>
    </row>
    <row r="56" spans="1:17" ht="106.5" customHeight="1" x14ac:dyDescent="0.25">
      <c r="A56" s="22" t="s">
        <v>91</v>
      </c>
      <c r="B56" s="62" t="s">
        <v>92</v>
      </c>
      <c r="C56" s="62" t="s">
        <v>93</v>
      </c>
      <c r="D56" s="63"/>
      <c r="E56" s="7" t="s">
        <v>94</v>
      </c>
      <c r="F56" s="1">
        <f t="shared" si="36"/>
        <v>53100</v>
      </c>
      <c r="G56" s="20"/>
      <c r="H56" s="1">
        <v>53100</v>
      </c>
      <c r="I56" s="1"/>
      <c r="J56" s="1">
        <v>1650</v>
      </c>
      <c r="K56" s="1">
        <v>3.1073446327683616</v>
      </c>
      <c r="L56" s="1">
        <f t="shared" si="35"/>
        <v>1650</v>
      </c>
      <c r="M56" s="1"/>
      <c r="N56" s="1">
        <v>1650</v>
      </c>
      <c r="O56" s="1"/>
      <c r="P56" s="4">
        <v>3.1073446327683616</v>
      </c>
      <c r="Q56" s="64" t="s">
        <v>95</v>
      </c>
    </row>
    <row r="57" spans="1:17" ht="100.5" customHeight="1" x14ac:dyDescent="0.25">
      <c r="A57" s="61" t="s">
        <v>101</v>
      </c>
      <c r="B57" s="84" t="s">
        <v>102</v>
      </c>
      <c r="C57" s="85"/>
      <c r="D57" s="86"/>
      <c r="E57" s="7"/>
      <c r="F57" s="39">
        <f t="shared" si="36"/>
        <v>862460.95000000007</v>
      </c>
      <c r="G57" s="15">
        <v>651516.9</v>
      </c>
      <c r="H57" s="15">
        <v>190665.7</v>
      </c>
      <c r="I57" s="15">
        <v>20278.349999999999</v>
      </c>
      <c r="J57" s="15">
        <v>80807</v>
      </c>
      <c r="K57" s="15">
        <v>9.3693517370264701</v>
      </c>
      <c r="L57" s="15">
        <f t="shared" si="35"/>
        <v>80807.02</v>
      </c>
      <c r="M57" s="15">
        <v>77156.72</v>
      </c>
      <c r="N57" s="15">
        <v>0</v>
      </c>
      <c r="O57" s="15">
        <v>3650.3</v>
      </c>
      <c r="P57" s="2">
        <v>9.3693540559720407</v>
      </c>
      <c r="Q57" s="87"/>
    </row>
    <row r="58" spans="1:17" ht="15.75" x14ac:dyDescent="0.25">
      <c r="A58" s="11" t="s">
        <v>20</v>
      </c>
      <c r="B58" s="5"/>
      <c r="C58" s="5"/>
      <c r="D58" s="7"/>
      <c r="E58" s="7"/>
      <c r="F58" s="20"/>
      <c r="G58" s="1"/>
      <c r="H58" s="1"/>
      <c r="I58" s="1"/>
      <c r="J58" s="1"/>
      <c r="K58" s="15"/>
      <c r="L58" s="1"/>
      <c r="M58" s="15"/>
      <c r="N58" s="1"/>
      <c r="O58" s="1"/>
      <c r="P58" s="2"/>
      <c r="Q58" s="88"/>
    </row>
    <row r="59" spans="1:17" ht="75" x14ac:dyDescent="0.25">
      <c r="A59" s="65" t="s">
        <v>103</v>
      </c>
      <c r="B59" s="5"/>
      <c r="C59" s="5"/>
      <c r="D59" s="7"/>
      <c r="E59" s="7"/>
      <c r="F59" s="4">
        <f t="shared" ref="F59:F60" si="39">G59+H59+I59</f>
        <v>862460.95000000007</v>
      </c>
      <c r="G59" s="1">
        <v>651516.9</v>
      </c>
      <c r="H59" s="1">
        <v>190665.7</v>
      </c>
      <c r="I59" s="1">
        <v>20278.349999999999</v>
      </c>
      <c r="J59" s="1">
        <v>80807</v>
      </c>
      <c r="K59" s="1">
        <v>9.3693517370264701</v>
      </c>
      <c r="L59" s="1">
        <f t="shared" ref="L59:L60" si="40">M59+N59+O59</f>
        <v>80807.02</v>
      </c>
      <c r="M59" s="1">
        <v>77156.72</v>
      </c>
      <c r="N59" s="1">
        <v>0</v>
      </c>
      <c r="O59" s="1">
        <v>3650.3</v>
      </c>
      <c r="P59" s="2">
        <v>9.3693540559720407</v>
      </c>
      <c r="Q59" s="88"/>
    </row>
    <row r="60" spans="1:17" ht="75" x14ac:dyDescent="0.25">
      <c r="A60" s="66" t="s">
        <v>195</v>
      </c>
      <c r="B60" s="5"/>
      <c r="C60" s="5"/>
      <c r="D60" s="7"/>
      <c r="E60" s="7"/>
      <c r="F60" s="4">
        <f t="shared" si="39"/>
        <v>862460.95000000007</v>
      </c>
      <c r="G60" s="14">
        <v>651516.9</v>
      </c>
      <c r="H60" s="14">
        <v>190665.7</v>
      </c>
      <c r="I60" s="14">
        <v>20278.349999999999</v>
      </c>
      <c r="J60" s="14">
        <v>80807</v>
      </c>
      <c r="K60" s="1">
        <v>9.3693517370264701</v>
      </c>
      <c r="L60" s="14">
        <f t="shared" si="40"/>
        <v>80807.02</v>
      </c>
      <c r="M60" s="14">
        <v>77156.72</v>
      </c>
      <c r="N60" s="14">
        <v>0</v>
      </c>
      <c r="O60" s="14">
        <v>3650.3</v>
      </c>
      <c r="P60" s="2">
        <v>9.3693540559720407</v>
      </c>
      <c r="Q60" s="88"/>
    </row>
    <row r="61" spans="1:17" ht="45" x14ac:dyDescent="0.25">
      <c r="A61" s="43" t="s">
        <v>104</v>
      </c>
      <c r="B61" s="5"/>
      <c r="C61" s="5"/>
      <c r="D61" s="7"/>
      <c r="E61" s="7"/>
      <c r="F61" s="29"/>
      <c r="G61" s="29"/>
      <c r="H61" s="1"/>
      <c r="I61" s="15"/>
      <c r="J61" s="1"/>
      <c r="K61" s="15"/>
      <c r="L61" s="1"/>
      <c r="M61" s="15"/>
      <c r="N61" s="1"/>
      <c r="O61" s="1"/>
      <c r="P61" s="1"/>
      <c r="Q61" s="88"/>
    </row>
    <row r="62" spans="1:17" ht="45" x14ac:dyDescent="0.25">
      <c r="A62" s="11" t="s">
        <v>105</v>
      </c>
      <c r="B62" s="5"/>
      <c r="C62" s="5"/>
      <c r="D62" s="7"/>
      <c r="E62" s="7"/>
      <c r="F62" s="4">
        <f t="shared" ref="F62:F63" si="41">G62+H62+I62</f>
        <v>862460.95000000007</v>
      </c>
      <c r="G62" s="20">
        <v>651516.9</v>
      </c>
      <c r="H62" s="1">
        <v>190665.7</v>
      </c>
      <c r="I62" s="1">
        <v>20278.349999999999</v>
      </c>
      <c r="J62" s="1">
        <v>80807</v>
      </c>
      <c r="K62" s="1">
        <v>9.3693517370264701</v>
      </c>
      <c r="L62" s="1">
        <f t="shared" ref="L62:L63" si="42">M62+N62+O62</f>
        <v>80807.02</v>
      </c>
      <c r="M62" s="1">
        <v>77156.72</v>
      </c>
      <c r="N62" s="1">
        <v>0</v>
      </c>
      <c r="O62" s="1">
        <v>3650.3</v>
      </c>
      <c r="P62" s="4">
        <v>9.3693540559720407</v>
      </c>
      <c r="Q62" s="89"/>
    </row>
    <row r="63" spans="1:17" ht="15.75" x14ac:dyDescent="0.25">
      <c r="A63" s="61" t="s">
        <v>106</v>
      </c>
      <c r="B63" s="32"/>
      <c r="C63" s="32"/>
      <c r="D63" s="10"/>
      <c r="E63" s="10"/>
      <c r="F63" s="39">
        <f t="shared" si="41"/>
        <v>645308.19999999995</v>
      </c>
      <c r="G63" s="15">
        <f>G65+G70</f>
        <v>366557</v>
      </c>
      <c r="H63" s="15">
        <f t="shared" ref="H63:J63" si="43">H65+H70</f>
        <v>278751.2</v>
      </c>
      <c r="I63" s="15">
        <f t="shared" si="43"/>
        <v>0</v>
      </c>
      <c r="J63" s="15">
        <f t="shared" si="43"/>
        <v>146635.9</v>
      </c>
      <c r="K63" s="15">
        <v>22.723390156827389</v>
      </c>
      <c r="L63" s="15">
        <f t="shared" si="42"/>
        <v>116635.9</v>
      </c>
      <c r="M63" s="15">
        <f t="shared" ref="M63:O63" si="44">M65+M70</f>
        <v>0</v>
      </c>
      <c r="N63" s="15">
        <f t="shared" si="44"/>
        <v>116635.9</v>
      </c>
      <c r="O63" s="15">
        <f t="shared" si="44"/>
        <v>0</v>
      </c>
      <c r="P63" s="39">
        <v>18.074448767271207</v>
      </c>
      <c r="Q63" s="10"/>
    </row>
    <row r="64" spans="1:17" ht="15.75" x14ac:dyDescent="0.25">
      <c r="A64" s="11" t="s">
        <v>107</v>
      </c>
      <c r="B64" s="32"/>
      <c r="C64" s="32"/>
      <c r="D64" s="10"/>
      <c r="E64" s="10"/>
      <c r="F64" s="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7"/>
    </row>
    <row r="65" spans="1:17" ht="45" x14ac:dyDescent="0.25">
      <c r="A65" s="57" t="s">
        <v>108</v>
      </c>
      <c r="B65" s="32"/>
      <c r="C65" s="32"/>
      <c r="D65" s="10"/>
      <c r="E65" s="10"/>
      <c r="F65" s="4">
        <f>G65+H65+I65</f>
        <v>582268.19999999995</v>
      </c>
      <c r="G65" s="14">
        <f>G66</f>
        <v>363517</v>
      </c>
      <c r="H65" s="14">
        <f t="shared" ref="H65:J65" si="45">H66</f>
        <v>218751.2</v>
      </c>
      <c r="I65" s="14">
        <f t="shared" si="45"/>
        <v>0</v>
      </c>
      <c r="J65" s="14">
        <f t="shared" si="45"/>
        <v>146635.9</v>
      </c>
      <c r="K65" s="14">
        <v>25.183566610713072</v>
      </c>
      <c r="L65" s="14">
        <f t="shared" ref="L65:L66" si="46">M65+N65+O65</f>
        <v>116635.9</v>
      </c>
      <c r="M65" s="14">
        <f t="shared" ref="M65:O65" si="47">M66</f>
        <v>0</v>
      </c>
      <c r="N65" s="14">
        <f t="shared" si="47"/>
        <v>116635.9</v>
      </c>
      <c r="O65" s="14">
        <f t="shared" si="47"/>
        <v>0</v>
      </c>
      <c r="P65" s="2">
        <v>20.031301726592659</v>
      </c>
      <c r="Q65" s="47"/>
    </row>
    <row r="66" spans="1:17" ht="90" x14ac:dyDescent="0.25">
      <c r="A66" s="56" t="s">
        <v>109</v>
      </c>
      <c r="B66" s="32"/>
      <c r="C66" s="32"/>
      <c r="D66" s="10"/>
      <c r="E66" s="10"/>
      <c r="F66" s="4">
        <f>G66+H66+I66</f>
        <v>582268.19999999995</v>
      </c>
      <c r="G66" s="14">
        <f>G68+G69</f>
        <v>363517</v>
      </c>
      <c r="H66" s="14">
        <f t="shared" ref="H66:J66" si="48">H68+H69</f>
        <v>218751.2</v>
      </c>
      <c r="I66" s="14">
        <f t="shared" si="48"/>
        <v>0</v>
      </c>
      <c r="J66" s="14">
        <f t="shared" si="48"/>
        <v>146635.9</v>
      </c>
      <c r="K66" s="14">
        <v>25.183566610713072</v>
      </c>
      <c r="L66" s="14">
        <f t="shared" si="46"/>
        <v>116635.9</v>
      </c>
      <c r="M66" s="14">
        <f t="shared" ref="M66:O66" si="49">M68+M69</f>
        <v>0</v>
      </c>
      <c r="N66" s="14">
        <f t="shared" si="49"/>
        <v>116635.9</v>
      </c>
      <c r="O66" s="14">
        <f t="shared" si="49"/>
        <v>0</v>
      </c>
      <c r="P66" s="2">
        <v>20.031301726592659</v>
      </c>
      <c r="Q66" s="10"/>
    </row>
    <row r="67" spans="1:17" ht="30" x14ac:dyDescent="0.25">
      <c r="A67" s="43" t="s">
        <v>197</v>
      </c>
      <c r="B67" s="32"/>
      <c r="C67" s="32"/>
      <c r="D67" s="10"/>
      <c r="E67" s="10"/>
      <c r="F67" s="29"/>
      <c r="G67" s="29"/>
      <c r="H67" s="3"/>
      <c r="I67" s="3"/>
      <c r="J67" s="3"/>
      <c r="K67" s="3"/>
      <c r="L67" s="47"/>
      <c r="M67" s="3"/>
      <c r="N67" s="3"/>
      <c r="O67" s="3"/>
      <c r="P67" s="3"/>
      <c r="Q67" s="47"/>
    </row>
    <row r="68" spans="1:17" ht="99.75" x14ac:dyDescent="0.25">
      <c r="A68" s="11" t="s">
        <v>196</v>
      </c>
      <c r="B68" s="5" t="s">
        <v>110</v>
      </c>
      <c r="C68" s="5"/>
      <c r="D68" s="67" t="s">
        <v>111</v>
      </c>
      <c r="E68" s="68" t="s">
        <v>112</v>
      </c>
      <c r="F68" s="4">
        <f>G68+H68+I68</f>
        <v>50000</v>
      </c>
      <c r="G68" s="20"/>
      <c r="H68" s="1">
        <v>50000</v>
      </c>
      <c r="I68" s="1"/>
      <c r="J68" s="1">
        <v>0</v>
      </c>
      <c r="K68" s="1">
        <v>0</v>
      </c>
      <c r="L68" s="1">
        <f t="shared" ref="L68:L71" si="50">M68+N68+O68</f>
        <v>0</v>
      </c>
      <c r="M68" s="1"/>
      <c r="N68" s="1">
        <v>0</v>
      </c>
      <c r="O68" s="1"/>
      <c r="P68" s="4">
        <v>0</v>
      </c>
      <c r="Q68" s="7"/>
    </row>
    <row r="69" spans="1:17" ht="76.5" x14ac:dyDescent="0.25">
      <c r="A69" s="11" t="s">
        <v>113</v>
      </c>
      <c r="B69" s="5" t="s">
        <v>114</v>
      </c>
      <c r="C69" s="5" t="s">
        <v>115</v>
      </c>
      <c r="D69" s="67" t="s">
        <v>116</v>
      </c>
      <c r="E69" s="69" t="s">
        <v>117</v>
      </c>
      <c r="F69" s="4">
        <f>G69+H69+I69</f>
        <v>532268.19999999995</v>
      </c>
      <c r="G69" s="20">
        <v>363517</v>
      </c>
      <c r="H69" s="1">
        <v>168751.2</v>
      </c>
      <c r="I69" s="1"/>
      <c r="J69" s="24">
        <v>146635.9</v>
      </c>
      <c r="K69" s="1">
        <v>27.549250546998678</v>
      </c>
      <c r="L69" s="1">
        <f t="shared" si="50"/>
        <v>116635.9</v>
      </c>
      <c r="M69" s="1"/>
      <c r="N69" s="1">
        <v>116635.9</v>
      </c>
      <c r="O69" s="1"/>
      <c r="P69" s="4">
        <v>21.912994238618801</v>
      </c>
      <c r="Q69" s="7"/>
    </row>
    <row r="70" spans="1:17" ht="90" x14ac:dyDescent="0.25">
      <c r="A70" s="57" t="s">
        <v>56</v>
      </c>
      <c r="B70" s="32"/>
      <c r="C70" s="32"/>
      <c r="D70" s="10"/>
      <c r="E70" s="10"/>
      <c r="F70" s="4">
        <f>G70+H70+I70</f>
        <v>63040</v>
      </c>
      <c r="G70" s="14">
        <v>3040</v>
      </c>
      <c r="H70" s="14">
        <v>60000</v>
      </c>
      <c r="I70" s="14">
        <v>0</v>
      </c>
      <c r="J70" s="14">
        <v>0</v>
      </c>
      <c r="K70" s="14">
        <v>0</v>
      </c>
      <c r="L70" s="1">
        <f t="shared" si="50"/>
        <v>0</v>
      </c>
      <c r="M70" s="14">
        <v>0</v>
      </c>
      <c r="N70" s="14">
        <v>0</v>
      </c>
      <c r="O70" s="14">
        <v>0</v>
      </c>
      <c r="P70" s="2">
        <v>0</v>
      </c>
      <c r="Q70" s="10"/>
    </row>
    <row r="71" spans="1:17" ht="45" x14ac:dyDescent="0.25">
      <c r="A71" s="56" t="s">
        <v>72</v>
      </c>
      <c r="B71" s="32"/>
      <c r="C71" s="32"/>
      <c r="D71" s="10"/>
      <c r="E71" s="10"/>
      <c r="F71" s="4">
        <f>G71+H71+I71</f>
        <v>63040</v>
      </c>
      <c r="G71" s="14">
        <v>3040</v>
      </c>
      <c r="H71" s="14">
        <v>60000</v>
      </c>
      <c r="I71" s="14">
        <v>0</v>
      </c>
      <c r="J71" s="14">
        <v>0</v>
      </c>
      <c r="K71" s="14">
        <v>0</v>
      </c>
      <c r="L71" s="1">
        <f t="shared" si="50"/>
        <v>0</v>
      </c>
      <c r="M71" s="14">
        <v>0</v>
      </c>
      <c r="N71" s="14">
        <v>0</v>
      </c>
      <c r="O71" s="14">
        <v>0</v>
      </c>
      <c r="P71" s="2">
        <v>0</v>
      </c>
      <c r="Q71" s="10"/>
    </row>
    <row r="72" spans="1:17" ht="30" x14ac:dyDescent="0.25">
      <c r="A72" s="43" t="s">
        <v>197</v>
      </c>
      <c r="B72" s="32"/>
      <c r="C72" s="32"/>
      <c r="D72" s="10"/>
      <c r="E72" s="10"/>
      <c r="F72" s="29"/>
      <c r="G72" s="29"/>
      <c r="H72" s="3"/>
      <c r="I72" s="3"/>
      <c r="J72" s="3"/>
      <c r="K72" s="3"/>
      <c r="L72" s="1"/>
      <c r="M72" s="3"/>
      <c r="N72" s="3"/>
      <c r="O72" s="3"/>
      <c r="P72" s="3"/>
      <c r="Q72" s="10"/>
    </row>
    <row r="73" spans="1:17" ht="110.25" customHeight="1" x14ac:dyDescent="0.25">
      <c r="A73" s="11" t="s">
        <v>118</v>
      </c>
      <c r="B73" s="5" t="s">
        <v>119</v>
      </c>
      <c r="C73" s="92" t="s">
        <v>120</v>
      </c>
      <c r="D73" s="93"/>
      <c r="E73" s="7"/>
      <c r="F73" s="4">
        <f>G73+H73+I73</f>
        <v>63040</v>
      </c>
      <c r="G73" s="4">
        <v>3040</v>
      </c>
      <c r="H73" s="1">
        <v>60000</v>
      </c>
      <c r="I73" s="1">
        <v>0</v>
      </c>
      <c r="J73" s="1">
        <v>0</v>
      </c>
      <c r="K73" s="1">
        <v>0</v>
      </c>
      <c r="L73" s="1">
        <f t="shared" ref="L73:L74" si="51">M73+N73+O73</f>
        <v>0</v>
      </c>
      <c r="M73" s="1"/>
      <c r="N73" s="1">
        <v>0</v>
      </c>
      <c r="O73" s="1">
        <v>0</v>
      </c>
      <c r="P73" s="4">
        <v>0</v>
      </c>
      <c r="Q73" s="7" t="s">
        <v>121</v>
      </c>
    </row>
    <row r="74" spans="1:17" ht="31.5" x14ac:dyDescent="0.25">
      <c r="A74" s="61" t="s">
        <v>122</v>
      </c>
      <c r="B74" s="32"/>
      <c r="C74" s="5"/>
      <c r="D74" s="10"/>
      <c r="E74" s="10"/>
      <c r="F74" s="39">
        <f>G74+H74+I74</f>
        <v>335075.09999999998</v>
      </c>
      <c r="G74" s="15">
        <f>G76</f>
        <v>0</v>
      </c>
      <c r="H74" s="15">
        <f t="shared" ref="H74:J74" si="52">H76</f>
        <v>335075.09999999998</v>
      </c>
      <c r="I74" s="15">
        <f t="shared" si="52"/>
        <v>0</v>
      </c>
      <c r="J74" s="15">
        <f t="shared" si="52"/>
        <v>43646.54</v>
      </c>
      <c r="K74" s="15">
        <v>13.025897776349243</v>
      </c>
      <c r="L74" s="15">
        <f t="shared" si="51"/>
        <v>43646.5</v>
      </c>
      <c r="M74" s="15">
        <f t="shared" ref="M74:O74" si="53">M76</f>
        <v>0</v>
      </c>
      <c r="N74" s="15">
        <f t="shared" si="53"/>
        <v>43646.5</v>
      </c>
      <c r="O74" s="15">
        <f t="shared" si="53"/>
        <v>0</v>
      </c>
      <c r="P74" s="39">
        <v>13.0258858387269</v>
      </c>
      <c r="Q74" s="10"/>
    </row>
    <row r="75" spans="1:17" ht="15.75" x14ac:dyDescent="0.25">
      <c r="A75" s="11" t="s">
        <v>20</v>
      </c>
      <c r="B75" s="32"/>
      <c r="C75" s="5"/>
      <c r="D75" s="10"/>
      <c r="E75" s="10"/>
      <c r="F75" s="20"/>
      <c r="G75" s="20"/>
      <c r="H75" s="1"/>
      <c r="I75" s="15"/>
      <c r="J75" s="1"/>
      <c r="K75" s="15"/>
      <c r="L75" s="47"/>
      <c r="M75" s="15"/>
      <c r="N75" s="1"/>
      <c r="O75" s="1"/>
      <c r="P75" s="1"/>
      <c r="Q75" s="47"/>
    </row>
    <row r="76" spans="1:17" ht="45" x14ac:dyDescent="0.25">
      <c r="A76" s="52" t="s">
        <v>198</v>
      </c>
      <c r="B76" s="32"/>
      <c r="C76" s="32"/>
      <c r="D76" s="10"/>
      <c r="E76" s="10"/>
      <c r="F76" s="4">
        <f t="shared" ref="F76:F77" si="54">G76+H76+I76</f>
        <v>335075.09999999998</v>
      </c>
      <c r="G76" s="1">
        <f>G77</f>
        <v>0</v>
      </c>
      <c r="H76" s="1">
        <f t="shared" ref="H76:J76" si="55">H77</f>
        <v>335075.09999999998</v>
      </c>
      <c r="I76" s="1">
        <f t="shared" si="55"/>
        <v>0</v>
      </c>
      <c r="J76" s="1">
        <f t="shared" si="55"/>
        <v>43646.54</v>
      </c>
      <c r="K76" s="1">
        <v>13.025897776349243</v>
      </c>
      <c r="L76" s="1">
        <f t="shared" ref="L76:L77" si="56">M76+N76+O76</f>
        <v>43646.5</v>
      </c>
      <c r="M76" s="1">
        <f t="shared" ref="M76:O76" si="57">M77</f>
        <v>0</v>
      </c>
      <c r="N76" s="1">
        <f t="shared" si="57"/>
        <v>43646.5</v>
      </c>
      <c r="O76" s="1">
        <f t="shared" si="57"/>
        <v>0</v>
      </c>
      <c r="P76" s="4">
        <v>13.0258858387269</v>
      </c>
      <c r="Q76" s="47"/>
    </row>
    <row r="77" spans="1:17" ht="30" x14ac:dyDescent="0.25">
      <c r="A77" s="54" t="s">
        <v>124</v>
      </c>
      <c r="B77" s="32"/>
      <c r="C77" s="32"/>
      <c r="D77" s="10"/>
      <c r="E77" s="10"/>
      <c r="F77" s="4">
        <f t="shared" si="54"/>
        <v>335075.09999999998</v>
      </c>
      <c r="G77" s="1">
        <f>G79+G80+G81+G82+G84+G86</f>
        <v>0</v>
      </c>
      <c r="H77" s="1">
        <f t="shared" ref="H77:J77" si="58">H79+H80+H81+H82+H84+H86</f>
        <v>335075.09999999998</v>
      </c>
      <c r="I77" s="1">
        <f t="shared" si="58"/>
        <v>0</v>
      </c>
      <c r="J77" s="1">
        <f t="shared" si="58"/>
        <v>43646.54</v>
      </c>
      <c r="K77" s="1">
        <v>13.025897776349243</v>
      </c>
      <c r="L77" s="1">
        <f t="shared" si="56"/>
        <v>43646.5</v>
      </c>
      <c r="M77" s="1">
        <f t="shared" ref="M77:O77" si="59">M79+M80+M81+M82+M84+M86</f>
        <v>0</v>
      </c>
      <c r="N77" s="1">
        <f t="shared" si="59"/>
        <v>43646.5</v>
      </c>
      <c r="O77" s="1">
        <f t="shared" si="59"/>
        <v>0</v>
      </c>
      <c r="P77" s="4">
        <v>13.0258858387269</v>
      </c>
      <c r="Q77" s="47"/>
    </row>
    <row r="78" spans="1:17" ht="30" x14ac:dyDescent="0.25">
      <c r="A78" s="43" t="s">
        <v>125</v>
      </c>
      <c r="B78" s="32"/>
      <c r="C78" s="32"/>
      <c r="D78" s="10"/>
      <c r="E78" s="10"/>
      <c r="F78" s="29"/>
      <c r="G78" s="29"/>
      <c r="H78" s="1"/>
      <c r="I78" s="15"/>
      <c r="J78" s="4"/>
      <c r="K78" s="15"/>
      <c r="L78" s="1"/>
      <c r="M78" s="15"/>
      <c r="N78" s="1"/>
      <c r="O78" s="1"/>
      <c r="P78" s="1"/>
      <c r="Q78" s="47"/>
    </row>
    <row r="79" spans="1:17" ht="89.25" x14ac:dyDescent="0.25">
      <c r="A79" s="11" t="s">
        <v>126</v>
      </c>
      <c r="B79" s="5" t="s">
        <v>127</v>
      </c>
      <c r="C79" s="5" t="s">
        <v>128</v>
      </c>
      <c r="D79" s="7" t="s">
        <v>129</v>
      </c>
      <c r="E79" s="8">
        <v>42277</v>
      </c>
      <c r="F79" s="4">
        <f t="shared" ref="F79:F80" si="60">G79+H79+I79</f>
        <v>138200</v>
      </c>
      <c r="G79" s="4"/>
      <c r="H79" s="1">
        <v>138200</v>
      </c>
      <c r="I79" s="1"/>
      <c r="J79" s="1">
        <v>0</v>
      </c>
      <c r="K79" s="1">
        <v>0</v>
      </c>
      <c r="L79" s="1">
        <f t="shared" ref="L79:L82" si="61">M79+N79+O79</f>
        <v>0</v>
      </c>
      <c r="M79" s="1"/>
      <c r="N79" s="1">
        <v>0</v>
      </c>
      <c r="O79" s="1"/>
      <c r="P79" s="4">
        <v>0</v>
      </c>
      <c r="Q79" s="7"/>
    </row>
    <row r="80" spans="1:17" ht="100.5" customHeight="1" x14ac:dyDescent="0.25">
      <c r="A80" s="11" t="s">
        <v>130</v>
      </c>
      <c r="B80" s="5" t="s">
        <v>131</v>
      </c>
      <c r="C80" s="5" t="s">
        <v>132</v>
      </c>
      <c r="D80" s="7" t="s">
        <v>133</v>
      </c>
      <c r="E80" s="8">
        <v>42551</v>
      </c>
      <c r="F80" s="4">
        <f t="shared" si="60"/>
        <v>94871.7</v>
      </c>
      <c r="G80" s="20"/>
      <c r="H80" s="1">
        <v>94871.7</v>
      </c>
      <c r="I80" s="1"/>
      <c r="J80" s="1">
        <v>37047.919999999998</v>
      </c>
      <c r="K80" s="1">
        <v>39.050549320819592</v>
      </c>
      <c r="L80" s="1">
        <f t="shared" si="61"/>
        <v>37047.9</v>
      </c>
      <c r="M80" s="1"/>
      <c r="N80" s="1">
        <v>37047.9</v>
      </c>
      <c r="O80" s="1"/>
      <c r="P80" s="4">
        <v>39.05052823971743</v>
      </c>
      <c r="Q80" s="7"/>
    </row>
    <row r="81" spans="1:17" ht="90" customHeight="1" x14ac:dyDescent="0.25">
      <c r="A81" s="11" t="s">
        <v>134</v>
      </c>
      <c r="B81" s="5"/>
      <c r="C81" s="70" t="s">
        <v>135</v>
      </c>
      <c r="D81" s="71" t="s">
        <v>136</v>
      </c>
      <c r="E81" s="72">
        <v>42064</v>
      </c>
      <c r="F81" s="4">
        <f>G81+H81+I81</f>
        <v>10000</v>
      </c>
      <c r="G81" s="20"/>
      <c r="H81" s="1">
        <v>10000</v>
      </c>
      <c r="I81" s="1"/>
      <c r="J81" s="1">
        <v>0</v>
      </c>
      <c r="K81" s="1">
        <v>0</v>
      </c>
      <c r="L81" s="1">
        <f t="shared" si="61"/>
        <v>0</v>
      </c>
      <c r="M81" s="1"/>
      <c r="N81" s="1">
        <v>0</v>
      </c>
      <c r="O81" s="1"/>
      <c r="P81" s="4">
        <v>0</v>
      </c>
      <c r="Q81" s="7"/>
    </row>
    <row r="82" spans="1:17" ht="89.25" x14ac:dyDescent="0.25">
      <c r="A82" s="11" t="s">
        <v>137</v>
      </c>
      <c r="B82" s="5" t="s">
        <v>138</v>
      </c>
      <c r="C82" s="5" t="s">
        <v>139</v>
      </c>
      <c r="D82" s="7" t="s">
        <v>140</v>
      </c>
      <c r="E82" s="9">
        <v>42369</v>
      </c>
      <c r="F82" s="4">
        <f>G82+H82+I82</f>
        <v>76703.399999999994</v>
      </c>
      <c r="G82" s="20"/>
      <c r="H82" s="1">
        <v>76703.399999999994</v>
      </c>
      <c r="I82" s="1"/>
      <c r="J82" s="1">
        <v>6598.62</v>
      </c>
      <c r="K82" s="1">
        <v>8.6027738014221011</v>
      </c>
      <c r="L82" s="1">
        <f t="shared" si="61"/>
        <v>6598.6</v>
      </c>
      <c r="M82" s="1"/>
      <c r="N82" s="1">
        <v>6598.6</v>
      </c>
      <c r="O82" s="1"/>
      <c r="P82" s="4">
        <v>8.6027477269586505</v>
      </c>
      <c r="Q82" s="7"/>
    </row>
    <row r="83" spans="1:17" x14ac:dyDescent="0.25">
      <c r="A83" s="18" t="s">
        <v>41</v>
      </c>
      <c r="B83" s="5"/>
      <c r="C83" s="5"/>
      <c r="D83" s="7"/>
      <c r="E83" s="9"/>
      <c r="F83" s="4"/>
      <c r="G83" s="20"/>
      <c r="H83" s="1"/>
      <c r="I83" s="1"/>
      <c r="J83" s="1"/>
      <c r="K83" s="1"/>
      <c r="L83" s="1"/>
      <c r="M83" s="1"/>
      <c r="N83" s="1"/>
      <c r="O83" s="1"/>
      <c r="P83" s="4"/>
      <c r="Q83" s="7"/>
    </row>
    <row r="84" spans="1:17" ht="89.25" x14ac:dyDescent="0.25">
      <c r="A84" s="11" t="s">
        <v>141</v>
      </c>
      <c r="B84" s="5"/>
      <c r="C84" s="5" t="s">
        <v>142</v>
      </c>
      <c r="D84" s="7" t="s">
        <v>143</v>
      </c>
      <c r="E84" s="9"/>
      <c r="F84" s="4">
        <f>G84+H84+I84</f>
        <v>10000</v>
      </c>
      <c r="G84" s="20"/>
      <c r="H84" s="1">
        <v>10000</v>
      </c>
      <c r="I84" s="1"/>
      <c r="J84" s="1">
        <v>0</v>
      </c>
      <c r="K84" s="1"/>
      <c r="L84" s="1">
        <f t="shared" ref="L84" si="62">M84+N84+O84</f>
        <v>0</v>
      </c>
      <c r="M84" s="1"/>
      <c r="N84" s="1">
        <v>0</v>
      </c>
      <c r="O84" s="1"/>
      <c r="P84" s="4"/>
      <c r="Q84" s="7"/>
    </row>
    <row r="85" spans="1:17" x14ac:dyDescent="0.25">
      <c r="A85" s="18" t="s">
        <v>144</v>
      </c>
      <c r="B85" s="5"/>
      <c r="C85" s="5"/>
      <c r="D85" s="7"/>
      <c r="E85" s="9"/>
      <c r="F85" s="4"/>
      <c r="G85" s="20"/>
      <c r="H85" s="1"/>
      <c r="I85" s="1"/>
      <c r="J85" s="1"/>
      <c r="K85" s="1"/>
      <c r="L85" s="1"/>
      <c r="M85" s="1"/>
      <c r="N85" s="1"/>
      <c r="O85" s="1"/>
      <c r="P85" s="4"/>
      <c r="Q85" s="7"/>
    </row>
    <row r="86" spans="1:17" ht="45" x14ac:dyDescent="0.25">
      <c r="A86" s="11" t="s">
        <v>145</v>
      </c>
      <c r="B86" s="5"/>
      <c r="C86" s="70"/>
      <c r="D86" s="7"/>
      <c r="E86" s="9"/>
      <c r="F86" s="4">
        <f>G86+H86+I86</f>
        <v>5300</v>
      </c>
      <c r="G86" s="20"/>
      <c r="H86" s="1">
        <v>5300</v>
      </c>
      <c r="I86" s="1"/>
      <c r="J86" s="1">
        <v>0</v>
      </c>
      <c r="K86" s="1"/>
      <c r="L86" s="1">
        <f t="shared" ref="L86:L87" si="63">M86+N86+O86</f>
        <v>0</v>
      </c>
      <c r="M86" s="1"/>
      <c r="N86" s="1">
        <v>0</v>
      </c>
      <c r="O86" s="1"/>
      <c r="P86" s="4"/>
      <c r="Q86" s="7"/>
    </row>
    <row r="87" spans="1:17" ht="15.75" x14ac:dyDescent="0.25">
      <c r="A87" s="61" t="s">
        <v>146</v>
      </c>
      <c r="B87" s="32"/>
      <c r="C87" s="32"/>
      <c r="D87" s="10"/>
      <c r="E87" s="10"/>
      <c r="F87" s="39">
        <f>G87+H87+I87</f>
        <v>1672914.54</v>
      </c>
      <c r="G87" s="15">
        <f>G89+G95+G100+G105</f>
        <v>778031.74</v>
      </c>
      <c r="H87" s="15">
        <f t="shared" ref="H87:J87" si="64">H89+H95+H100+H105</f>
        <v>877204.29999999993</v>
      </c>
      <c r="I87" s="15">
        <f t="shared" si="64"/>
        <v>17678.5</v>
      </c>
      <c r="J87" s="15">
        <f t="shared" si="64"/>
        <v>24368.7</v>
      </c>
      <c r="K87" s="15">
        <v>1.4566613785304297</v>
      </c>
      <c r="L87" s="15">
        <f t="shared" si="63"/>
        <v>15509.8</v>
      </c>
      <c r="M87" s="15">
        <f t="shared" ref="M87:O87" si="65">M89+M95+M100+M105</f>
        <v>0</v>
      </c>
      <c r="N87" s="15">
        <f t="shared" si="65"/>
        <v>12540.5</v>
      </c>
      <c r="O87" s="15">
        <f t="shared" si="65"/>
        <v>2969.3</v>
      </c>
      <c r="P87" s="39">
        <v>0.92711251107901771</v>
      </c>
      <c r="Q87" s="10"/>
    </row>
    <row r="88" spans="1:17" x14ac:dyDescent="0.25">
      <c r="A88" s="11" t="s">
        <v>20</v>
      </c>
      <c r="B88" s="32"/>
      <c r="C88" s="32"/>
      <c r="D88" s="10"/>
      <c r="E88" s="10"/>
      <c r="F88" s="4"/>
      <c r="G88" s="4"/>
      <c r="H88" s="1"/>
      <c r="I88" s="1"/>
      <c r="J88" s="1"/>
      <c r="K88" s="1"/>
      <c r="L88" s="47"/>
      <c r="M88" s="1"/>
      <c r="N88" s="1"/>
      <c r="O88" s="1"/>
      <c r="P88" s="1"/>
      <c r="Q88" s="47"/>
    </row>
    <row r="89" spans="1:17" ht="45" x14ac:dyDescent="0.25">
      <c r="A89" s="52" t="s">
        <v>123</v>
      </c>
      <c r="B89" s="32"/>
      <c r="C89" s="32"/>
      <c r="D89" s="10"/>
      <c r="E89" s="10"/>
      <c r="F89" s="15">
        <f t="shared" ref="F89:F90" si="66">G89+H89+I89</f>
        <v>81809.139999999985</v>
      </c>
      <c r="G89" s="15">
        <v>63563.64</v>
      </c>
      <c r="H89" s="15">
        <v>16961.599999999999</v>
      </c>
      <c r="I89" s="15">
        <v>1283.9000000000001</v>
      </c>
      <c r="J89" s="15">
        <v>8858.9</v>
      </c>
      <c r="K89" s="15">
        <v>10.828741140659835</v>
      </c>
      <c r="L89" s="15">
        <f t="shared" ref="L89:L90" si="67">M89+N89+O89</f>
        <v>0</v>
      </c>
      <c r="M89" s="15">
        <v>0</v>
      </c>
      <c r="N89" s="15">
        <v>0</v>
      </c>
      <c r="O89" s="15">
        <v>0</v>
      </c>
      <c r="P89" s="15">
        <v>0</v>
      </c>
      <c r="Q89" s="10"/>
    </row>
    <row r="90" spans="1:17" x14ac:dyDescent="0.25">
      <c r="A90" s="54" t="s">
        <v>147</v>
      </c>
      <c r="B90" s="32"/>
      <c r="C90" s="32"/>
      <c r="D90" s="10"/>
      <c r="E90" s="10"/>
      <c r="F90" s="4">
        <f t="shared" si="66"/>
        <v>81809.139999999985</v>
      </c>
      <c r="G90" s="1">
        <f>G92+G94</f>
        <v>63563.64</v>
      </c>
      <c r="H90" s="1">
        <f t="shared" ref="H90:J90" si="68">H92+H94</f>
        <v>16961.599999999999</v>
      </c>
      <c r="I90" s="1">
        <f t="shared" si="68"/>
        <v>1283.9000000000001</v>
      </c>
      <c r="J90" s="1">
        <f t="shared" si="68"/>
        <v>8858.9</v>
      </c>
      <c r="K90" s="1">
        <v>10.828741140659835</v>
      </c>
      <c r="L90" s="1">
        <f t="shared" si="67"/>
        <v>0</v>
      </c>
      <c r="M90" s="1">
        <f t="shared" ref="M90:O90" si="69">M92+M94</f>
        <v>0</v>
      </c>
      <c r="N90" s="1">
        <f t="shared" si="69"/>
        <v>0</v>
      </c>
      <c r="O90" s="1">
        <f t="shared" si="69"/>
        <v>0</v>
      </c>
      <c r="P90" s="4">
        <v>0</v>
      </c>
      <c r="Q90" s="10"/>
    </row>
    <row r="91" spans="1:17" ht="30" x14ac:dyDescent="0.25">
      <c r="A91" s="43" t="s">
        <v>148</v>
      </c>
      <c r="B91" s="32"/>
      <c r="C91" s="32"/>
      <c r="D91" s="10"/>
      <c r="E91" s="10"/>
      <c r="F91" s="4"/>
      <c r="G91" s="1"/>
      <c r="H91" s="1"/>
      <c r="I91" s="1"/>
      <c r="J91" s="1"/>
      <c r="K91" s="1"/>
      <c r="L91" s="1"/>
      <c r="M91" s="1"/>
      <c r="N91" s="1"/>
      <c r="O91" s="1"/>
      <c r="P91" s="4"/>
      <c r="Q91" s="47"/>
    </row>
    <row r="92" spans="1:17" ht="49.5" customHeight="1" x14ac:dyDescent="0.25">
      <c r="A92" s="11" t="s">
        <v>149</v>
      </c>
      <c r="B92" s="32"/>
      <c r="C92" s="32"/>
      <c r="D92" s="10"/>
      <c r="E92" s="10"/>
      <c r="F92" s="4">
        <f>G92+H92+I92</f>
        <v>79106.539999999994</v>
      </c>
      <c r="G92" s="1">
        <v>63563.64</v>
      </c>
      <c r="H92" s="1">
        <v>14259</v>
      </c>
      <c r="I92" s="1">
        <v>1283.9000000000001</v>
      </c>
      <c r="J92" s="1">
        <v>8858.9</v>
      </c>
      <c r="K92" s="1">
        <v>11.198694823462132</v>
      </c>
      <c r="L92" s="1">
        <f t="shared" ref="L92" si="70">M92+N92+O92</f>
        <v>0</v>
      </c>
      <c r="M92" s="1"/>
      <c r="N92" s="1">
        <v>0</v>
      </c>
      <c r="O92" s="1"/>
      <c r="P92" s="4">
        <v>0</v>
      </c>
      <c r="Q92" s="13" t="s">
        <v>150</v>
      </c>
    </row>
    <row r="93" spans="1:17" ht="45" x14ac:dyDescent="0.25">
      <c r="A93" s="43" t="s">
        <v>151</v>
      </c>
      <c r="B93" s="32"/>
      <c r="C93" s="32"/>
      <c r="D93" s="10"/>
      <c r="E93" s="10"/>
      <c r="F93" s="4"/>
      <c r="G93" s="1"/>
      <c r="H93" s="1"/>
      <c r="I93" s="1"/>
      <c r="J93" s="1"/>
      <c r="K93" s="1"/>
      <c r="L93" s="1"/>
      <c r="M93" s="1"/>
      <c r="N93" s="1"/>
      <c r="O93" s="1"/>
      <c r="P93" s="4"/>
      <c r="Q93" s="7"/>
    </row>
    <row r="94" spans="1:17" ht="61.5" customHeight="1" x14ac:dyDescent="0.25">
      <c r="A94" s="11" t="s">
        <v>152</v>
      </c>
      <c r="B94" s="32"/>
      <c r="C94" s="41" t="s">
        <v>153</v>
      </c>
      <c r="D94" s="19" t="s">
        <v>154</v>
      </c>
      <c r="E94" s="73">
        <v>42369</v>
      </c>
      <c r="F94" s="4">
        <f t="shared" ref="F94:F96" si="71">G94+H94+I94</f>
        <v>2702.6</v>
      </c>
      <c r="G94" s="1"/>
      <c r="H94" s="1">
        <v>2702.6</v>
      </c>
      <c r="I94" s="1"/>
      <c r="J94" s="1">
        <v>0</v>
      </c>
      <c r="K94" s="1">
        <v>0</v>
      </c>
      <c r="L94" s="1">
        <f t="shared" ref="L94:L96" si="72">M94+N94+O94</f>
        <v>0</v>
      </c>
      <c r="M94" s="1"/>
      <c r="N94" s="1">
        <v>0</v>
      </c>
      <c r="O94" s="1"/>
      <c r="P94" s="4">
        <v>0</v>
      </c>
      <c r="Q94" s="7" t="s">
        <v>155</v>
      </c>
    </row>
    <row r="95" spans="1:17" ht="60" x14ac:dyDescent="0.25">
      <c r="A95" s="52" t="s">
        <v>156</v>
      </c>
      <c r="B95" s="32"/>
      <c r="C95" s="32"/>
      <c r="D95" s="10"/>
      <c r="E95" s="10"/>
      <c r="F95" s="4">
        <f t="shared" si="71"/>
        <v>12285</v>
      </c>
      <c r="G95" s="1"/>
      <c r="H95" s="1">
        <v>12285</v>
      </c>
      <c r="I95" s="1">
        <v>0</v>
      </c>
      <c r="J95" s="1">
        <v>0</v>
      </c>
      <c r="K95" s="1">
        <v>0</v>
      </c>
      <c r="L95" s="1">
        <f t="shared" si="72"/>
        <v>0</v>
      </c>
      <c r="M95" s="1">
        <v>0</v>
      </c>
      <c r="N95" s="1">
        <v>0</v>
      </c>
      <c r="O95" s="1">
        <v>0</v>
      </c>
      <c r="P95" s="4">
        <v>0</v>
      </c>
      <c r="Q95" s="7"/>
    </row>
    <row r="96" spans="1:17" ht="45" x14ac:dyDescent="0.25">
      <c r="A96" s="56" t="s">
        <v>157</v>
      </c>
      <c r="B96" s="32"/>
      <c r="C96" s="32"/>
      <c r="D96" s="10"/>
      <c r="E96" s="10"/>
      <c r="F96" s="4">
        <f t="shared" si="71"/>
        <v>12285</v>
      </c>
      <c r="G96" s="1"/>
      <c r="H96" s="1">
        <v>12285</v>
      </c>
      <c r="I96" s="1">
        <v>0</v>
      </c>
      <c r="J96" s="1">
        <v>0</v>
      </c>
      <c r="K96" s="1">
        <v>0</v>
      </c>
      <c r="L96" s="1">
        <f t="shared" si="72"/>
        <v>0</v>
      </c>
      <c r="M96" s="1">
        <v>0</v>
      </c>
      <c r="N96" s="1">
        <v>0</v>
      </c>
      <c r="O96" s="1">
        <v>0</v>
      </c>
      <c r="P96" s="4">
        <v>0</v>
      </c>
      <c r="Q96" s="7"/>
    </row>
    <row r="97" spans="1:17" ht="30" x14ac:dyDescent="0.25">
      <c r="A97" s="43" t="s">
        <v>158</v>
      </c>
      <c r="B97" s="32"/>
      <c r="C97" s="32"/>
      <c r="D97" s="10"/>
      <c r="E97" s="10"/>
      <c r="F97" s="4"/>
      <c r="G97" s="1"/>
      <c r="H97" s="1"/>
      <c r="I97" s="1"/>
      <c r="J97" s="1"/>
      <c r="K97" s="1"/>
      <c r="L97" s="1"/>
      <c r="M97" s="1"/>
      <c r="N97" s="1"/>
      <c r="O97" s="1"/>
      <c r="P97" s="4"/>
      <c r="Q97" s="47"/>
    </row>
    <row r="98" spans="1:17" x14ac:dyDescent="0.25">
      <c r="A98" s="43" t="s">
        <v>43</v>
      </c>
      <c r="B98" s="32"/>
      <c r="C98" s="32"/>
      <c r="D98" s="10"/>
      <c r="E98" s="10"/>
      <c r="F98" s="4"/>
      <c r="G98" s="1"/>
      <c r="H98" s="1"/>
      <c r="I98" s="1"/>
      <c r="J98" s="1"/>
      <c r="K98" s="1"/>
      <c r="L98" s="1"/>
      <c r="M98" s="1"/>
      <c r="N98" s="1"/>
      <c r="O98" s="1"/>
      <c r="P98" s="4"/>
      <c r="Q98" s="47"/>
    </row>
    <row r="99" spans="1:17" ht="45" x14ac:dyDescent="0.25">
      <c r="A99" s="11" t="s">
        <v>159</v>
      </c>
      <c r="B99" s="32"/>
      <c r="C99" s="32"/>
      <c r="D99" s="10"/>
      <c r="E99" s="10"/>
      <c r="F99" s="4">
        <f t="shared" ref="F99:F101" si="73">G99+H99+I99</f>
        <v>12285</v>
      </c>
      <c r="G99" s="1"/>
      <c r="H99" s="1">
        <v>12285</v>
      </c>
      <c r="I99" s="1"/>
      <c r="J99" s="1">
        <v>0</v>
      </c>
      <c r="K99" s="1">
        <v>0</v>
      </c>
      <c r="L99" s="1">
        <f t="shared" ref="L99:L101" si="74">M99+N99+O99</f>
        <v>0</v>
      </c>
      <c r="M99" s="1"/>
      <c r="N99" s="1">
        <v>0</v>
      </c>
      <c r="O99" s="1"/>
      <c r="P99" s="4">
        <v>0</v>
      </c>
      <c r="Q99" s="47"/>
    </row>
    <row r="100" spans="1:17" ht="60" x14ac:dyDescent="0.25">
      <c r="A100" s="52" t="s">
        <v>160</v>
      </c>
      <c r="B100" s="32"/>
      <c r="C100" s="32"/>
      <c r="D100" s="10"/>
      <c r="E100" s="10"/>
      <c r="F100" s="2">
        <f t="shared" si="73"/>
        <v>1029993.1</v>
      </c>
      <c r="G100" s="14">
        <f>G103+G104</f>
        <v>610620</v>
      </c>
      <c r="H100" s="14">
        <f t="shared" ref="H100:J100" si="75">H103+H104</f>
        <v>419373.1</v>
      </c>
      <c r="I100" s="14">
        <f t="shared" si="75"/>
        <v>0</v>
      </c>
      <c r="J100" s="14">
        <f t="shared" si="75"/>
        <v>13351.5</v>
      </c>
      <c r="K100" s="14">
        <v>1.2962708196783066</v>
      </c>
      <c r="L100" s="1">
        <f t="shared" si="74"/>
        <v>13351.5</v>
      </c>
      <c r="M100" s="1">
        <f t="shared" ref="M100:O100" si="76">M103+M104</f>
        <v>0</v>
      </c>
      <c r="N100" s="14">
        <f t="shared" si="76"/>
        <v>10382.199999999999</v>
      </c>
      <c r="O100" s="14">
        <f t="shared" si="76"/>
        <v>2969.3</v>
      </c>
      <c r="P100" s="2">
        <v>1.2962708196783066</v>
      </c>
      <c r="Q100" s="10"/>
    </row>
    <row r="101" spans="1:17" x14ac:dyDescent="0.25">
      <c r="A101" s="54" t="s">
        <v>161</v>
      </c>
      <c r="B101" s="32"/>
      <c r="C101" s="32"/>
      <c r="D101" s="10"/>
      <c r="E101" s="10"/>
      <c r="F101" s="2">
        <f t="shared" si="73"/>
        <v>1029993.1</v>
      </c>
      <c r="G101" s="14">
        <v>610620</v>
      </c>
      <c r="H101" s="14">
        <v>419373.1</v>
      </c>
      <c r="I101" s="14">
        <v>0</v>
      </c>
      <c r="J101" s="14">
        <v>13351.5</v>
      </c>
      <c r="K101" s="14">
        <v>1.2962708196783066</v>
      </c>
      <c r="L101" s="1">
        <f t="shared" si="74"/>
        <v>13351.5</v>
      </c>
      <c r="M101" s="1">
        <v>0</v>
      </c>
      <c r="N101" s="14">
        <v>10382.199999999999</v>
      </c>
      <c r="O101" s="14">
        <v>2969.3</v>
      </c>
      <c r="P101" s="2">
        <v>1.2962708196783066</v>
      </c>
      <c r="Q101" s="10"/>
    </row>
    <row r="102" spans="1:17" ht="30" x14ac:dyDescent="0.25">
      <c r="A102" s="43" t="s">
        <v>158</v>
      </c>
      <c r="B102" s="32"/>
      <c r="C102" s="32"/>
      <c r="D102" s="10"/>
      <c r="E102" s="10"/>
      <c r="F102" s="29"/>
      <c r="G102" s="29"/>
      <c r="H102" s="14"/>
      <c r="I102" s="14"/>
      <c r="J102" s="14"/>
      <c r="K102" s="14"/>
      <c r="L102" s="12"/>
      <c r="M102" s="1"/>
      <c r="N102" s="14"/>
      <c r="O102" s="14"/>
      <c r="P102" s="2"/>
      <c r="Q102" s="10"/>
    </row>
    <row r="103" spans="1:17" ht="43.5" customHeight="1" x14ac:dyDescent="0.25">
      <c r="A103" s="11" t="s">
        <v>162</v>
      </c>
      <c r="B103" s="83" t="s">
        <v>163</v>
      </c>
      <c r="C103" s="83"/>
      <c r="D103" s="83"/>
      <c r="E103" s="83"/>
      <c r="F103" s="4">
        <f t="shared" ref="F103:F106" si="77">G103+H103+I103</f>
        <v>862040.6</v>
      </c>
      <c r="G103" s="4">
        <v>610620</v>
      </c>
      <c r="H103" s="1">
        <v>251420.6</v>
      </c>
      <c r="I103" s="1"/>
      <c r="J103" s="1">
        <v>12503.1</v>
      </c>
      <c r="K103" s="14">
        <v>1.4504073242025957</v>
      </c>
      <c r="L103" s="1">
        <f t="shared" ref="L103:L106" si="78">M103+N103+O103</f>
        <v>12503.099999999999</v>
      </c>
      <c r="M103" s="1"/>
      <c r="N103" s="1">
        <v>9533.7999999999993</v>
      </c>
      <c r="O103" s="1">
        <v>2969.3</v>
      </c>
      <c r="P103" s="4">
        <v>1.4504073242025954</v>
      </c>
      <c r="Q103" s="17" t="s">
        <v>164</v>
      </c>
    </row>
    <row r="104" spans="1:17" ht="60" x14ac:dyDescent="0.25">
      <c r="A104" s="11" t="s">
        <v>165</v>
      </c>
      <c r="B104" s="32"/>
      <c r="C104" s="32"/>
      <c r="D104" s="10"/>
      <c r="E104" s="10"/>
      <c r="F104" s="4">
        <f t="shared" si="77"/>
        <v>167952.5</v>
      </c>
      <c r="G104" s="1"/>
      <c r="H104" s="1">
        <v>167952.5</v>
      </c>
      <c r="I104" s="1"/>
      <c r="J104" s="1">
        <v>848.4</v>
      </c>
      <c r="K104" s="1">
        <v>0.50514282311963199</v>
      </c>
      <c r="L104" s="4">
        <f t="shared" si="78"/>
        <v>848.4</v>
      </c>
      <c r="M104" s="1"/>
      <c r="N104" s="1">
        <v>848.4</v>
      </c>
      <c r="O104" s="1"/>
      <c r="P104" s="4">
        <v>0.50514282311963199</v>
      </c>
      <c r="Q104" s="10"/>
    </row>
    <row r="105" spans="1:17" ht="90" x14ac:dyDescent="0.25">
      <c r="A105" s="57" t="s">
        <v>56</v>
      </c>
      <c r="B105" s="74"/>
      <c r="C105" s="41"/>
      <c r="D105" s="19"/>
      <c r="E105" s="17"/>
      <c r="F105" s="4">
        <f t="shared" si="77"/>
        <v>548827.29999999993</v>
      </c>
      <c r="G105" s="4">
        <f>G108+G109+G112</f>
        <v>103848.1</v>
      </c>
      <c r="H105" s="4">
        <f t="shared" ref="H105:J105" si="79">H108+H109+H112</f>
        <v>428584.6</v>
      </c>
      <c r="I105" s="4">
        <f t="shared" si="79"/>
        <v>16394.599999999999</v>
      </c>
      <c r="J105" s="4">
        <f t="shared" si="79"/>
        <v>2158.3000000000002</v>
      </c>
      <c r="K105" s="1">
        <v>0.39325667655380853</v>
      </c>
      <c r="L105" s="1">
        <f t="shared" si="78"/>
        <v>2158.3000000000002</v>
      </c>
      <c r="M105" s="1">
        <f t="shared" ref="M105:O105" si="80">M108+M109+M112</f>
        <v>0</v>
      </c>
      <c r="N105" s="1">
        <f t="shared" si="80"/>
        <v>2158.3000000000002</v>
      </c>
      <c r="O105" s="1">
        <f t="shared" si="80"/>
        <v>0</v>
      </c>
      <c r="P105" s="4">
        <v>0.39325667655380853</v>
      </c>
      <c r="Q105" s="75"/>
    </row>
    <row r="106" spans="1:17" ht="45" x14ac:dyDescent="0.25">
      <c r="A106" s="56" t="s">
        <v>72</v>
      </c>
      <c r="B106" s="74"/>
      <c r="C106" s="41"/>
      <c r="D106" s="19"/>
      <c r="E106" s="17"/>
      <c r="F106" s="4">
        <f t="shared" si="77"/>
        <v>548827.29999999993</v>
      </c>
      <c r="G106" s="4">
        <v>103848.1</v>
      </c>
      <c r="H106" s="4">
        <v>428584.6</v>
      </c>
      <c r="I106" s="4">
        <v>16394.599999999999</v>
      </c>
      <c r="J106" s="4">
        <v>2158.3000000000002</v>
      </c>
      <c r="K106" s="1">
        <v>0.39325667655380853</v>
      </c>
      <c r="L106" s="1">
        <f t="shared" si="78"/>
        <v>2158.3000000000002</v>
      </c>
      <c r="M106" s="1">
        <v>0</v>
      </c>
      <c r="N106" s="1">
        <v>2158.3000000000002</v>
      </c>
      <c r="O106" s="1">
        <v>0</v>
      </c>
      <c r="P106" s="4">
        <v>0.39325667655380853</v>
      </c>
      <c r="Q106" s="75"/>
    </row>
    <row r="107" spans="1:17" ht="30" x14ac:dyDescent="0.25">
      <c r="A107" s="43" t="s">
        <v>166</v>
      </c>
      <c r="B107" s="74"/>
      <c r="C107" s="41"/>
      <c r="D107" s="19"/>
      <c r="E107" s="17"/>
      <c r="F107" s="4"/>
      <c r="G107" s="20"/>
      <c r="H107" s="1"/>
      <c r="I107" s="1"/>
      <c r="J107" s="1"/>
      <c r="K107" s="1"/>
      <c r="L107" s="1"/>
      <c r="M107" s="1"/>
      <c r="N107" s="1"/>
      <c r="O107" s="1"/>
      <c r="P107" s="4"/>
      <c r="Q107" s="75"/>
    </row>
    <row r="108" spans="1:17" ht="213" customHeight="1" x14ac:dyDescent="0.25">
      <c r="A108" s="11" t="s">
        <v>167</v>
      </c>
      <c r="B108" s="83" t="s">
        <v>163</v>
      </c>
      <c r="C108" s="83"/>
      <c r="D108" s="83"/>
      <c r="E108" s="83"/>
      <c r="F108" s="4">
        <f>G108+H108+I108</f>
        <v>325404.19999999995</v>
      </c>
      <c r="G108" s="4">
        <v>0</v>
      </c>
      <c r="H108" s="1">
        <v>309009.59999999998</v>
      </c>
      <c r="I108" s="1">
        <v>16394.599999999999</v>
      </c>
      <c r="J108" s="1">
        <v>2158.3000000000002</v>
      </c>
      <c r="K108" s="1">
        <v>0.66326740712012955</v>
      </c>
      <c r="L108" s="1">
        <f t="shared" ref="L108:L109" si="81">M108+N108+O108</f>
        <v>2158.3000000000002</v>
      </c>
      <c r="M108" s="1"/>
      <c r="N108" s="1">
        <v>2158.3000000000002</v>
      </c>
      <c r="O108" s="1"/>
      <c r="P108" s="4">
        <v>0.66326740712012955</v>
      </c>
      <c r="Q108" s="17" t="s">
        <v>168</v>
      </c>
    </row>
    <row r="109" spans="1:17" ht="90" x14ac:dyDescent="0.25">
      <c r="A109" s="76" t="s">
        <v>169</v>
      </c>
      <c r="B109" s="5"/>
      <c r="C109" s="5"/>
      <c r="D109" s="7"/>
      <c r="E109" s="7"/>
      <c r="F109" s="4">
        <f>G109+H109+I109</f>
        <v>180564.1</v>
      </c>
      <c r="G109" s="4">
        <v>85429.1</v>
      </c>
      <c r="H109" s="1">
        <v>95135</v>
      </c>
      <c r="I109" s="1"/>
      <c r="J109" s="1">
        <v>0</v>
      </c>
      <c r="K109" s="1"/>
      <c r="L109" s="1">
        <f t="shared" si="81"/>
        <v>0</v>
      </c>
      <c r="M109" s="1"/>
      <c r="N109" s="1">
        <v>0</v>
      </c>
      <c r="O109" s="1"/>
      <c r="P109" s="4"/>
      <c r="Q109" s="17"/>
    </row>
    <row r="110" spans="1:17" ht="30" x14ac:dyDescent="0.25">
      <c r="A110" s="43" t="s">
        <v>170</v>
      </c>
      <c r="B110" s="5"/>
      <c r="C110" s="5"/>
      <c r="D110" s="7"/>
      <c r="E110" s="7"/>
      <c r="F110" s="4"/>
      <c r="G110" s="4"/>
      <c r="H110" s="1"/>
      <c r="I110" s="1"/>
      <c r="J110" s="1"/>
      <c r="K110" s="1"/>
      <c r="L110" s="1"/>
      <c r="M110" s="1"/>
      <c r="N110" s="1"/>
      <c r="O110" s="1"/>
      <c r="P110" s="4"/>
      <c r="Q110" s="17"/>
    </row>
    <row r="111" spans="1:17" x14ac:dyDescent="0.25">
      <c r="A111" s="18" t="s">
        <v>171</v>
      </c>
      <c r="B111" s="5"/>
      <c r="C111" s="5"/>
      <c r="D111" s="7"/>
      <c r="E111" s="7"/>
      <c r="F111" s="4"/>
      <c r="G111" s="4"/>
      <c r="H111" s="1"/>
      <c r="I111" s="1"/>
      <c r="J111" s="1"/>
      <c r="K111" s="1"/>
      <c r="L111" s="1"/>
      <c r="M111" s="1"/>
      <c r="N111" s="1"/>
      <c r="O111" s="1"/>
      <c r="P111" s="4"/>
      <c r="Q111" s="17"/>
    </row>
    <row r="112" spans="1:17" ht="60.75" customHeight="1" x14ac:dyDescent="0.25">
      <c r="A112" s="18" t="s">
        <v>172</v>
      </c>
      <c r="B112" s="5"/>
      <c r="C112" s="5"/>
      <c r="D112" s="7"/>
      <c r="E112" s="7"/>
      <c r="F112" s="4">
        <f t="shared" ref="F112:F115" si="82">G112+H112+I112</f>
        <v>42859</v>
      </c>
      <c r="G112" s="4">
        <v>18419</v>
      </c>
      <c r="H112" s="1">
        <v>24440</v>
      </c>
      <c r="I112" s="1">
        <v>0</v>
      </c>
      <c r="J112" s="1">
        <v>0</v>
      </c>
      <c r="K112" s="1">
        <v>0</v>
      </c>
      <c r="L112" s="1">
        <f t="shared" ref="L112:L116" si="83">M112+N112+O112</f>
        <v>0</v>
      </c>
      <c r="M112" s="1">
        <v>0</v>
      </c>
      <c r="N112" s="1">
        <v>0</v>
      </c>
      <c r="O112" s="1">
        <v>0</v>
      </c>
      <c r="P112" s="4">
        <v>0</v>
      </c>
      <c r="Q112" s="17"/>
    </row>
    <row r="113" spans="1:17" ht="90" x14ac:dyDescent="0.25">
      <c r="A113" s="11" t="s">
        <v>173</v>
      </c>
      <c r="B113" s="5"/>
      <c r="C113" s="5"/>
      <c r="D113" s="7"/>
      <c r="E113" s="7"/>
      <c r="F113" s="4">
        <f t="shared" si="82"/>
        <v>42859</v>
      </c>
      <c r="G113" s="4">
        <v>18419</v>
      </c>
      <c r="H113" s="1">
        <v>24440</v>
      </c>
      <c r="I113" s="1"/>
      <c r="J113" s="1">
        <v>0</v>
      </c>
      <c r="K113" s="1">
        <v>0</v>
      </c>
      <c r="L113" s="1">
        <f t="shared" si="83"/>
        <v>0</v>
      </c>
      <c r="M113" s="1"/>
      <c r="N113" s="1">
        <v>0</v>
      </c>
      <c r="O113" s="1"/>
      <c r="P113" s="4">
        <v>0</v>
      </c>
      <c r="Q113" s="17"/>
    </row>
    <row r="114" spans="1:17" ht="15.75" x14ac:dyDescent="0.25">
      <c r="A114" s="61" t="s">
        <v>174</v>
      </c>
      <c r="B114" s="32"/>
      <c r="C114" s="32"/>
      <c r="D114" s="10"/>
      <c r="E114" s="10"/>
      <c r="F114" s="39">
        <f t="shared" si="82"/>
        <v>61524.5</v>
      </c>
      <c r="G114" s="15">
        <f>G115+G120</f>
        <v>0</v>
      </c>
      <c r="H114" s="15">
        <f t="shared" ref="H114:J114" si="84">H115+H120</f>
        <v>59724.5</v>
      </c>
      <c r="I114" s="15">
        <f t="shared" si="84"/>
        <v>1800</v>
      </c>
      <c r="J114" s="15">
        <f t="shared" si="84"/>
        <v>0</v>
      </c>
      <c r="K114" s="15">
        <v>0</v>
      </c>
      <c r="L114" s="15">
        <f t="shared" si="83"/>
        <v>0</v>
      </c>
      <c r="M114" s="15">
        <f t="shared" ref="M114:O114" si="85">M115+M120</f>
        <v>0</v>
      </c>
      <c r="N114" s="15">
        <f t="shared" si="85"/>
        <v>0</v>
      </c>
      <c r="O114" s="15">
        <f t="shared" si="85"/>
        <v>0</v>
      </c>
      <c r="P114" s="39">
        <v>0</v>
      </c>
      <c r="Q114" s="10"/>
    </row>
    <row r="115" spans="1:17" ht="75" x14ac:dyDescent="0.25">
      <c r="A115" s="52" t="s">
        <v>103</v>
      </c>
      <c r="B115" s="32"/>
      <c r="C115" s="32"/>
      <c r="D115" s="10"/>
      <c r="E115" s="10"/>
      <c r="F115" s="4">
        <f t="shared" si="82"/>
        <v>4136.5</v>
      </c>
      <c r="G115" s="30">
        <v>0</v>
      </c>
      <c r="H115" s="30">
        <v>4136.5</v>
      </c>
      <c r="I115" s="30">
        <v>0</v>
      </c>
      <c r="J115" s="30">
        <v>0</v>
      </c>
      <c r="K115" s="1">
        <v>0</v>
      </c>
      <c r="L115" s="1">
        <f t="shared" si="83"/>
        <v>0</v>
      </c>
      <c r="M115" s="30">
        <v>0</v>
      </c>
      <c r="N115" s="30">
        <v>0</v>
      </c>
      <c r="O115" s="30">
        <v>0</v>
      </c>
      <c r="P115" s="4">
        <v>0</v>
      </c>
      <c r="Q115" s="47"/>
    </row>
    <row r="116" spans="1:17" ht="45" x14ac:dyDescent="0.25">
      <c r="A116" s="54" t="s">
        <v>175</v>
      </c>
      <c r="B116" s="32"/>
      <c r="C116" s="32"/>
      <c r="D116" s="10"/>
      <c r="E116" s="10"/>
      <c r="F116" s="4">
        <f>G116+H116+I116</f>
        <v>4136.5</v>
      </c>
      <c r="G116" s="14">
        <v>0</v>
      </c>
      <c r="H116" s="14">
        <v>4136.5</v>
      </c>
      <c r="I116" s="14">
        <v>0</v>
      </c>
      <c r="J116" s="14">
        <v>0</v>
      </c>
      <c r="K116" s="14">
        <v>0</v>
      </c>
      <c r="L116" s="1">
        <f t="shared" si="83"/>
        <v>0</v>
      </c>
      <c r="M116" s="14">
        <v>0</v>
      </c>
      <c r="N116" s="14">
        <v>0</v>
      </c>
      <c r="O116" s="14">
        <v>0</v>
      </c>
      <c r="P116" s="2">
        <v>0</v>
      </c>
      <c r="Q116" s="47"/>
    </row>
    <row r="117" spans="1:17" ht="45" x14ac:dyDescent="0.25">
      <c r="A117" s="43" t="s">
        <v>104</v>
      </c>
      <c r="B117" s="32"/>
      <c r="C117" s="32"/>
      <c r="D117" s="10"/>
      <c r="E117" s="10"/>
      <c r="F117" s="29"/>
      <c r="G117" s="29"/>
      <c r="H117" s="1"/>
      <c r="I117" s="1"/>
      <c r="J117" s="1"/>
      <c r="K117" s="14"/>
      <c r="L117" s="1"/>
      <c r="M117" s="1"/>
      <c r="N117" s="1"/>
      <c r="O117" s="1"/>
      <c r="P117" s="1"/>
      <c r="Q117" s="47"/>
    </row>
    <row r="118" spans="1:17" ht="35.25" customHeight="1" x14ac:dyDescent="0.25">
      <c r="A118" s="18" t="s">
        <v>42</v>
      </c>
      <c r="B118" s="32"/>
      <c r="C118" s="32"/>
      <c r="D118" s="10"/>
      <c r="E118" s="10"/>
      <c r="F118" s="29"/>
      <c r="G118" s="29"/>
      <c r="H118" s="1"/>
      <c r="I118" s="1"/>
      <c r="J118" s="1"/>
      <c r="K118" s="14"/>
      <c r="L118" s="1"/>
      <c r="M118" s="1"/>
      <c r="N118" s="1"/>
      <c r="O118" s="1"/>
      <c r="P118" s="1"/>
      <c r="Q118" s="47"/>
    </row>
    <row r="119" spans="1:17" ht="38.25" x14ac:dyDescent="0.25">
      <c r="A119" s="11" t="s">
        <v>199</v>
      </c>
      <c r="B119" s="5" t="s">
        <v>176</v>
      </c>
      <c r="C119" s="5" t="s">
        <v>177</v>
      </c>
      <c r="D119" s="7"/>
      <c r="E119" s="9">
        <v>42735</v>
      </c>
      <c r="F119" s="4">
        <f t="shared" ref="F119:F121" si="86">G119+H119+I119</f>
        <v>4136.5</v>
      </c>
      <c r="G119" s="20"/>
      <c r="H119" s="1">
        <v>4136.5</v>
      </c>
      <c r="I119" s="1"/>
      <c r="J119" s="1">
        <v>0</v>
      </c>
      <c r="K119" s="14"/>
      <c r="L119" s="1">
        <f t="shared" ref="L119:L121" si="87">M119+N119+O119</f>
        <v>0</v>
      </c>
      <c r="M119" s="1"/>
      <c r="N119" s="1">
        <v>0</v>
      </c>
      <c r="O119" s="1"/>
      <c r="P119" s="2"/>
      <c r="Q119" s="77"/>
    </row>
    <row r="120" spans="1:17" ht="60" x14ac:dyDescent="0.25">
      <c r="A120" s="52" t="s">
        <v>156</v>
      </c>
      <c r="B120" s="5"/>
      <c r="C120" s="78"/>
      <c r="D120" s="7"/>
      <c r="E120" s="7"/>
      <c r="F120" s="4">
        <f t="shared" si="86"/>
        <v>57388</v>
      </c>
      <c r="G120" s="4">
        <v>0</v>
      </c>
      <c r="H120" s="4">
        <v>55588</v>
      </c>
      <c r="I120" s="4">
        <v>1800</v>
      </c>
      <c r="J120" s="20">
        <v>0</v>
      </c>
      <c r="K120" s="14">
        <v>0</v>
      </c>
      <c r="L120" s="1">
        <f t="shared" si="87"/>
        <v>0</v>
      </c>
      <c r="M120" s="1">
        <v>0</v>
      </c>
      <c r="N120" s="1">
        <v>0</v>
      </c>
      <c r="O120" s="1">
        <v>0</v>
      </c>
      <c r="P120" s="2">
        <v>0</v>
      </c>
      <c r="Q120" s="77"/>
    </row>
    <row r="121" spans="1:17" ht="45" x14ac:dyDescent="0.25">
      <c r="A121" s="56" t="s">
        <v>157</v>
      </c>
      <c r="B121" s="5"/>
      <c r="C121" s="78"/>
      <c r="D121" s="7"/>
      <c r="E121" s="7"/>
      <c r="F121" s="4">
        <f t="shared" si="86"/>
        <v>57388</v>
      </c>
      <c r="G121" s="4">
        <v>0</v>
      </c>
      <c r="H121" s="4">
        <v>55588</v>
      </c>
      <c r="I121" s="4">
        <v>1800</v>
      </c>
      <c r="J121" s="20">
        <v>0</v>
      </c>
      <c r="K121" s="14">
        <v>0</v>
      </c>
      <c r="L121" s="1">
        <f t="shared" si="87"/>
        <v>0</v>
      </c>
      <c r="M121" s="1">
        <v>0</v>
      </c>
      <c r="N121" s="1">
        <v>0</v>
      </c>
      <c r="O121" s="1">
        <v>0</v>
      </c>
      <c r="P121" s="2">
        <v>0</v>
      </c>
      <c r="Q121" s="77"/>
    </row>
    <row r="122" spans="1:17" ht="45" x14ac:dyDescent="0.25">
      <c r="A122" s="43" t="s">
        <v>104</v>
      </c>
      <c r="B122" s="5"/>
      <c r="C122" s="78"/>
      <c r="D122" s="7"/>
      <c r="E122" s="7"/>
      <c r="F122" s="4"/>
      <c r="G122" s="20"/>
      <c r="H122" s="1"/>
      <c r="I122" s="1"/>
      <c r="J122" s="1"/>
      <c r="K122" s="14"/>
      <c r="L122" s="1"/>
      <c r="M122" s="1"/>
      <c r="N122" s="1"/>
      <c r="O122" s="1"/>
      <c r="P122" s="2"/>
      <c r="Q122" s="77"/>
    </row>
    <row r="123" spans="1:17" x14ac:dyDescent="0.25">
      <c r="A123" s="43" t="s">
        <v>43</v>
      </c>
      <c r="B123" s="5"/>
      <c r="C123" s="78"/>
      <c r="D123" s="7"/>
      <c r="E123" s="7"/>
      <c r="F123" s="4"/>
      <c r="G123" s="20"/>
      <c r="H123" s="1"/>
      <c r="I123" s="1"/>
      <c r="J123" s="1"/>
      <c r="K123" s="14"/>
      <c r="L123" s="1"/>
      <c r="M123" s="1"/>
      <c r="N123" s="1"/>
      <c r="O123" s="1"/>
      <c r="P123" s="2"/>
      <c r="Q123" s="77"/>
    </row>
    <row r="124" spans="1:17" ht="69" customHeight="1" x14ac:dyDescent="0.25">
      <c r="A124" s="43" t="s">
        <v>178</v>
      </c>
      <c r="B124" s="5" t="s">
        <v>179</v>
      </c>
      <c r="C124" s="78" t="s">
        <v>79</v>
      </c>
      <c r="D124" s="7"/>
      <c r="E124" s="7" t="s">
        <v>180</v>
      </c>
      <c r="F124" s="4">
        <f>G124+H124+I124</f>
        <v>29400</v>
      </c>
      <c r="G124" s="20"/>
      <c r="H124" s="1">
        <v>28000</v>
      </c>
      <c r="I124" s="1">
        <v>1400</v>
      </c>
      <c r="J124" s="1">
        <v>0</v>
      </c>
      <c r="K124" s="14"/>
      <c r="L124" s="1">
        <f t="shared" ref="L124:L126" si="88">M124+N124+O124</f>
        <v>0</v>
      </c>
      <c r="M124" s="1"/>
      <c r="N124" s="1">
        <v>0</v>
      </c>
      <c r="O124" s="1"/>
      <c r="P124" s="2"/>
      <c r="Q124" s="77" t="s">
        <v>181</v>
      </c>
    </row>
    <row r="125" spans="1:17" ht="66.75" customHeight="1" x14ac:dyDescent="0.25">
      <c r="A125" s="43" t="s">
        <v>182</v>
      </c>
      <c r="B125" s="5" t="s">
        <v>179</v>
      </c>
      <c r="C125" s="78" t="s">
        <v>79</v>
      </c>
      <c r="D125" s="7"/>
      <c r="E125" s="7" t="s">
        <v>183</v>
      </c>
      <c r="F125" s="4">
        <f>G125+H125+I125</f>
        <v>27588</v>
      </c>
      <c r="G125" s="20"/>
      <c r="H125" s="1">
        <v>27588</v>
      </c>
      <c r="I125" s="1"/>
      <c r="J125" s="1">
        <v>0</v>
      </c>
      <c r="K125" s="14"/>
      <c r="L125" s="1">
        <f t="shared" si="88"/>
        <v>0</v>
      </c>
      <c r="M125" s="1"/>
      <c r="N125" s="1">
        <v>0</v>
      </c>
      <c r="O125" s="1"/>
      <c r="P125" s="2"/>
      <c r="Q125" s="77" t="s">
        <v>181</v>
      </c>
    </row>
    <row r="126" spans="1:17" ht="15.75" x14ac:dyDescent="0.25">
      <c r="A126" s="61" t="s">
        <v>184</v>
      </c>
      <c r="B126" s="32"/>
      <c r="C126" s="32"/>
      <c r="D126" s="10"/>
      <c r="E126" s="10"/>
      <c r="F126" s="4">
        <f>G126+H126+I126</f>
        <v>202832.71999999997</v>
      </c>
      <c r="G126" s="15">
        <f>G128+G133</f>
        <v>136436.35999999999</v>
      </c>
      <c r="H126" s="15">
        <f t="shared" ref="H126:J126" si="89">H128+H133</f>
        <v>45409</v>
      </c>
      <c r="I126" s="15">
        <f t="shared" si="89"/>
        <v>20987.360000000001</v>
      </c>
      <c r="J126" s="15">
        <f t="shared" si="89"/>
        <v>15479</v>
      </c>
      <c r="K126" s="15">
        <v>7.6314117367257133</v>
      </c>
      <c r="L126" s="15">
        <f t="shared" si="88"/>
        <v>15479</v>
      </c>
      <c r="M126" s="15">
        <f t="shared" ref="M126:O126" si="90">M128+M133</f>
        <v>0</v>
      </c>
      <c r="N126" s="15">
        <f t="shared" si="90"/>
        <v>7690</v>
      </c>
      <c r="O126" s="15">
        <f t="shared" si="90"/>
        <v>7789</v>
      </c>
      <c r="P126" s="39">
        <v>7.6314117367257133</v>
      </c>
      <c r="Q126" s="10"/>
    </row>
    <row r="127" spans="1:17" x14ac:dyDescent="0.25">
      <c r="A127" s="11" t="s">
        <v>20</v>
      </c>
      <c r="B127" s="32"/>
      <c r="C127" s="32"/>
      <c r="D127" s="10"/>
      <c r="E127" s="10"/>
      <c r="F127" s="20"/>
      <c r="G127" s="20"/>
      <c r="H127" s="1"/>
      <c r="I127" s="1"/>
      <c r="J127" s="1"/>
      <c r="K127" s="1"/>
      <c r="L127" s="47"/>
      <c r="M127" s="1"/>
      <c r="N127" s="1"/>
      <c r="O127" s="1"/>
      <c r="P127" s="1"/>
      <c r="Q127" s="47"/>
    </row>
    <row r="128" spans="1:17" ht="60" x14ac:dyDescent="0.25">
      <c r="A128" s="57" t="s">
        <v>185</v>
      </c>
      <c r="B128" s="32"/>
      <c r="C128" s="32"/>
      <c r="D128" s="10"/>
      <c r="E128" s="10"/>
      <c r="F128" s="4">
        <f>G128+H128+I128</f>
        <v>17890</v>
      </c>
      <c r="G128" s="14">
        <v>0</v>
      </c>
      <c r="H128" s="14">
        <v>10000</v>
      </c>
      <c r="I128" s="14">
        <v>7890</v>
      </c>
      <c r="J128" s="14">
        <v>15479</v>
      </c>
      <c r="K128" s="14">
        <v>86.523197316936844</v>
      </c>
      <c r="L128" s="1">
        <f t="shared" ref="L128:L129" si="91">M128+N128+O128</f>
        <v>15479</v>
      </c>
      <c r="M128" s="14">
        <v>0</v>
      </c>
      <c r="N128" s="14">
        <v>7690</v>
      </c>
      <c r="O128" s="14">
        <v>7789</v>
      </c>
      <c r="P128" s="2">
        <v>86.523197316936844</v>
      </c>
      <c r="Q128" s="10"/>
    </row>
    <row r="129" spans="1:17" ht="45" x14ac:dyDescent="0.25">
      <c r="A129" s="56" t="s">
        <v>186</v>
      </c>
      <c r="B129" s="32"/>
      <c r="C129" s="32"/>
      <c r="D129" s="10"/>
      <c r="E129" s="10"/>
      <c r="F129" s="4">
        <f>G129+H129+I129</f>
        <v>17890</v>
      </c>
      <c r="G129" s="14">
        <v>0</v>
      </c>
      <c r="H129" s="14">
        <v>10000</v>
      </c>
      <c r="I129" s="14">
        <v>7890</v>
      </c>
      <c r="J129" s="14">
        <v>15479</v>
      </c>
      <c r="K129" s="1">
        <v>86.523197316936844</v>
      </c>
      <c r="L129" s="1">
        <f t="shared" si="91"/>
        <v>15479</v>
      </c>
      <c r="M129" s="14">
        <v>0</v>
      </c>
      <c r="N129" s="14">
        <v>7690</v>
      </c>
      <c r="O129" s="14">
        <v>7789</v>
      </c>
      <c r="P129" s="2">
        <v>86.523197316936844</v>
      </c>
      <c r="Q129" s="47"/>
    </row>
    <row r="130" spans="1:17" ht="45" x14ac:dyDescent="0.25">
      <c r="A130" s="43" t="s">
        <v>187</v>
      </c>
      <c r="B130" s="32"/>
      <c r="C130" s="32"/>
      <c r="D130" s="10"/>
      <c r="E130" s="10"/>
      <c r="F130" s="29"/>
      <c r="G130" s="29"/>
      <c r="H130" s="3"/>
      <c r="I130" s="3"/>
      <c r="J130" s="3"/>
      <c r="K130" s="3"/>
      <c r="L130" s="1"/>
      <c r="M130" s="3"/>
      <c r="N130" s="3"/>
      <c r="O130" s="3"/>
      <c r="P130" s="3"/>
      <c r="Q130" s="47"/>
    </row>
    <row r="131" spans="1:17" ht="15.75" x14ac:dyDescent="0.25">
      <c r="A131" s="43" t="s">
        <v>44</v>
      </c>
      <c r="B131" s="32"/>
      <c r="C131" s="32"/>
      <c r="D131" s="10"/>
      <c r="E131" s="10"/>
      <c r="F131" s="29"/>
      <c r="G131" s="29"/>
      <c r="H131" s="3"/>
      <c r="I131" s="3"/>
      <c r="J131" s="3"/>
      <c r="K131" s="3"/>
      <c r="L131" s="1"/>
      <c r="M131" s="3"/>
      <c r="N131" s="3"/>
      <c r="O131" s="3"/>
      <c r="P131" s="3"/>
      <c r="Q131" s="47"/>
    </row>
    <row r="132" spans="1:17" ht="71.25" x14ac:dyDescent="0.25">
      <c r="A132" s="11" t="s">
        <v>188</v>
      </c>
      <c r="B132" s="79" t="s">
        <v>189</v>
      </c>
      <c r="C132" s="78" t="s">
        <v>190</v>
      </c>
      <c r="D132" s="80" t="s">
        <v>191</v>
      </c>
      <c r="E132" s="81"/>
      <c r="F132" s="4">
        <f>G132+H132+I132</f>
        <v>17890</v>
      </c>
      <c r="G132" s="4"/>
      <c r="H132" s="1">
        <v>10000</v>
      </c>
      <c r="I132" s="1">
        <v>7890</v>
      </c>
      <c r="J132" s="1">
        <v>15479</v>
      </c>
      <c r="K132" s="1">
        <v>86.523197316936844</v>
      </c>
      <c r="L132" s="1">
        <f t="shared" ref="L132:L134" si="92">M132+N132+O132</f>
        <v>15479</v>
      </c>
      <c r="M132" s="1"/>
      <c r="N132" s="1">
        <v>7690</v>
      </c>
      <c r="O132" s="1">
        <v>7789</v>
      </c>
      <c r="P132" s="4">
        <v>86.523197316936844</v>
      </c>
      <c r="Q132" s="81"/>
    </row>
    <row r="133" spans="1:17" ht="45" x14ac:dyDescent="0.25">
      <c r="A133" s="52" t="s">
        <v>89</v>
      </c>
      <c r="B133" s="79"/>
      <c r="C133" s="78"/>
      <c r="D133" s="80"/>
      <c r="E133" s="81"/>
      <c r="F133" s="4">
        <f t="shared" ref="F133:F134" si="93">G133+H133+I133</f>
        <v>184942.71999999997</v>
      </c>
      <c r="G133" s="4">
        <v>136436.35999999999</v>
      </c>
      <c r="H133" s="1">
        <v>35409</v>
      </c>
      <c r="I133" s="1">
        <v>13097.36</v>
      </c>
      <c r="J133" s="1">
        <v>0</v>
      </c>
      <c r="K133" s="1">
        <v>0</v>
      </c>
      <c r="L133" s="1">
        <f t="shared" si="92"/>
        <v>0</v>
      </c>
      <c r="M133" s="1">
        <v>0</v>
      </c>
      <c r="N133" s="1">
        <v>0</v>
      </c>
      <c r="O133" s="1">
        <v>0</v>
      </c>
      <c r="P133" s="4">
        <v>0</v>
      </c>
      <c r="Q133" s="81"/>
    </row>
    <row r="134" spans="1:17" x14ac:dyDescent="0.25">
      <c r="A134" s="54" t="s">
        <v>96</v>
      </c>
      <c r="B134" s="79"/>
      <c r="C134" s="78"/>
      <c r="D134" s="80"/>
      <c r="E134" s="81"/>
      <c r="F134" s="4">
        <f t="shared" si="93"/>
        <v>184942.71999999997</v>
      </c>
      <c r="G134" s="4">
        <v>136436.35999999999</v>
      </c>
      <c r="H134" s="1">
        <v>35409</v>
      </c>
      <c r="I134" s="1">
        <v>13097.36</v>
      </c>
      <c r="J134" s="1">
        <v>0</v>
      </c>
      <c r="K134" s="1">
        <v>0</v>
      </c>
      <c r="L134" s="1">
        <f t="shared" si="92"/>
        <v>0</v>
      </c>
      <c r="M134" s="1">
        <v>0</v>
      </c>
      <c r="N134" s="1">
        <v>0</v>
      </c>
      <c r="O134" s="1">
        <v>0</v>
      </c>
      <c r="P134" s="4">
        <v>0</v>
      </c>
      <c r="Q134" s="81"/>
    </row>
    <row r="135" spans="1:17" ht="60" x14ac:dyDescent="0.25">
      <c r="A135" s="43" t="s">
        <v>73</v>
      </c>
      <c r="B135" s="79"/>
      <c r="C135" s="78"/>
      <c r="D135" s="80"/>
      <c r="E135" s="81"/>
      <c r="F135" s="4"/>
      <c r="G135" s="4"/>
      <c r="H135" s="1"/>
      <c r="I135" s="1"/>
      <c r="J135" s="1"/>
      <c r="K135" s="1"/>
      <c r="L135" s="1"/>
      <c r="M135" s="1"/>
      <c r="N135" s="1"/>
      <c r="O135" s="1"/>
      <c r="P135" s="4"/>
      <c r="Q135" s="81"/>
    </row>
    <row r="136" spans="1:17" ht="348" customHeight="1" x14ac:dyDescent="0.25">
      <c r="A136" s="11" t="s">
        <v>97</v>
      </c>
      <c r="B136" s="79" t="s">
        <v>98</v>
      </c>
      <c r="C136" s="78" t="s">
        <v>99</v>
      </c>
      <c r="D136" s="80" t="s">
        <v>100</v>
      </c>
      <c r="E136" s="81"/>
      <c r="F136" s="4">
        <f>G136+H136+I136</f>
        <v>184942.71999999997</v>
      </c>
      <c r="G136" s="4">
        <v>136436.35999999999</v>
      </c>
      <c r="H136" s="1">
        <v>35409</v>
      </c>
      <c r="I136" s="1">
        <v>13097.36</v>
      </c>
      <c r="J136" s="1"/>
      <c r="K136" s="1">
        <v>0</v>
      </c>
      <c r="L136" s="1">
        <f t="shared" ref="L136" si="94">M136+N136+O136</f>
        <v>0</v>
      </c>
      <c r="M136" s="1"/>
      <c r="N136" s="1"/>
      <c r="O136" s="1"/>
      <c r="P136" s="4">
        <v>0</v>
      </c>
      <c r="Q136" s="81"/>
    </row>
  </sheetData>
  <mergeCells count="18">
    <mergeCell ref="A1:Q1"/>
    <mergeCell ref="A3:A4"/>
    <mergeCell ref="B3:B4"/>
    <mergeCell ref="C3:C4"/>
    <mergeCell ref="D3:D4"/>
    <mergeCell ref="E3:E4"/>
    <mergeCell ref="F3:I3"/>
    <mergeCell ref="P3:P4"/>
    <mergeCell ref="M2:Q2"/>
    <mergeCell ref="J3:J4"/>
    <mergeCell ref="L3:O3"/>
    <mergeCell ref="B108:E108"/>
    <mergeCell ref="B57:D57"/>
    <mergeCell ref="Q57:Q62"/>
    <mergeCell ref="K3:K4"/>
    <mergeCell ref="B103:E103"/>
    <mergeCell ref="C73:D73"/>
    <mergeCell ref="Q3:Q4"/>
  </mergeCells>
  <pageMargins left="0.19685039370078741" right="0.19685039370078741" top="0.19685039370078741" bottom="0.39370078740157483" header="0.31496062992125984" footer="0.31496062992125984"/>
  <pageSetup paperSize="9" scale="56" orientation="landscape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economy53 (Александрова Т.В.)</dc:creator>
  <cp:lastModifiedBy>economy53 (Александрова Т.В.)</cp:lastModifiedBy>
  <cp:lastPrinted>2016-05-19T11:55:24Z</cp:lastPrinted>
  <dcterms:created xsi:type="dcterms:W3CDTF">2016-05-19T10:23:30Z</dcterms:created>
  <dcterms:modified xsi:type="dcterms:W3CDTF">2016-05-27T14:16:33Z</dcterms:modified>
</cp:coreProperties>
</file>