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45" windowWidth="22995" windowHeight="10035"/>
  </bookViews>
  <sheets>
    <sheet name="Лист1" sheetId="1" r:id="rId1"/>
    <sheet name="Лист2" sheetId="2" r:id="rId2"/>
    <sheet name="Лист3" sheetId="3" r:id="rId3"/>
  </sheets>
  <calcPr calcId="145621"/>
</workbook>
</file>

<file path=xl/calcChain.xml><?xml version="1.0" encoding="utf-8"?>
<calcChain xmlns="http://schemas.openxmlformats.org/spreadsheetml/2006/main">
  <c r="O101" i="1" l="1"/>
  <c r="O100" i="1" s="1"/>
  <c r="O87" i="1" s="1"/>
  <c r="N101" i="1"/>
  <c r="N100" i="1" s="1"/>
  <c r="N87" i="1" s="1"/>
  <c r="M101" i="1"/>
  <c r="J101" i="1"/>
  <c r="I101" i="1"/>
  <c r="I100" i="1" s="1"/>
  <c r="I87" i="1" s="1"/>
  <c r="H101" i="1"/>
  <c r="H100" i="1" s="1"/>
  <c r="H87" i="1" s="1"/>
  <c r="G101" i="1"/>
  <c r="G87" i="1"/>
  <c r="M100" i="1"/>
  <c r="M87" i="1" s="1"/>
  <c r="J100" i="1"/>
  <c r="J87" i="1" s="1"/>
  <c r="G100" i="1"/>
  <c r="L102" i="1"/>
  <c r="O54" i="1" l="1"/>
  <c r="N54" i="1"/>
  <c r="M54" i="1"/>
  <c r="J54" i="1"/>
  <c r="I54" i="1"/>
  <c r="H54" i="1"/>
  <c r="G54" i="1"/>
  <c r="P53" i="1"/>
  <c r="P24" i="1"/>
  <c r="K134" i="1"/>
  <c r="K86" i="1"/>
  <c r="K82" i="1"/>
  <c r="K80" i="1"/>
  <c r="K77" i="1"/>
  <c r="K74" i="1"/>
  <c r="K71" i="1"/>
  <c r="K69" i="1"/>
  <c r="K66" i="1"/>
  <c r="K63" i="1"/>
  <c r="K56" i="1"/>
  <c r="K7" i="1"/>
  <c r="O14" i="1"/>
  <c r="N14" i="1"/>
  <c r="M14" i="1"/>
  <c r="J14" i="1"/>
  <c r="I14" i="1"/>
  <c r="H14" i="1"/>
  <c r="G14" i="1"/>
  <c r="O13" i="1"/>
  <c r="N13" i="1"/>
  <c r="M13" i="1"/>
  <c r="J13" i="1"/>
  <c r="I13" i="1"/>
  <c r="H13" i="1"/>
  <c r="G13" i="1"/>
  <c r="O12" i="1"/>
  <c r="N12" i="1"/>
  <c r="M12" i="1"/>
  <c r="J12" i="1"/>
  <c r="I12" i="1"/>
  <c r="H12" i="1"/>
  <c r="G12" i="1"/>
  <c r="O11" i="1"/>
  <c r="N11" i="1"/>
  <c r="M11" i="1"/>
  <c r="J11" i="1"/>
  <c r="I11" i="1"/>
  <c r="H11" i="1"/>
  <c r="G11" i="1"/>
  <c r="O10" i="1"/>
  <c r="N10" i="1"/>
  <c r="M10" i="1"/>
  <c r="J10" i="1"/>
  <c r="I10" i="1"/>
  <c r="H10" i="1"/>
  <c r="G10" i="1"/>
  <c r="O8" i="1"/>
  <c r="N8" i="1"/>
  <c r="M8" i="1"/>
  <c r="J8" i="1"/>
  <c r="I8" i="1"/>
  <c r="H8" i="1"/>
  <c r="G8" i="1"/>
  <c r="O7" i="1"/>
  <c r="N7" i="1"/>
  <c r="M7" i="1"/>
  <c r="J7" i="1"/>
  <c r="I7" i="1"/>
  <c r="F7" i="1" s="1"/>
  <c r="H7" i="1"/>
  <c r="G7" i="1"/>
  <c r="O59" i="1"/>
  <c r="I59" i="1"/>
  <c r="I57" i="1" s="1"/>
  <c r="I9" i="1" s="1"/>
  <c r="G59" i="1"/>
  <c r="G57" i="1" s="1"/>
  <c r="G9" i="1" s="1"/>
  <c r="O60" i="1"/>
  <c r="N60" i="1"/>
  <c r="N59" i="1" s="1"/>
  <c r="N57" i="1" s="1"/>
  <c r="N9" i="1" s="1"/>
  <c r="M60" i="1"/>
  <c r="M59" i="1" s="1"/>
  <c r="M57" i="1" s="1"/>
  <c r="J60" i="1"/>
  <c r="I60" i="1"/>
  <c r="H60" i="1"/>
  <c r="H59" i="1" s="1"/>
  <c r="H57" i="1" s="1"/>
  <c r="H9" i="1" s="1"/>
  <c r="G60" i="1"/>
  <c r="L62" i="1"/>
  <c r="L136" i="1"/>
  <c r="L134" i="1"/>
  <c r="P134" i="1" s="1"/>
  <c r="L133" i="1"/>
  <c r="L132" i="1"/>
  <c r="P132" i="1" s="1"/>
  <c r="L129" i="1"/>
  <c r="L128" i="1"/>
  <c r="P128" i="1" s="1"/>
  <c r="L126" i="1"/>
  <c r="L125" i="1"/>
  <c r="P125" i="1" s="1"/>
  <c r="L124" i="1"/>
  <c r="L121" i="1"/>
  <c r="P121" i="1" s="1"/>
  <c r="L120" i="1"/>
  <c r="L119" i="1"/>
  <c r="P119" i="1" s="1"/>
  <c r="L116" i="1"/>
  <c r="L115" i="1"/>
  <c r="P115" i="1" s="1"/>
  <c r="L114" i="1"/>
  <c r="L113" i="1"/>
  <c r="P113" i="1" s="1"/>
  <c r="L112" i="1"/>
  <c r="L109" i="1"/>
  <c r="P109" i="1" s="1"/>
  <c r="L108" i="1"/>
  <c r="L106" i="1"/>
  <c r="P106" i="1" s="1"/>
  <c r="L105" i="1"/>
  <c r="L104" i="1"/>
  <c r="P104" i="1" s="1"/>
  <c r="L103" i="1"/>
  <c r="L101" i="1"/>
  <c r="L100" i="1"/>
  <c r="L99" i="1"/>
  <c r="P99" i="1" s="1"/>
  <c r="L96" i="1"/>
  <c r="L95" i="1"/>
  <c r="P95" i="1" s="1"/>
  <c r="L94" i="1"/>
  <c r="L92" i="1"/>
  <c r="P92" i="1" s="1"/>
  <c r="L90" i="1"/>
  <c r="L89" i="1"/>
  <c r="P89" i="1" s="1"/>
  <c r="L87" i="1"/>
  <c r="L86" i="1"/>
  <c r="P86" i="1" s="1"/>
  <c r="L84" i="1"/>
  <c r="L82" i="1"/>
  <c r="P82" i="1" s="1"/>
  <c r="L81" i="1"/>
  <c r="L80" i="1"/>
  <c r="P80" i="1" s="1"/>
  <c r="L79" i="1"/>
  <c r="L77" i="1"/>
  <c r="P77" i="1" s="1"/>
  <c r="L76" i="1"/>
  <c r="L74" i="1"/>
  <c r="P74" i="1" s="1"/>
  <c r="L73" i="1"/>
  <c r="L71" i="1"/>
  <c r="P71" i="1" s="1"/>
  <c r="L70" i="1"/>
  <c r="L69" i="1"/>
  <c r="P69" i="1" s="1"/>
  <c r="L68" i="1"/>
  <c r="L66" i="1"/>
  <c r="P66" i="1" s="1"/>
  <c r="L65" i="1"/>
  <c r="L63" i="1"/>
  <c r="P63" i="1" s="1"/>
  <c r="L56" i="1"/>
  <c r="P56" i="1" s="1"/>
  <c r="L53" i="1"/>
  <c r="L52" i="1"/>
  <c r="L50" i="1"/>
  <c r="P50" i="1" s="1"/>
  <c r="L48" i="1"/>
  <c r="L45" i="1"/>
  <c r="P45" i="1" s="1"/>
  <c r="L43" i="1"/>
  <c r="L42" i="1"/>
  <c r="P42" i="1" s="1"/>
  <c r="L40" i="1"/>
  <c r="L39" i="1"/>
  <c r="P39" i="1" s="1"/>
  <c r="L37" i="1"/>
  <c r="L36" i="1"/>
  <c r="P36" i="1" s="1"/>
  <c r="L35" i="1"/>
  <c r="L32" i="1"/>
  <c r="P32" i="1" s="1"/>
  <c r="L31" i="1"/>
  <c r="L30" i="1"/>
  <c r="P30" i="1" s="1"/>
  <c r="L29" i="1"/>
  <c r="L27" i="1"/>
  <c r="P27" i="1" s="1"/>
  <c r="L25" i="1"/>
  <c r="L24" i="1"/>
  <c r="L22" i="1"/>
  <c r="L21" i="1"/>
  <c r="P21" i="1" s="1"/>
  <c r="L19" i="1"/>
  <c r="L18" i="1"/>
  <c r="P18" i="1" s="1"/>
  <c r="L16" i="1"/>
  <c r="F136" i="1"/>
  <c r="F134" i="1"/>
  <c r="F133" i="1"/>
  <c r="F132" i="1"/>
  <c r="K132" i="1" s="1"/>
  <c r="F129" i="1"/>
  <c r="F128" i="1"/>
  <c r="K128" i="1" s="1"/>
  <c r="F126" i="1"/>
  <c r="F125" i="1"/>
  <c r="K125" i="1" s="1"/>
  <c r="F124" i="1"/>
  <c r="F121" i="1"/>
  <c r="K121" i="1" s="1"/>
  <c r="F120" i="1"/>
  <c r="F119" i="1"/>
  <c r="K119" i="1" s="1"/>
  <c r="F116" i="1"/>
  <c r="F115" i="1"/>
  <c r="K115" i="1" s="1"/>
  <c r="F114" i="1"/>
  <c r="F113" i="1"/>
  <c r="K113" i="1" s="1"/>
  <c r="F112" i="1"/>
  <c r="F109" i="1"/>
  <c r="K109" i="1" s="1"/>
  <c r="F108" i="1"/>
  <c r="F106" i="1"/>
  <c r="K106" i="1" s="1"/>
  <c r="F105" i="1"/>
  <c r="F104" i="1"/>
  <c r="K104" i="1" s="1"/>
  <c r="F103" i="1"/>
  <c r="F101" i="1"/>
  <c r="K101" i="1" s="1"/>
  <c r="F100" i="1"/>
  <c r="K100" i="1" s="1"/>
  <c r="F99" i="1"/>
  <c r="K99" i="1" s="1"/>
  <c r="F96" i="1"/>
  <c r="F95" i="1"/>
  <c r="K95" i="1" s="1"/>
  <c r="F94" i="1"/>
  <c r="F92" i="1"/>
  <c r="K92" i="1" s="1"/>
  <c r="F90" i="1"/>
  <c r="F89" i="1"/>
  <c r="K89" i="1" s="1"/>
  <c r="F87" i="1"/>
  <c r="K87" i="1" s="1"/>
  <c r="F86" i="1"/>
  <c r="F84" i="1"/>
  <c r="K84" i="1" s="1"/>
  <c r="F82" i="1"/>
  <c r="F81" i="1"/>
  <c r="K81" i="1" s="1"/>
  <c r="F80" i="1"/>
  <c r="F79" i="1"/>
  <c r="K79" i="1" s="1"/>
  <c r="F77" i="1"/>
  <c r="F76" i="1"/>
  <c r="K76" i="1" s="1"/>
  <c r="F74" i="1"/>
  <c r="F73" i="1"/>
  <c r="K73" i="1" s="1"/>
  <c r="F71" i="1"/>
  <c r="F70" i="1"/>
  <c r="K70" i="1" s="1"/>
  <c r="F69" i="1"/>
  <c r="F68" i="1"/>
  <c r="K68" i="1" s="1"/>
  <c r="F66" i="1"/>
  <c r="F65" i="1"/>
  <c r="K65" i="1" s="1"/>
  <c r="F63" i="1"/>
  <c r="F62" i="1"/>
  <c r="K62" i="1" s="1"/>
  <c r="F56" i="1"/>
  <c r="F54" i="1"/>
  <c r="F53" i="1"/>
  <c r="K53" i="1" s="1"/>
  <c r="F52" i="1"/>
  <c r="K52" i="1" s="1"/>
  <c r="F50" i="1"/>
  <c r="K50" i="1" s="1"/>
  <c r="F48" i="1"/>
  <c r="K48" i="1" s="1"/>
  <c r="F45" i="1"/>
  <c r="K45" i="1" s="1"/>
  <c r="F43" i="1"/>
  <c r="K43" i="1" s="1"/>
  <c r="F42" i="1"/>
  <c r="K42" i="1" s="1"/>
  <c r="F40" i="1"/>
  <c r="K40" i="1" s="1"/>
  <c r="F39" i="1"/>
  <c r="K39" i="1" s="1"/>
  <c r="F37" i="1"/>
  <c r="K37" i="1" s="1"/>
  <c r="F36" i="1"/>
  <c r="K36" i="1" s="1"/>
  <c r="F35" i="1"/>
  <c r="K35" i="1" s="1"/>
  <c r="F32" i="1"/>
  <c r="K32" i="1" s="1"/>
  <c r="F31" i="1"/>
  <c r="K31" i="1" s="1"/>
  <c r="F30" i="1"/>
  <c r="K30" i="1" s="1"/>
  <c r="F29" i="1"/>
  <c r="K29" i="1" s="1"/>
  <c r="F27" i="1"/>
  <c r="K27" i="1" s="1"/>
  <c r="F25" i="1"/>
  <c r="K25" i="1" s="1"/>
  <c r="F24" i="1"/>
  <c r="K24" i="1" s="1"/>
  <c r="F22" i="1"/>
  <c r="K22" i="1" s="1"/>
  <c r="F21" i="1"/>
  <c r="K21" i="1" s="1"/>
  <c r="F19" i="1"/>
  <c r="K19" i="1" s="1"/>
  <c r="F18" i="1"/>
  <c r="K18" i="1" s="1"/>
  <c r="F16" i="1"/>
  <c r="K16" i="1" s="1"/>
  <c r="R13" i="1"/>
  <c r="R11" i="1"/>
  <c r="R10" i="1"/>
  <c r="R8" i="1"/>
  <c r="R7" i="1"/>
  <c r="R9" i="1" l="1"/>
  <c r="K90" i="1"/>
  <c r="P90" i="1"/>
  <c r="K96" i="1"/>
  <c r="P96" i="1"/>
  <c r="P103" i="1"/>
  <c r="K103" i="1"/>
  <c r="P108" i="1"/>
  <c r="K108" i="1"/>
  <c r="P114" i="1"/>
  <c r="K114" i="1"/>
  <c r="P120" i="1"/>
  <c r="K120" i="1"/>
  <c r="P126" i="1"/>
  <c r="K126" i="1"/>
  <c r="P133" i="1"/>
  <c r="K133" i="1"/>
  <c r="P16" i="1"/>
  <c r="P22" i="1"/>
  <c r="P29" i="1"/>
  <c r="P35" i="1"/>
  <c r="P40" i="1"/>
  <c r="P48" i="1"/>
  <c r="P68" i="1"/>
  <c r="P73" i="1"/>
  <c r="P79" i="1"/>
  <c r="P84" i="1"/>
  <c r="R14" i="1"/>
  <c r="P94" i="1"/>
  <c r="K94" i="1"/>
  <c r="K105" i="1"/>
  <c r="P105" i="1"/>
  <c r="K112" i="1"/>
  <c r="P112" i="1"/>
  <c r="K116" i="1"/>
  <c r="P116" i="1"/>
  <c r="K124" i="1"/>
  <c r="P124" i="1"/>
  <c r="K129" i="1"/>
  <c r="P129" i="1"/>
  <c r="K136" i="1"/>
  <c r="P136" i="1"/>
  <c r="P19" i="1"/>
  <c r="P25" i="1"/>
  <c r="P31" i="1"/>
  <c r="P37" i="1"/>
  <c r="P43" i="1"/>
  <c r="P65" i="1"/>
  <c r="P70" i="1"/>
  <c r="P76" i="1"/>
  <c r="P81" i="1"/>
  <c r="M9" i="1"/>
  <c r="P62" i="1"/>
  <c r="L7" i="1"/>
  <c r="P7" i="1" s="1"/>
  <c r="F11" i="1"/>
  <c r="K11" i="1" s="1"/>
  <c r="L11" i="1"/>
  <c r="F13" i="1"/>
  <c r="K13" i="1" s="1"/>
  <c r="L13" i="1"/>
  <c r="P87" i="1"/>
  <c r="L60" i="1"/>
  <c r="F10" i="1"/>
  <c r="K10" i="1" s="1"/>
  <c r="L54" i="1"/>
  <c r="P54" i="1" s="1"/>
  <c r="L59" i="1"/>
  <c r="L8" i="1"/>
  <c r="L10" i="1"/>
  <c r="P10" i="1" s="1"/>
  <c r="I5" i="1"/>
  <c r="O5" i="1"/>
  <c r="L14" i="1"/>
  <c r="P14" i="1" s="1"/>
  <c r="O57" i="1"/>
  <c r="O9" i="1" s="1"/>
  <c r="J59" i="1"/>
  <c r="R12" i="1"/>
  <c r="H5" i="1"/>
  <c r="N5" i="1"/>
  <c r="L12" i="1"/>
  <c r="P100" i="1"/>
  <c r="P101" i="1"/>
  <c r="K54" i="1"/>
  <c r="F9" i="1"/>
  <c r="G5" i="1"/>
  <c r="F5" i="1" s="1"/>
  <c r="F57" i="1"/>
  <c r="F14" i="1"/>
  <c r="K14" i="1" s="1"/>
  <c r="F12" i="1"/>
  <c r="F8" i="1"/>
  <c r="K8" i="1" s="1"/>
  <c r="F59" i="1"/>
  <c r="F60" i="1"/>
  <c r="K60" i="1" s="1"/>
  <c r="P13" i="1" l="1"/>
  <c r="M5" i="1"/>
  <c r="L5" i="1" s="1"/>
  <c r="P5" i="1" s="1"/>
  <c r="L9" i="1"/>
  <c r="P9" i="1" s="1"/>
  <c r="P8" i="1"/>
  <c r="P60" i="1"/>
  <c r="P59" i="1"/>
  <c r="P11" i="1"/>
  <c r="L57" i="1"/>
  <c r="P57" i="1" s="1"/>
  <c r="K59" i="1"/>
  <c r="J57" i="1"/>
  <c r="R5" i="1"/>
  <c r="K12" i="1"/>
  <c r="P12" i="1"/>
  <c r="K57" i="1" l="1"/>
  <c r="J9" i="1"/>
  <c r="J5" i="1" l="1"/>
  <c r="K5" i="1" s="1"/>
  <c r="K9" i="1"/>
</calcChain>
</file>

<file path=xl/sharedStrings.xml><?xml version="1.0" encoding="utf-8"?>
<sst xmlns="http://schemas.openxmlformats.org/spreadsheetml/2006/main" count="272" uniqueCount="226">
  <si>
    <t>Информация о финансировании строительства объектов республиканской адресной 
инвестиционной программы за счет бюджетных средств за январь-май 2016 года</t>
  </si>
  <si>
    <t>тыс. рублей</t>
  </si>
  <si>
    <t>Наименование отраслей, государственных 
заказчиков и объектов</t>
  </si>
  <si>
    <t>Реквизиты проектной организации, разработавшей ПСД  (наименование, ИНН, адрес, ФИО руководителя)</t>
  </si>
  <si>
    <t>Наименование подрядной организации, осуществляющей строительные работы  (наименование, ИНН, адрес, ФИО руководителя, учредителей)</t>
  </si>
  <si>
    <t>Реквизиты государственного (муниципального)  контракта  (дата, номер)</t>
  </si>
  <si>
    <t>Сроки 
строительства (реконструкции)</t>
  </si>
  <si>
    <t>Годовой лимит финансирования, тыс. рублей</t>
  </si>
  <si>
    <t>Объем выполненных работ, оформленных актами</t>
  </si>
  <si>
    <t xml:space="preserve">% 
выпол-ненных работ от годового лимита </t>
  </si>
  <si>
    <t>Фактическое финансирование выполненных работ, включая авансирование (кассовый расход), тыс. рублей</t>
  </si>
  <si>
    <t>% 
факти-ческого финанси-рования работ к годовому лимиту</t>
  </si>
  <si>
    <t>Причина невыполнения контрактных обязательств</t>
  </si>
  <si>
    <t>Итого</t>
  </si>
  <si>
    <t>из федерального бюджета</t>
  </si>
  <si>
    <t xml:space="preserve">из республиканского бюджета (без учета субсидий из ФБ) 
</t>
  </si>
  <si>
    <t>из местного бюджета (без учета субсидий из РБ)</t>
  </si>
  <si>
    <t>из республи-канского бюджета (без учета субсидий из ФБ)</t>
  </si>
  <si>
    <t xml:space="preserve">Бюджетные инвестиции </t>
  </si>
  <si>
    <t xml:space="preserve">         в том числе:</t>
  </si>
  <si>
    <t xml:space="preserve">образование </t>
  </si>
  <si>
    <t>культура</t>
  </si>
  <si>
    <t>жилищное строительство</t>
  </si>
  <si>
    <t>здравоохранение</t>
  </si>
  <si>
    <t>физическая культура и спорт</t>
  </si>
  <si>
    <t>дорожное хозяйство</t>
  </si>
  <si>
    <t>коммунальное хозяйство</t>
  </si>
  <si>
    <t>прочие расходы</t>
  </si>
  <si>
    <t>ОБРАЗОВАНИЕ, всего</t>
  </si>
  <si>
    <t>Подпрограмма "Государственная поддержка развития образования"</t>
  </si>
  <si>
    <t>Министерство образования 
и молодежной политики Чувашской Республики</t>
  </si>
  <si>
    <t xml:space="preserve"> </t>
  </si>
  <si>
    <t>ОАО "Проектно-сметное бюро" - г.Чебоксары, пер.Бабушкина, д.8.  ИНН 2130066670. Ген.директор - В.П. Михайлов</t>
  </si>
  <si>
    <t>К от 15.12.2014 г. №906</t>
  </si>
  <si>
    <t>январь 2015 г.</t>
  </si>
  <si>
    <t>проводятся аукционные мероприятия</t>
  </si>
  <si>
    <t>ООО "СКИМ" (Обрядин Алексей Геннадьевич) ИНН 2130093271</t>
  </si>
  <si>
    <t>администрация Вурнарского района</t>
  </si>
  <si>
    <t>администрация Красночетайского района</t>
  </si>
  <si>
    <t>администрация г. Канаша</t>
  </si>
  <si>
    <t>администрация г. Чебоксары</t>
  </si>
  <si>
    <t xml:space="preserve">объект введен в эксплуатацию </t>
  </si>
  <si>
    <t>создание межрегионального центра компетенций</t>
  </si>
  <si>
    <t>Подпрограмма "Создание в Чувашской Республике новых мест в общеобразовательных организациях в соответствии с прогнозируемой потребностью и современными условиями обучения" на 2016–2025 годы</t>
  </si>
  <si>
    <t xml:space="preserve">Строительство здания республиканской кадетской школы в  г. Чебоксары Чувашской Республики </t>
  </si>
  <si>
    <t>ООО "АБ "Классика" (Рожкова Н.А.) ИНН 2129046647</t>
  </si>
  <si>
    <t>К №882 от 26.12.2015</t>
  </si>
  <si>
    <t>июнь 2016 г.</t>
  </si>
  <si>
    <t>ведется проектирование</t>
  </si>
  <si>
    <t>администрация г.Чебоксары</t>
  </si>
  <si>
    <t>строительство здания средней общеобразовательной школы в мкр. "ул. Гладкова" г. Чебоксары</t>
  </si>
  <si>
    <t>ООО "Стройпроект-Холдинг"</t>
  </si>
  <si>
    <t>ООО "Алза" (Лаврентьева Н.Р.), ИНН 2127311850</t>
  </si>
  <si>
    <t>К № 14 от 28.03.2016</t>
  </si>
  <si>
    <t>июль 2017 г.</t>
  </si>
  <si>
    <t>строительство здания средней общеобразовательной школы в мкр. "Садовый" г. Чебоксары</t>
  </si>
  <si>
    <t>Государственная программа Чувашской Республики "Развитие сельского хозяйства и регулирование рынка сельскохозяйственной продукции, сырья и продовольствия Чувашской Республики" на 2013-2020 годы</t>
  </si>
  <si>
    <t>Подпрограмма "Устойчивое развитие сельских территорий"</t>
  </si>
  <si>
    <t>администрация Комсомольского района</t>
  </si>
  <si>
    <t>Строительство здания средней обшеобразовательной школы на 165 учащихся с пристроем помещений для дошкольных групп на 40 мест в д.Альбусь-Сюрбеево Комсомольского района</t>
  </si>
  <si>
    <t>ООО "Проектный институт "Суварстройпроект" -г.Чебоксары, ул.К.Маркса, 52. ИНН 2129041303. Ген.директор - Захаров В.А. гоэкспертиза 04.09.2013 г. № 21-1-5-02227-13</t>
  </si>
  <si>
    <t>ООО "Арка" (Шарафутдинов Фагиль Фазылянович), ИНН 2124010478</t>
  </si>
  <si>
    <t>МК от 30.04.2015</t>
  </si>
  <si>
    <t>сентябрь 2016 г.</t>
  </si>
  <si>
    <t>работы ведутся в соответствии с графиком</t>
  </si>
  <si>
    <t>Государственная программа Чувашской Республики "Развитие жилищного строитель-ства и сферы жилищно-коммунального хо-зяйства" на 2012–2020 годы</t>
  </si>
  <si>
    <t>Подпрограмма "Энергосбережение в Чувашской Республике"</t>
  </si>
  <si>
    <t xml:space="preserve">строительство блочной котельной и реконструкция инженерных сетей КС(К)ОУ "Ибресинская специальная (коррекционная) общеоб-разовательная школа-интернат", расположенного по адресу: ул. Комсомольская, д. 33, пгт Ибреси, Ибресинский район
</t>
  </si>
  <si>
    <t>ООО "Стройпроект", Директор Разумова,Т.И., ИНН 2104006177</t>
  </si>
  <si>
    <t>ООО "Сельский комфорт" (Фондеркин Владимир Александрович) ИНН 2130099604</t>
  </si>
  <si>
    <t>ГК №54 от 11.02.2015 г.</t>
  </si>
  <si>
    <t>август 2015 г.</t>
  </si>
  <si>
    <t>КУЛЬТУРА, всего</t>
  </si>
  <si>
    <t>Подпрограмма "Устойчивое развитие сельских территорий Чувашской Республики"</t>
  </si>
  <si>
    <t>Министерство культуры, по делам  национальностей, информационной политики  и архивного дела Чувашской Республики</t>
  </si>
  <si>
    <t>в том числе:</t>
  </si>
  <si>
    <t>развитие сети учреждений культурно-досугового типа в сельской местности</t>
  </si>
  <si>
    <t>администрация Урмарского района</t>
  </si>
  <si>
    <t xml:space="preserve">строительство здания сельского дома культуры в с. Шоркистры </t>
  </si>
  <si>
    <t>ООО "ПИ "Суварстройпроект", ИНН 2129041303, г. Чебоксары, ул. К.Маркса, д.52б, В.А. Захаров</t>
  </si>
  <si>
    <t>будет определенна в соответствии с 44-ФЗ</t>
  </si>
  <si>
    <t>2016-2017</t>
  </si>
  <si>
    <t>провение аукциона (повторно) планируется в 20 июня 2016 года</t>
  </si>
  <si>
    <t>администрация Цивильского района</t>
  </si>
  <si>
    <t xml:space="preserve">ООО "Артифекс", ИНН 2130102215, г. Чебоксары, ул. Афанасьева, д.8, Иванов А.П.  </t>
  </si>
  <si>
    <t>муниципальный контракт от 25.04.2016 № 380-16/011</t>
  </si>
  <si>
    <t>администрация Яльчикского района</t>
  </si>
  <si>
    <t>строительство здания многофункционального культурного центра досуга в д. Тоскаево</t>
  </si>
  <si>
    <t>ООО "ПИ"АККОР техпроект", ИНН 2130038986, г. Чебоксары, пр Мира, дом 90, корпус 1,  Г.С. Абросеев</t>
  </si>
  <si>
    <t xml:space="preserve">Государственная программа Чувашской Республики  "Развитие культуры и туризма" на 2014-2020 годы </t>
  </si>
  <si>
    <t>Подпрограмма "Развитие культуры в Чувашской Республике</t>
  </si>
  <si>
    <t xml:space="preserve">реконструкция здания АУ Чувашской Республики "Чувашская государственная филармония" Минкультуры Чувашии </t>
  </si>
  <si>
    <t xml:space="preserve">ОАО «Проектный институт «Чувашгражданпроект» осуществляется корректировка проектной документации </t>
  </si>
  <si>
    <t>2016-2018</t>
  </si>
  <si>
    <t>ОАО «Проектный институт «Чувашгражданпроект» осуществляется корректировка проектной документации, затем проект б. отправлен на Главгосэкспертизу в Казань</t>
  </si>
  <si>
    <t>Подпрограмма "Туризм"</t>
  </si>
  <si>
    <t xml:space="preserve">ООО "Вереск" ИНН: 2130018411 г. Чебоксары,ул. Афанасьева, д.9/2,Кожанов С.Ю., ООО "Агротехпроект", ИНН 2128026013,г. Чебоксары,пр. И.Яковлева, д. 19, оф. № 402,Иванов Н.Б., ООО "Чешская деревня",ИНН 5256069988,Нижегородская область, Богородский район, д. Шумилово, коттеджный поселок «Чешская
деревня», ул. Татры, д. 1 Б
         </t>
  </si>
  <si>
    <t>ЖИЛИЩНОЕ СТРОИТЕЛЬСТВО, всего</t>
  </si>
  <si>
    <t>пообъектное распределение средств осуществляется отдельными постановлениями КМ ЧР, после чего проводятся аукционы и выбираются подрядчики. Перечисление муниципальным образованиям средств осуществляется по мере заключения муниципальных контрактов на строительство жилых помещений в рамках реализации республиканской адресной программы переселения граждан из аварийного жилищного фонда</t>
  </si>
  <si>
    <t>Государственная программа Чувашской Республики "Развитие жилищного строительства и сферы жилищно-коммунального хозяйства" на 2012-2020 годы</t>
  </si>
  <si>
    <t>Министерство строительства, архитектуры и жилищно-коммунального хозяйства Чувашской  Республики</t>
  </si>
  <si>
    <t xml:space="preserve">обеспечение мероприятий по переселению граждан из аварийного жилищного фонда ***
</t>
  </si>
  <si>
    <t>ЗДРАВООХРАНЕНИЕ, всего</t>
  </si>
  <si>
    <t xml:space="preserve">              в том числе:</t>
  </si>
  <si>
    <t>Государственная программа Чувашской Республики "Развитие здравоохранения" на 2013-2020 годы</t>
  </si>
  <si>
    <t>Подпрограмма "Совершенствование оказания специализированной, включая высокотехнологичную, медицинской помощи, скорой, в т.ч. скорой специализированной, медицинской помощи, медицинской эвакуации"</t>
  </si>
  <si>
    <t xml:space="preserve">реконструкция БУ Чувашской Республики "Центральная городская больница" Минздравсоцразвития Чувашии под размещение многопрофильной поликлиники, г. Чебоксары, пр. Ленина, д. 12 </t>
  </si>
  <si>
    <t>аукционная документация в разработке</t>
  </si>
  <si>
    <t xml:space="preserve">Строительство хирургического корпуса БУ Чувашской Республики "Республиканский клинический онкологический диспансер" Минздравсоцразвития Чувашии, г. Чебоксары </t>
  </si>
  <si>
    <t>ООО "Стройлидер"</t>
  </si>
  <si>
    <t>ГУП "РУКС" Минстроя Чувашии, ИНН 2127011247, г.Че-боксары, Мос- ковский пр-т, 38/ 1,Абрамов С.В.</t>
  </si>
  <si>
    <t>от 29.10.2012
№10-22/927</t>
  </si>
  <si>
    <t>2012-2016 годы</t>
  </si>
  <si>
    <t xml:space="preserve">Завершение внутренних работ, постановка технологического оборудования, срок сдачи - 01.09.2016 </t>
  </si>
  <si>
    <t>ОАО "Чувашгражданпроект"</t>
  </si>
  <si>
    <t>на весь выделенный лимит бюджетных ассигнований 2016 года в разрезе районов заключаются государственные контракты с подрядными организациями в соответствии с ФЗ № 44-ФЗ от 05.04.2013</t>
  </si>
  <si>
    <t>ФИЗИЧЕСКАЯ КУЛЬТУРА И СПОРТ, всего</t>
  </si>
  <si>
    <t>Государственная программа Чувашской Республики "Развитие физической культуры и спорта" на 2014-2020 годы</t>
  </si>
  <si>
    <t>Подрограмма "Развитие физической культуры и массового спорта"</t>
  </si>
  <si>
    <t>Министерство по физической культуре, спорту и туризму Чувашской Республики</t>
  </si>
  <si>
    <t xml:space="preserve">строительство ледового дворца на 7500 зрительских мест с пристроенным крытым катком и искусственным льдом на стадионе "Олимпийский" в г.Чебоксары </t>
  </si>
  <si>
    <t>ООО "Мой город"  ИНН 2130018877, ул.М.Павлова д.39, оф.3, Лукиянов Сергей Пантелемонович</t>
  </si>
  <si>
    <t xml:space="preserve">ГК № 17 от 26.12.2012,           ГК № 1 от 19.01.2015 </t>
  </si>
  <si>
    <t xml:space="preserve">строительства центра развития маунтинбайка в г. Чебоксары </t>
  </si>
  <si>
    <t>ООО "ПГС-Проект",  ИНН 2129053605, ул.Т.Кривова, 4, оф.315, Киселев Николая Зосимович</t>
  </si>
  <si>
    <t>ГК от 01.07.2015 № 3</t>
  </si>
  <si>
    <t>строительство блочно-модульной котельной на газовом топливе (2 этап строительства центра развития маунтинбайка в г. Чебоксары)</t>
  </si>
  <si>
    <t>ООО "Техпроект", ИНН 2130019550, адрес: 428000, ЧР, г.Чебоксары, пр.Лапсарский, д.57, директор Гасанов Вагиф Али оглы</t>
  </si>
  <si>
    <t>Государственный контракт № 21 от 31.12.2013</t>
  </si>
  <si>
    <t xml:space="preserve">реконструкция  БОУ ДОД  "СДЮСШОР № 2" (центр олимпийской подготовки по биатлону) Минспорта Чувашии </t>
  </si>
  <si>
    <t>ОО НПП "Иженер" ИНН 2127317852, Президентский б-р,д.31 директор Токмолаева Л.И.</t>
  </si>
  <si>
    <t>ООО НПП "Алза", ИНН 2127311850, адрес: 428004, г.Чебоксары, ул. Энгельса, 42а; директор Лаврентьев С.В.</t>
  </si>
  <si>
    <t>Государственный контракт № 20 от 31.12.2013</t>
  </si>
  <si>
    <t>строительство футбольного поля на базе  МАОУДОД  "ДЮСШ Вурнарская" Вурнарского района</t>
  </si>
  <si>
    <t>ООО "СтройЛогистик" ИНН 2130094123 адрес: г.Чебоксары, пер. Школьный, д.1, директор Салманова С.М.</t>
  </si>
  <si>
    <t>Муниципальный контракт № 28 от 16.10.2014</t>
  </si>
  <si>
    <t>строительство стадиона АУ ДО "ДЮСШ "Локомотив" (устройство футбольного поля) в г. Канаше</t>
  </si>
  <si>
    <t>ДОРОЖНОЕ ХОЗЯЙСТВО</t>
  </si>
  <si>
    <t>Государственная программа Чувашской Республики "Развитие культуры и туризма" на 2014-2020 годы</t>
  </si>
  <si>
    <t>Подрограмма "Туризм"</t>
  </si>
  <si>
    <t>Министерство транспорта и дорожного хозяйства Чувашской Республики</t>
  </si>
  <si>
    <t xml:space="preserve">Строительство транспортной инфраструктуры этноэкологического комплекса "Амазония" г. Чебоксары
</t>
  </si>
  <si>
    <t>19.08.2015 № 109/08-15, от 10.11.2015 №147/08-15</t>
  </si>
  <si>
    <t>до 30.09.2016</t>
  </si>
  <si>
    <t xml:space="preserve">кредитор. задолженность с прошлого года  </t>
  </si>
  <si>
    <t>Министерство культуры, по делам национальностей и архивного дела Чувашской Республики</t>
  </si>
  <si>
    <t>строительство транспортной инфраструктуры этноэкологического комплекса "Ясна" Чебоксарского района Чувашской Республики</t>
  </si>
  <si>
    <t>28.12.2015 № 2015.518233</t>
  </si>
  <si>
    <t>16.11.15 расторгнут контракт с ОАО "Чувашавтодор" по причине запуска процедуры банкротства, 28.12.2015 заключен когнтракт с ООО "СК "Гарант"</t>
  </si>
  <si>
    <t>Государственная программа Чувашской Республики "Экономическое развитие и инновационная экономика на 2012–2020 годы"</t>
  </si>
  <si>
    <t xml:space="preserve">Подпрограмма "Развитие монопрофильных населенных пунктов в Чувашской Республике" </t>
  </si>
  <si>
    <t>Министерство транспорта и дорожного хозяйства Чувашской  Республики</t>
  </si>
  <si>
    <t>строительство автомобильной дороги по ул. Машиностроителей - автодорога "Аниш" в г. Канаш Чувашской Республики</t>
  </si>
  <si>
    <t>Государственная программа Чувашской Республики "Развитие транспортной сиситемы Чувашской Республики" на 2013-2020 годы</t>
  </si>
  <si>
    <t>Подпрограмма "Автомобильные дороги"</t>
  </si>
  <si>
    <t xml:space="preserve">cтроительство и реконструкция автомобильных дорог в городских округах  </t>
  </si>
  <si>
    <t xml:space="preserve">пообъектное распределение средств осуществляется отдельными постановлениями КМ ЧР, после чего проводятся аукционы и выбираются подрядчики </t>
  </si>
  <si>
    <t>развитие и увеличение пропускной способности сети автомобильных дорог общего пользования регионального (межмуниципального) значения</t>
  </si>
  <si>
    <t>Министерство транспорта и дорожного хозяйства  Чувашской Республики</t>
  </si>
  <si>
    <t>проектирование и строительство (реконструкция) автомобильных дорог общего пользования местного значения с твердым покрытием до сельских населенных пунктов, не имеющих круглогодичной связи с сетью автомобильных дорог общего пользования, в том числе строительство (реконструкция) автомобильных дорог общего пользования, ведущих к общественно значимым объектам сельских населенных пунктов, а также к объектам производства и переработки сельскохозяйственной продукции</t>
  </si>
  <si>
    <t>В связи с сезонным характером дорожныхработ</t>
  </si>
  <si>
    <t>проектирование, строительство, реконструкция автомобильных дорог общего пользования местного значения вне границ населенных пунктов в границах муниципального района в границах населенных пунктов поселений</t>
  </si>
  <si>
    <t>Министерство сельского хозяйства Чувашской Республики</t>
  </si>
  <si>
    <t xml:space="preserve">администрация Чебоксарского  района </t>
  </si>
  <si>
    <t>реализация проектов комплексного обустройства площадок под компактную жилищную застройку в сельской местности</t>
  </si>
  <si>
    <t>строительство автомобильной дороги в составе проекта "Комплексная компактная застройка и благоустройство жилой группы в южной части д. Яндово Синьяльского сельского поселения Чебоксарского района Чувашской Республики"</t>
  </si>
  <si>
    <t>КОММУНАЛЬНОЕ ХОЗЯЙСТВО, всего</t>
  </si>
  <si>
    <t>Подпрограмма "Обеспечение населения Чувашской Республики качественной питьевой водой"</t>
  </si>
  <si>
    <t xml:space="preserve">строительство сетей водоснабжения ул. Придорожная с. Красные Четаи </t>
  </si>
  <si>
    <t>не определена</t>
  </si>
  <si>
    <t>не открыто финансирование Минфином Чувашии, нет возможносьти заключения соглашения ОМСУ</t>
  </si>
  <si>
    <t>ООО фирма "Старко"</t>
  </si>
  <si>
    <t>2015-2017</t>
  </si>
  <si>
    <t xml:space="preserve">Строительство объекта планируется за счет средств Фонда развития моногородов. Средства республиканского бюджета предусмотрены для софинансирования. </t>
  </si>
  <si>
    <t>Строительство инженерной инфраструктуры индустриального (промышленного) парка в г. Канаше Чувашской Республики</t>
  </si>
  <si>
    <t>20416-2018</t>
  </si>
  <si>
    <t>ПРОЧИЕ  РАСХОДЫ, всего</t>
  </si>
  <si>
    <t>Государственная программа Чувашской республики "Экономическое развитие и инновационная экономика на 2012-2020 годы"</t>
  </si>
  <si>
    <t>Подпрограмма "Развитие субъектов малого и среднего предпринимательства в Чувашской Республике"</t>
  </si>
  <si>
    <t>Министерство экономического развития, промышленности и торговли Чувашской Республики</t>
  </si>
  <si>
    <t>строительство инженерной инфраструктуры индустриального парка г. Чебоксары Чувашской Республики (II очередь)</t>
  </si>
  <si>
    <t>ООО "Проектный центр "Экра"</t>
  </si>
  <si>
    <t>ГУП "РУКС"  Минстроя Чувашии  (директор - Ильин А.В.)</t>
  </si>
  <si>
    <t>ГК от 04.10.2013 № 0115200001113001379-94955</t>
  </si>
  <si>
    <t xml:space="preserve"> ООО "СК "Гарант",ИНН 2130119265, г.Чебоксары, Бапзовый проезд, д.3, Мелоян Артур Ваганович, ООО "Элитстрой", ИНН 2130067070, Г. Новочебоксарск, ул. Советская, д.27а, Кадеев Рудик Геннадьевич, ООО "Элегант",ИНН 2122006606,ЧР,г. Чебоксары, пр. М. Горького,д. 12, кв. 91,Скрипилин Ю.А.; ООО "Сельский комфорт",ИНН2130099604,г.Чебоксары, Лапсарский проезд, д. 57,Фондеркин В.А.; ООО "Энергосервис" ИНН 218002335,ЧР, Комсомольский район,с. Комсомольское,ул. Мира, д. 15,Волков Г.Ф., ООО "ПромСпецСтрой" ИНН 2130115180, г. Чебоксары,ул. Крылова, д.17б,Андреев С.М.</t>
  </si>
  <si>
    <t xml:space="preserve">19.08.2015 № 109/08-15, от 10.11.2015 №147/08-15, 2015.210575 от 22.06.2015;0115200001114002098_44669 от 07.07.2014 ;  0115200001114002536_44669 от 05.08.2014; 13 от 19.11.2013; 2014.316376 от 11.11.2014; 2014.386066 от 17.12.2014; 2015.318999 от 24.08.2015
</t>
  </si>
  <si>
    <t>2018 год</t>
  </si>
  <si>
    <t xml:space="preserve">Государственная программа Чувашской Республики  "Развитие образования" </t>
  </si>
  <si>
    <t xml:space="preserve">Строительство очистных сооружений хозяйственно-бытовых стоков КС(К)ОУ "Саланчикская специальная (коррекционная) общеобразовательная школа-интернат" Минобразования Чувашии в пос. Саланчик Шумерлинского района </t>
  </si>
  <si>
    <t>Подпрограмма "Комплексное развитие образования в Чувашской Республике"</t>
  </si>
  <si>
    <t>ООО "ПМК-8", ИНН 2115902400, ЧР, Цивильск, П.Иванова ул, 8, ген. директор Ижелеев В.Н.</t>
  </si>
  <si>
    <t>ОАО «Проектный институт «Чувашгражданпроект», 428018, г.Чебоксары, Московский пр., д.3, ИНН 2130066768, Данилов А.Ю.</t>
  </si>
  <si>
    <t xml:space="preserve">строительство здания сельского клуба в с. Михайловке </t>
  </si>
  <si>
    <t>Республиканская адресная программа "Переселение граждан из аварийного жилищного фонда, расположенного на территории Чувашской Республики" на 2013-2017 годы</t>
  </si>
  <si>
    <t>Министерство здравоохранения Чувашской Республики</t>
  </si>
  <si>
    <t xml:space="preserve">Строительство модульных фельдшерско-акушерских пунктов в рамках реализации дополнительных мер по совершенствованию оказания первичной медико-санитарной помощи сельскому населению в Чувашской Республике </t>
  </si>
  <si>
    <t>Подпрограмма "Устойчивое развитие сельских территорий в Чувашской Республике"</t>
  </si>
  <si>
    <t>ЗАО "ХК "Голицын",  ИНН 50060004480, адрес: г.Новоче-бок-сарск, ул. Комму-нальная, д.9, дирек-тор Коротков  А.В.</t>
  </si>
  <si>
    <t>ООО "СК "Гарант",ИНН 2130119265, г.Чебок-сары, Базовый проезд, д.3, Мелоян Артур Ваганович, ООО "Элит-строй", ИНН 2130067070, Г. Новочебоксарск, ул. Советская, д.27а, Кадеев Р.Г.</t>
  </si>
  <si>
    <t xml:space="preserve">реконструкция канализационных очистных сооружений производительностью 15000 куб. м/сут в г. Канаше Чувашской Республики
</t>
  </si>
  <si>
    <t xml:space="preserve">Создание комплекса обеспечивающей инфраструктуры туристско-рекреационного кластера "Этническая Чувашия" Чувашской Республики </t>
  </si>
  <si>
    <t>ООО "Спецстройкоммуникации", ИНН 2129044537, адрес: 428037, г.Чебокса-ры, Монтажный пр., д.6; директор  Миронов В.И.</t>
  </si>
  <si>
    <t>ООО "СК "Гарант",ИНН 2130119265, г.Чебоксары, Бапзовый проезд, д.3, Мелоян А.В.</t>
  </si>
  <si>
    <t>ООО "Межрегион-комплект "</t>
  </si>
  <si>
    <t>объект введен в эксплуатацию</t>
  </si>
  <si>
    <t>провение аукциона (повторно) планируется в 20 июня 2016 года (после замечаний УФАС)</t>
  </si>
  <si>
    <t>ведутся работы по строительству, не представлены акты по выполнению строительных работ</t>
  </si>
  <si>
    <t>работы ведутся в соответствии с графиком, не представлены акты выполненных работ</t>
  </si>
  <si>
    <t xml:space="preserve">работы ведутся согласно графику, завершение работ планируется к 20.06.2016 года </t>
  </si>
  <si>
    <t>Финансирование объекта включено в РАИП при внесении изменений в РБ ЧР в апреле т.г., в н.в. проводятся аукционные мероприятия (аукцион планируется 25 августа т.г. )</t>
  </si>
  <si>
    <t>завершаются кладочные работы, финансирование будет осуществлено после сдачи объекта в эксплуатацию</t>
  </si>
  <si>
    <t>работы ведутся, финансирование будет осуществлено после заключения соглашения между Минкультурой Чувашии и адм. Яльчикского района</t>
  </si>
  <si>
    <t>ОАО «Проектный институт «Чувашгражданпроект» завершается корректировка проектной документации, которая затем  будет направлена  на Главгосэкспертизу в Казань</t>
  </si>
  <si>
    <t>Финансирование объекта включено в РАИП при внесении изменений в РБ ЧР в апреле т.г., в н.в. осуществляются работы по разработке аукционной документации  (техническое задание разрабатывается)</t>
  </si>
  <si>
    <t>в связи с сезонным характером работ, строительные работы начаты в мае месяце, подрядчиками осуществлялись в осном работы подготовительного характера</t>
  </si>
  <si>
    <t xml:space="preserve">Торги на строительство объекта не объявлены в связи с тем, что не заключено Соглашение с Фондом развития моногородов </t>
  </si>
  <si>
    <t xml:space="preserve">строительные работы ОАО "Чувашавтодор" не ведутся по причине запуска процедуры банкротства, осуществляются работы по перезаключению контрактов. На часть выполненных работ не представлены акты </t>
  </si>
  <si>
    <t>строительные работы ведутся, в связи с отсутствием Главы администрации сельского поселения (уволился) нет возможности принимать выполненные работы и соответственно оплачивать их</t>
  </si>
  <si>
    <t xml:space="preserve">работы ведутся в соответствии с графиком </t>
  </si>
  <si>
    <t>перечень объектов согласован с Росавтодором, проект постановления находится насогласовании с заинтересованными ОИВ ЧР</t>
  </si>
  <si>
    <t>Финансирование объекта включено в РАИП при внесении изменений в РБ ЧР в апреле т.г., в н.в. осуществляются работы по проведению конкурсных процедур</t>
  </si>
  <si>
    <t>работы ведутся в соответствии с графиком работ</t>
  </si>
  <si>
    <t xml:space="preserve">после подписания Соглашения средства РБ ЧР планируется при внесении изменений в бюджет ЧР перенаправить на Дорожный Фонд </t>
  </si>
  <si>
    <t>на объекте осуществляется проверка ФСБ и УФАС</t>
  </si>
  <si>
    <t>проект соглашения между КМ ЧР и Федеральным агентством по туризму на получение федеральных средств в 2016 году 01.06 2016 направлен в Ростуризм, предварительные сроки подписания 13-24.06.2016</t>
  </si>
  <si>
    <t>ведется проектирование объекта</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</si>
</sst>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quot;р.&quot;_-;\-* #,##0.00&quot;р.&quot;_-;_-* &quot;-&quot;??&quot;р.&quot;_-;_-@_-"/>
    <numFmt numFmtId="43" formatCode="_-* #,##0.00_р_._-;\-* #,##0.00_р_._-;_-* &quot;-&quot;??_р_._-;_-@_-"/>
    <numFmt numFmtId="164" formatCode="0.0"/>
  </numFmts>
  <fonts count="36" x14ac:knownFonts="1">
    <font>
      <sz val="11"/>
      <color theme="1"/>
      <name val="Calibri"/>
      <family val="2"/>
      <charset val="204"/>
      <scheme val="minor"/>
    </font>
    <font>
      <sz val="10"/>
      <name val="Arial Cyr"/>
      <charset val="204"/>
    </font>
    <font>
      <sz val="12"/>
      <name val="Arial"/>
      <family val="2"/>
      <charset val="204"/>
    </font>
    <font>
      <b/>
      <sz val="12"/>
      <name val="Arial"/>
      <family val="2"/>
      <charset val="204"/>
    </font>
    <font>
      <b/>
      <u/>
      <sz val="12"/>
      <name val="Arial"/>
      <family val="2"/>
      <charset val="204"/>
    </font>
    <font>
      <sz val="12"/>
      <name val="Arial Cyr"/>
      <charset val="204"/>
    </font>
    <font>
      <b/>
      <sz val="12"/>
      <name val="Arial Cyr"/>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Arial"/>
      <family val="2"/>
      <charset val="204"/>
    </font>
    <font>
      <sz val="11"/>
      <name val="Arial"/>
      <family val="2"/>
      <charset val="204"/>
    </font>
    <font>
      <b/>
      <sz val="10"/>
      <name val="Arial"/>
      <family val="2"/>
      <charset val="204"/>
    </font>
    <font>
      <sz val="10"/>
      <name val="Helv"/>
    </font>
    <font>
      <u/>
      <sz val="11"/>
      <name val="Arial"/>
      <family val="2"/>
      <charset val="204"/>
    </font>
    <font>
      <sz val="10"/>
      <color indexed="10"/>
      <name val="Arial"/>
      <family val="2"/>
      <charset val="204"/>
    </font>
    <font>
      <u/>
      <sz val="11"/>
      <color indexed="10"/>
      <name val="Arial"/>
      <family val="2"/>
      <charset val="204"/>
    </font>
    <font>
      <sz val="12"/>
      <color rgb="FFFF0000"/>
      <name val="Arial"/>
      <family val="2"/>
      <charset val="204"/>
    </font>
    <font>
      <sz val="11"/>
      <color theme="1"/>
      <name val="Times New Roman"/>
      <family val="1"/>
      <charset val="204"/>
    </font>
    <font>
      <sz val="11"/>
      <color rgb="FFFF0000"/>
      <name val="Arial"/>
      <family val="2"/>
      <charset val="204"/>
    </font>
    <font>
      <sz val="12"/>
      <color theme="1"/>
      <name val="Arial"/>
      <family val="2"/>
      <charset val="204"/>
    </font>
    <font>
      <sz val="10"/>
      <color theme="1"/>
      <name val="Calibri"/>
      <family val="2"/>
      <charset val="204"/>
      <scheme val="minor"/>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21">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76">
    <xf numFmtId="0" fontId="0" fillId="0" borderId="0"/>
    <xf numFmtId="0" fontId="1"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7" borderId="1" applyNumberFormat="0" applyAlignment="0" applyProtection="0"/>
    <xf numFmtId="0" fontId="10" fillId="20" borderId="2" applyNumberFormat="0" applyAlignment="0" applyProtection="0"/>
    <xf numFmtId="0" fontId="11" fillId="20" borderId="1" applyNumberFormat="0" applyAlignment="0" applyProtection="0"/>
    <xf numFmtId="44" fontId="1" fillId="0" borderId="0" applyFont="0" applyFill="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0" borderId="6" applyNumberFormat="0" applyFill="0" applyAlignment="0" applyProtection="0"/>
    <xf numFmtId="0" fontId="16" fillId="21" borderId="7" applyNumberFormat="0" applyAlignment="0" applyProtection="0"/>
    <xf numFmtId="0" fontId="17" fillId="0" borderId="0" applyNumberFormat="0" applyFill="0" applyBorder="0" applyAlignment="0" applyProtection="0"/>
    <xf numFmtId="0" fontId="18" fillId="2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3" borderId="0" applyNumberFormat="0" applyBorder="0" applyAlignment="0" applyProtection="0"/>
    <xf numFmtId="0" fontId="20" fillId="0" borderId="0" applyNumberFormat="0" applyFill="0" applyBorder="0" applyAlignment="0" applyProtection="0"/>
    <xf numFmtId="0" fontId="7" fillId="23"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1" fillId="0" borderId="9" applyNumberFormat="0" applyFill="0" applyAlignment="0" applyProtection="0"/>
    <xf numFmtId="0" fontId="27" fillId="0" borderId="0"/>
    <xf numFmtId="0" fontId="22"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3" fillId="4" borderId="0" applyNumberFormat="0" applyBorder="0" applyAlignment="0" applyProtection="0"/>
  </cellStyleXfs>
  <cellXfs count="85">
    <xf numFmtId="0" fontId="0" fillId="0" borderId="0" xfId="0"/>
    <xf numFmtId="164" fontId="2" fillId="24" borderId="10" xfId="1" applyNumberFormat="1" applyFont="1" applyFill="1" applyBorder="1" applyAlignment="1">
      <alignment horizontal="right" vertical="top"/>
    </xf>
    <xf numFmtId="164" fontId="4" fillId="24" borderId="10" xfId="1" applyNumberFormat="1" applyFont="1" applyFill="1" applyBorder="1" applyAlignment="1">
      <alignment horizontal="right" vertical="top"/>
    </xf>
    <xf numFmtId="164" fontId="2" fillId="24" borderId="10" xfId="1" applyNumberFormat="1" applyFont="1" applyFill="1" applyBorder="1" applyAlignment="1">
      <alignment horizontal="right" vertical="top" wrapText="1"/>
    </xf>
    <xf numFmtId="0" fontId="24" fillId="24" borderId="10" xfId="1" applyFont="1" applyFill="1" applyBorder="1" applyAlignment="1">
      <alignment vertical="top" wrapText="1"/>
    </xf>
    <xf numFmtId="0" fontId="1" fillId="24" borderId="10" xfId="1" applyFont="1" applyFill="1" applyBorder="1" applyAlignment="1">
      <alignment vertical="top" wrapText="1"/>
    </xf>
    <xf numFmtId="0" fontId="2" fillId="24" borderId="10" xfId="1" applyFont="1" applyFill="1" applyBorder="1" applyAlignment="1">
      <alignment horizontal="left" vertical="top" wrapText="1"/>
    </xf>
    <xf numFmtId="0" fontId="5" fillId="24" borderId="10" xfId="1" applyFont="1" applyFill="1" applyBorder="1"/>
    <xf numFmtId="164" fontId="3" fillId="24" borderId="10" xfId="1" applyNumberFormat="1" applyFont="1" applyFill="1" applyBorder="1" applyAlignment="1">
      <alignment horizontal="right" vertical="top"/>
    </xf>
    <xf numFmtId="0" fontId="2" fillId="24" borderId="10" xfId="1" applyFont="1" applyFill="1" applyBorder="1" applyAlignment="1">
      <alignment vertical="top" wrapText="1"/>
    </xf>
    <xf numFmtId="0" fontId="2" fillId="24" borderId="10" xfId="1" applyFont="1" applyFill="1" applyBorder="1" applyAlignment="1">
      <alignment horizontal="left" vertical="top" wrapText="1" indent="2"/>
    </xf>
    <xf numFmtId="0" fontId="2" fillId="24" borderId="10" xfId="1" applyFont="1" applyFill="1" applyBorder="1" applyAlignment="1">
      <alignment horizontal="right" vertical="top" wrapText="1"/>
    </xf>
    <xf numFmtId="2" fontId="2" fillId="24" borderId="10" xfId="1" applyNumberFormat="1" applyFont="1" applyFill="1" applyBorder="1" applyAlignment="1">
      <alignment horizontal="left" vertical="top" wrapText="1"/>
    </xf>
    <xf numFmtId="164" fontId="34" fillId="24" borderId="10" xfId="1" applyNumberFormat="1" applyFont="1" applyFill="1" applyBorder="1" applyAlignment="1">
      <alignment horizontal="right" vertical="top"/>
    </xf>
    <xf numFmtId="0" fontId="6" fillId="24" borderId="0" xfId="1" applyFont="1" applyFill="1" applyBorder="1" applyAlignment="1">
      <alignment horizontal="center" vertical="center" wrapText="1"/>
    </xf>
    <xf numFmtId="0" fontId="2" fillId="24" borderId="10" xfId="1" applyFont="1" applyFill="1" applyBorder="1" applyAlignment="1">
      <alignment horizontal="center" vertical="top" wrapText="1"/>
    </xf>
    <xf numFmtId="164" fontId="3" fillId="24" borderId="10" xfId="1" applyNumberFormat="1" applyFont="1" applyFill="1" applyBorder="1" applyAlignment="1">
      <alignment horizontal="right" vertical="center" wrapText="1"/>
    </xf>
    <xf numFmtId="0" fontId="2" fillId="24" borderId="10" xfId="1" applyFont="1" applyFill="1" applyBorder="1" applyAlignment="1">
      <alignment horizontal="right" vertical="top"/>
    </xf>
    <xf numFmtId="0" fontId="2" fillId="24" borderId="10" xfId="1" applyFont="1" applyFill="1" applyBorder="1" applyAlignment="1">
      <alignment horizontal="right" vertical="top" wrapText="1" indent="1"/>
    </xf>
    <xf numFmtId="164" fontId="2" fillId="24" borderId="10" xfId="29" applyNumberFormat="1" applyFont="1" applyFill="1" applyBorder="1" applyAlignment="1">
      <alignment horizontal="right" vertical="top"/>
    </xf>
    <xf numFmtId="0" fontId="31" fillId="24" borderId="10" xfId="1" applyFont="1" applyFill="1" applyBorder="1" applyAlignment="1">
      <alignment horizontal="right" vertical="top" wrapText="1"/>
    </xf>
    <xf numFmtId="0" fontId="6" fillId="24" borderId="0" xfId="1" applyFont="1" applyFill="1" applyBorder="1" applyAlignment="1">
      <alignment horizontal="center" vertical="center"/>
    </xf>
    <xf numFmtId="0" fontId="3" fillId="24" borderId="10" xfId="1" applyFont="1" applyFill="1" applyBorder="1" applyAlignment="1">
      <alignment horizontal="left" vertical="center" wrapText="1"/>
    </xf>
    <xf numFmtId="164" fontId="3" fillId="24" borderId="10" xfId="1" applyNumberFormat="1" applyFont="1" applyFill="1" applyBorder="1" applyAlignment="1">
      <alignment horizontal="right" vertical="center"/>
    </xf>
    <xf numFmtId="164" fontId="3" fillId="24" borderId="10" xfId="1" applyNumberFormat="1" applyFont="1" applyFill="1" applyBorder="1" applyAlignment="1">
      <alignment horizontal="right" vertical="top" wrapText="1"/>
    </xf>
    <xf numFmtId="0" fontId="2" fillId="24" borderId="10" xfId="1" applyFont="1" applyFill="1" applyBorder="1" applyAlignment="1">
      <alignment horizontal="left" wrapText="1"/>
    </xf>
    <xf numFmtId="0" fontId="2" fillId="24" borderId="10" xfId="1" applyFont="1" applyFill="1" applyBorder="1" applyAlignment="1">
      <alignment horizontal="left" vertical="top" wrapText="1" indent="1"/>
    </xf>
    <xf numFmtId="164" fontId="2" fillId="24" borderId="10" xfId="1" applyNumberFormat="1" applyFont="1" applyFill="1" applyBorder="1" applyAlignment="1">
      <alignment horizontal="right" vertical="center" wrapText="1"/>
    </xf>
    <xf numFmtId="164" fontId="2" fillId="24" borderId="10" xfId="1" applyNumberFormat="1" applyFont="1" applyFill="1" applyBorder="1" applyAlignment="1">
      <alignment horizontal="right" vertical="center"/>
    </xf>
    <xf numFmtId="0" fontId="3" fillId="24" borderId="10" xfId="1" applyFont="1" applyFill="1" applyBorder="1" applyAlignment="1">
      <alignment horizontal="center" vertical="top"/>
    </xf>
    <xf numFmtId="0" fontId="2" fillId="24" borderId="10" xfId="1" applyFont="1" applyFill="1" applyBorder="1" applyAlignment="1">
      <alignment horizontal="left" vertical="top"/>
    </xf>
    <xf numFmtId="164" fontId="2" fillId="24" borderId="10" xfId="1" applyNumberFormat="1" applyFont="1" applyFill="1" applyBorder="1" applyAlignment="1">
      <alignment horizontal="right" vertical="top" wrapText="1" indent="1"/>
    </xf>
    <xf numFmtId="0" fontId="3" fillId="24" borderId="10" xfId="1" applyFont="1" applyFill="1" applyBorder="1" applyAlignment="1">
      <alignment horizontal="center" vertical="top" wrapText="1"/>
    </xf>
    <xf numFmtId="0" fontId="24" fillId="24" borderId="10" xfId="1" applyFont="1" applyFill="1" applyBorder="1" applyAlignment="1">
      <alignment horizontal="left" vertical="top" wrapText="1"/>
    </xf>
    <xf numFmtId="43" fontId="2" fillId="24" borderId="10" xfId="63" applyFont="1" applyFill="1" applyBorder="1" applyAlignment="1">
      <alignment horizontal="left" vertical="top" wrapText="1"/>
    </xf>
    <xf numFmtId="0" fontId="26" fillId="24" borderId="10" xfId="1" applyFont="1" applyFill="1" applyBorder="1" applyAlignment="1">
      <alignment horizontal="left" vertical="center" wrapText="1"/>
    </xf>
    <xf numFmtId="0" fontId="24" fillId="24" borderId="10" xfId="1" applyFont="1" applyFill="1" applyBorder="1" applyAlignment="1">
      <alignment horizontal="left" vertical="top" wrapText="1" indent="1"/>
    </xf>
    <xf numFmtId="0" fontId="26" fillId="24" borderId="10" xfId="1" applyFont="1" applyFill="1" applyBorder="1" applyAlignment="1">
      <alignment horizontal="center" vertical="top"/>
    </xf>
    <xf numFmtId="0" fontId="24" fillId="24" borderId="10" xfId="1" applyFont="1" applyFill="1" applyBorder="1" applyAlignment="1">
      <alignment horizontal="left" vertical="top"/>
    </xf>
    <xf numFmtId="0" fontId="29" fillId="24" borderId="10" xfId="1" applyFont="1" applyFill="1" applyBorder="1" applyAlignment="1">
      <alignment vertical="top" wrapText="1"/>
    </xf>
    <xf numFmtId="2" fontId="24" fillId="24" borderId="10" xfId="1" applyNumberFormat="1" applyFont="1" applyFill="1" applyBorder="1" applyAlignment="1">
      <alignment horizontal="left" vertical="top" wrapText="1"/>
    </xf>
    <xf numFmtId="0" fontId="24" fillId="24" borderId="10" xfId="1" applyFont="1" applyFill="1" applyBorder="1"/>
    <xf numFmtId="0" fontId="24" fillId="24" borderId="10" xfId="46" applyFont="1" applyFill="1" applyBorder="1" applyAlignment="1">
      <alignment horizontal="left" vertical="top" wrapText="1"/>
    </xf>
    <xf numFmtId="0" fontId="24" fillId="24" borderId="10" xfId="1" applyFont="1" applyFill="1" applyBorder="1" applyAlignment="1">
      <alignment horizontal="center" vertical="top" wrapText="1"/>
    </xf>
    <xf numFmtId="0" fontId="25" fillId="24" borderId="13" xfId="1" applyFont="1" applyFill="1" applyBorder="1" applyAlignment="1">
      <alignment vertical="top" wrapText="1"/>
    </xf>
    <xf numFmtId="14" fontId="1" fillId="24" borderId="10" xfId="1" applyNumberFormat="1" applyFont="1" applyFill="1" applyBorder="1" applyAlignment="1">
      <alignment vertical="top" wrapText="1"/>
    </xf>
    <xf numFmtId="0" fontId="0" fillId="24" borderId="0" xfId="0" applyFont="1" applyFill="1"/>
    <xf numFmtId="0" fontId="1" fillId="24" borderId="0" xfId="1" applyFont="1" applyFill="1"/>
    <xf numFmtId="0" fontId="3" fillId="24" borderId="10" xfId="1" applyFont="1" applyFill="1" applyBorder="1" applyAlignment="1">
      <alignment vertical="top" wrapText="1"/>
    </xf>
    <xf numFmtId="0" fontId="3" fillId="24" borderId="10" xfId="1" applyFont="1" applyFill="1" applyBorder="1" applyAlignment="1">
      <alignment horizontal="left" vertical="top" wrapText="1"/>
    </xf>
    <xf numFmtId="0" fontId="3" fillId="24" borderId="10" xfId="1" applyFont="1" applyFill="1" applyBorder="1" applyAlignment="1">
      <alignment vertical="top" wrapText="1" shrinkToFit="1"/>
    </xf>
    <xf numFmtId="0" fontId="2" fillId="24" borderId="10" xfId="1" applyFont="1" applyFill="1" applyBorder="1" applyAlignment="1">
      <alignment vertical="top" wrapText="1" shrinkToFit="1"/>
    </xf>
    <xf numFmtId="164" fontId="25" fillId="24" borderId="13" xfId="1" applyNumberFormat="1" applyFont="1" applyFill="1" applyBorder="1"/>
    <xf numFmtId="0" fontId="25" fillId="24" borderId="13" xfId="1" applyFont="1" applyFill="1" applyBorder="1"/>
    <xf numFmtId="0" fontId="2" fillId="24" borderId="13" xfId="1" applyFont="1" applyFill="1" applyBorder="1" applyAlignment="1">
      <alignment vertical="top" wrapText="1"/>
    </xf>
    <xf numFmtId="0" fontId="2" fillId="24" borderId="13" xfId="1" applyFont="1" applyFill="1" applyBorder="1" applyAlignment="1">
      <alignment horizontal="left" vertical="top" wrapText="1"/>
    </xf>
    <xf numFmtId="0" fontId="24" fillId="24" borderId="13" xfId="1" applyFont="1" applyFill="1" applyBorder="1" applyAlignment="1">
      <alignment horizontal="left" vertical="top" wrapText="1"/>
    </xf>
    <xf numFmtId="0" fontId="32" fillId="24" borderId="13" xfId="1" applyFont="1" applyFill="1" applyBorder="1" applyAlignment="1">
      <alignment horizontal="center" vertical="top" wrapText="1"/>
    </xf>
    <xf numFmtId="0" fontId="33" fillId="24" borderId="13" xfId="1" applyFont="1" applyFill="1" applyBorder="1" applyAlignment="1">
      <alignment vertical="top" wrapText="1"/>
    </xf>
    <xf numFmtId="0" fontId="5" fillId="24" borderId="13" xfId="1" applyFont="1" applyFill="1" applyBorder="1" applyAlignment="1">
      <alignment vertical="top" wrapText="1"/>
    </xf>
    <xf numFmtId="0" fontId="30" fillId="24" borderId="13" xfId="1" applyFont="1" applyFill="1" applyBorder="1" applyAlignment="1">
      <alignment horizontal="left" vertical="top" wrapText="1"/>
    </xf>
    <xf numFmtId="0" fontId="1" fillId="24" borderId="13" xfId="1" applyFont="1" applyFill="1" applyBorder="1" applyAlignment="1">
      <alignment vertical="top" wrapText="1"/>
    </xf>
    <xf numFmtId="0" fontId="28" fillId="24" borderId="13" xfId="1" applyFont="1" applyFill="1" applyBorder="1" applyAlignment="1">
      <alignment vertical="top" wrapText="1"/>
    </xf>
    <xf numFmtId="0" fontId="24" fillId="24" borderId="10" xfId="38" applyFont="1" applyFill="1" applyBorder="1" applyAlignment="1">
      <alignment horizontal="center" vertical="top" wrapText="1"/>
    </xf>
    <xf numFmtId="0" fontId="35" fillId="24" borderId="10" xfId="0" applyFont="1" applyFill="1" applyBorder="1"/>
    <xf numFmtId="164" fontId="35" fillId="24" borderId="10" xfId="0" applyNumberFormat="1" applyFont="1" applyFill="1" applyBorder="1"/>
    <xf numFmtId="0" fontId="35" fillId="24" borderId="0" xfId="0" applyFont="1" applyFill="1"/>
    <xf numFmtId="0" fontId="24" fillId="24" borderId="10" xfId="38" applyFont="1" applyFill="1" applyBorder="1" applyAlignment="1">
      <alignment vertical="top" wrapText="1"/>
    </xf>
    <xf numFmtId="0" fontId="24" fillId="24" borderId="10" xfId="38" applyFont="1" applyFill="1" applyBorder="1" applyAlignment="1">
      <alignment horizontal="left" vertical="top" wrapText="1"/>
    </xf>
    <xf numFmtId="0" fontId="1" fillId="24" borderId="10" xfId="38" applyFont="1" applyFill="1" applyBorder="1" applyAlignment="1">
      <alignment vertical="top" wrapText="1"/>
    </xf>
    <xf numFmtId="0" fontId="25" fillId="24" borderId="18" xfId="1" applyFont="1" applyFill="1" applyBorder="1" applyAlignment="1">
      <alignment horizontal="center" vertical="center" wrapText="1"/>
    </xf>
    <xf numFmtId="0" fontId="25" fillId="24" borderId="19" xfId="1" applyFont="1" applyFill="1" applyBorder="1" applyAlignment="1">
      <alignment horizontal="center" vertical="center" wrapText="1"/>
    </xf>
    <xf numFmtId="0" fontId="25" fillId="24" borderId="20" xfId="1" applyFont="1" applyFill="1" applyBorder="1" applyAlignment="1">
      <alignment horizontal="center" vertical="center" wrapText="1"/>
    </xf>
    <xf numFmtId="0" fontId="3" fillId="24" borderId="10" xfId="1" applyFont="1" applyFill="1" applyBorder="1" applyAlignment="1">
      <alignment horizontal="center" vertical="top" wrapText="1"/>
    </xf>
    <xf numFmtId="0" fontId="24" fillId="24" borderId="13" xfId="46" applyFont="1" applyFill="1" applyBorder="1" applyAlignment="1">
      <alignment horizontal="center" vertical="top" wrapText="1"/>
    </xf>
    <xf numFmtId="0" fontId="24" fillId="24" borderId="14" xfId="46" applyFont="1" applyFill="1" applyBorder="1" applyAlignment="1">
      <alignment horizontal="center" vertical="top" wrapText="1"/>
    </xf>
    <xf numFmtId="0" fontId="24" fillId="24" borderId="15" xfId="46" applyFont="1" applyFill="1" applyBorder="1" applyAlignment="1">
      <alignment horizontal="center" vertical="top" wrapText="1"/>
    </xf>
    <xf numFmtId="0" fontId="2" fillId="24" borderId="12" xfId="1" applyFont="1" applyFill="1" applyBorder="1" applyAlignment="1">
      <alignment horizontal="center" vertical="top" wrapText="1"/>
    </xf>
    <xf numFmtId="0" fontId="2" fillId="24" borderId="11" xfId="1" applyFont="1" applyFill="1" applyBorder="1" applyAlignment="1">
      <alignment horizontal="center" vertical="top" wrapText="1"/>
    </xf>
    <xf numFmtId="0" fontId="2" fillId="24" borderId="10" xfId="1" applyFont="1" applyFill="1" applyBorder="1" applyAlignment="1">
      <alignment horizontal="center" vertical="top" wrapText="1"/>
    </xf>
    <xf numFmtId="0" fontId="24" fillId="24" borderId="10" xfId="1" applyFont="1" applyFill="1" applyBorder="1" applyAlignment="1">
      <alignment vertical="top" wrapText="1"/>
    </xf>
    <xf numFmtId="0" fontId="6" fillId="24" borderId="0" xfId="1" applyFont="1" applyFill="1" applyBorder="1" applyAlignment="1">
      <alignment horizontal="center" wrapText="1"/>
    </xf>
    <xf numFmtId="0" fontId="2" fillId="24" borderId="10" xfId="43" applyFont="1" applyFill="1" applyBorder="1" applyAlignment="1">
      <alignment horizontal="center" vertical="top" wrapText="1"/>
    </xf>
    <xf numFmtId="0" fontId="5" fillId="24" borderId="16" xfId="1" applyFont="1" applyFill="1" applyBorder="1" applyAlignment="1">
      <alignment horizontal="right" vertical="center"/>
    </xf>
    <xf numFmtId="0" fontId="5" fillId="24" borderId="17" xfId="1" applyFont="1" applyFill="1" applyBorder="1" applyAlignment="1">
      <alignment horizontal="right" vertical="center"/>
    </xf>
  </cellXfs>
  <cellStyles count="76">
    <cellStyle name="20% - Акцент1 2" xfId="2"/>
    <cellStyle name="20% - Акцент2 2" xfId="3"/>
    <cellStyle name="20% - Акцент3 2" xfId="4"/>
    <cellStyle name="20% - Акцент4 2" xfId="5"/>
    <cellStyle name="20% - Акцент5 2" xfId="6"/>
    <cellStyle name="20% - Акцент6 2" xfId="7"/>
    <cellStyle name="40% - Акцент1 2" xfId="8"/>
    <cellStyle name="40% - Акцент2 2" xfId="9"/>
    <cellStyle name="40% - Акцент3 2" xfId="10"/>
    <cellStyle name="40% - Акцент4 2" xfId="11"/>
    <cellStyle name="40% - Акцент5 2" xfId="12"/>
    <cellStyle name="40% - Акцент6 2" xfId="13"/>
    <cellStyle name="60% - Акцент1 2" xfId="14"/>
    <cellStyle name="60% - Акцент2 2" xfId="15"/>
    <cellStyle name="60% - Акцент3 2" xfId="16"/>
    <cellStyle name="60% - Акцент4 2" xfId="17"/>
    <cellStyle name="60% - Акцент5 2" xfId="18"/>
    <cellStyle name="60% - Акцент6 2" xfId="19"/>
    <cellStyle name="Акцент1 2" xfId="20"/>
    <cellStyle name="Акцент2 2" xfId="21"/>
    <cellStyle name="Акцент3 2" xfId="22"/>
    <cellStyle name="Акцент4 2" xfId="23"/>
    <cellStyle name="Акцент5 2" xfId="24"/>
    <cellStyle name="Акцент6 2" xfId="25"/>
    <cellStyle name="Ввод  2" xfId="26"/>
    <cellStyle name="Вывод 2" xfId="27"/>
    <cellStyle name="Вычисление 2" xfId="28"/>
    <cellStyle name="Денежный 2" xfId="29"/>
    <cellStyle name="Заголовок 1 2" xfId="30"/>
    <cellStyle name="Заголовок 2 2" xfId="31"/>
    <cellStyle name="Заголовок 3 2" xfId="32"/>
    <cellStyle name="Заголовок 4 2" xfId="33"/>
    <cellStyle name="Итог 2" xfId="34"/>
    <cellStyle name="Контрольная ячейка 2" xfId="35"/>
    <cellStyle name="Название 2" xfId="36"/>
    <cellStyle name="Нейтральный 2" xfId="37"/>
    <cellStyle name="Обычный" xfId="0" builtinId="0"/>
    <cellStyle name="Обычный 2" xfId="38"/>
    <cellStyle name="Обычный 2 2" xfId="39"/>
    <cellStyle name="Обычный 2 3" xfId="40"/>
    <cellStyle name="Обычный 2 4" xfId="41"/>
    <cellStyle name="Обычный 2 5" xfId="42"/>
    <cellStyle name="Обычный 3" xfId="43"/>
    <cellStyle name="Обычный 4" xfId="44"/>
    <cellStyle name="Обычный 5" xfId="45"/>
    <cellStyle name="Обычный 6" xfId="46"/>
    <cellStyle name="Обычный 7" xfId="1"/>
    <cellStyle name="Плохой 2" xfId="47"/>
    <cellStyle name="Пояснение 2" xfId="48"/>
    <cellStyle name="Примечание 2" xfId="49"/>
    <cellStyle name="Процентный 2" xfId="50"/>
    <cellStyle name="Процентный 2 2" xfId="51"/>
    <cellStyle name="Процентный 2 2 2" xfId="52"/>
    <cellStyle name="Процентный 2 2 3" xfId="53"/>
    <cellStyle name="Процентный 2 2 4" xfId="54"/>
    <cellStyle name="Процентный 2 2 5" xfId="55"/>
    <cellStyle name="Процентный 2 3" xfId="56"/>
    <cellStyle name="Процентный 2 4" xfId="57"/>
    <cellStyle name="Процентный 2 5" xfId="58"/>
    <cellStyle name="Процентный 2 6" xfId="59"/>
    <cellStyle name="Связанная ячейка 2" xfId="60"/>
    <cellStyle name="Стиль 1" xfId="61"/>
    <cellStyle name="Текст предупреждения 2" xfId="62"/>
    <cellStyle name="Финансовый 2" xfId="64"/>
    <cellStyle name="Финансовый 2 2" xfId="65"/>
    <cellStyle name="Финансовый 2 2 2" xfId="66"/>
    <cellStyle name="Финансовый 2 2 3" xfId="67"/>
    <cellStyle name="Финансовый 2 2 4" xfId="68"/>
    <cellStyle name="Финансовый 2 2 5" xfId="69"/>
    <cellStyle name="Финансовый 2 3" xfId="70"/>
    <cellStyle name="Финансовый 2 4" xfId="71"/>
    <cellStyle name="Финансовый 2 5" xfId="72"/>
    <cellStyle name="Финансовый 2 6" xfId="73"/>
    <cellStyle name="Финансовый 3" xfId="74"/>
    <cellStyle name="Финансовый 4" xfId="63"/>
    <cellStyle name="Хороший 2" xfId="7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R136"/>
  <sheetViews>
    <sheetView tabSelected="1" zoomScale="85" zoomScaleNormal="85" workbookViewId="0">
      <selection activeCell="T15" sqref="T15"/>
    </sheetView>
  </sheetViews>
  <sheetFormatPr defaultRowHeight="15" x14ac:dyDescent="0.25"/>
  <cols>
    <col min="1" max="1" width="57.140625" style="46" customWidth="1"/>
    <col min="2" max="2" width="19.140625" style="46" hidden="1" customWidth="1"/>
    <col min="3" max="3" width="19.28515625" style="46" hidden="1" customWidth="1"/>
    <col min="4" max="4" width="15.5703125" style="46" hidden="1" customWidth="1"/>
    <col min="5" max="5" width="11.28515625" style="46" hidden="1" customWidth="1"/>
    <col min="6" max="6" width="12.5703125" style="46" customWidth="1"/>
    <col min="7" max="7" width="12.42578125" style="46" customWidth="1"/>
    <col min="8" max="8" width="12.5703125" style="46" customWidth="1"/>
    <col min="9" max="9" width="12" style="46" customWidth="1"/>
    <col min="10" max="10" width="11.5703125" style="46" customWidth="1"/>
    <col min="11" max="11" width="10.5703125" style="46" customWidth="1"/>
    <col min="12" max="12" width="12.140625" style="46" customWidth="1"/>
    <col min="13" max="13" width="11" style="46" customWidth="1"/>
    <col min="14" max="14" width="12" style="46" customWidth="1"/>
    <col min="15" max="15" width="11.7109375" style="46" customWidth="1"/>
    <col min="16" max="16" width="8.7109375" style="46" customWidth="1"/>
    <col min="17" max="17" width="7.42578125" style="46" hidden="1" customWidth="1"/>
    <col min="18" max="18" width="33.7109375" style="66" hidden="1" customWidth="1"/>
    <col min="19" max="16384" width="9.140625" style="46"/>
  </cols>
  <sheetData>
    <row r="1" spans="1:18" ht="29.25" customHeight="1" x14ac:dyDescent="0.25">
      <c r="A1" s="81" t="s">
        <v>0</v>
      </c>
      <c r="B1" s="81"/>
      <c r="C1" s="81"/>
      <c r="D1" s="81"/>
      <c r="E1" s="81"/>
      <c r="F1" s="81"/>
      <c r="G1" s="81"/>
      <c r="H1" s="81"/>
      <c r="I1" s="81"/>
      <c r="J1" s="81"/>
      <c r="K1" s="81"/>
      <c r="L1" s="81"/>
      <c r="M1" s="81"/>
      <c r="N1" s="81"/>
      <c r="O1" s="81"/>
      <c r="P1" s="81"/>
      <c r="Q1" s="81"/>
    </row>
    <row r="2" spans="1:18" ht="15.75" x14ac:dyDescent="0.25">
      <c r="A2" s="14"/>
      <c r="B2" s="14"/>
      <c r="C2" s="14"/>
      <c r="D2" s="14"/>
      <c r="E2" s="14"/>
      <c r="F2" s="14"/>
      <c r="G2" s="14"/>
      <c r="H2" s="21"/>
      <c r="I2" s="21"/>
      <c r="J2" s="21"/>
      <c r="K2" s="21"/>
      <c r="L2" s="21"/>
      <c r="M2" s="83" t="s">
        <v>1</v>
      </c>
      <c r="N2" s="83"/>
      <c r="O2" s="83"/>
      <c r="P2" s="83"/>
      <c r="Q2" s="84"/>
    </row>
    <row r="3" spans="1:18" ht="15.75" x14ac:dyDescent="0.25">
      <c r="A3" s="79" t="s">
        <v>2</v>
      </c>
      <c r="B3" s="82" t="s">
        <v>3</v>
      </c>
      <c r="C3" s="82" t="s">
        <v>4</v>
      </c>
      <c r="D3" s="82" t="s">
        <v>5</v>
      </c>
      <c r="E3" s="79" t="s">
        <v>6</v>
      </c>
      <c r="F3" s="73" t="s">
        <v>7</v>
      </c>
      <c r="G3" s="73"/>
      <c r="H3" s="73"/>
      <c r="I3" s="73"/>
      <c r="J3" s="77" t="s">
        <v>8</v>
      </c>
      <c r="K3" s="77" t="s">
        <v>9</v>
      </c>
      <c r="L3" s="73" t="s">
        <v>10</v>
      </c>
      <c r="M3" s="73"/>
      <c r="N3" s="73"/>
      <c r="O3" s="73"/>
      <c r="P3" s="77" t="s">
        <v>11</v>
      </c>
      <c r="Q3" s="79" t="s">
        <v>12</v>
      </c>
    </row>
    <row r="4" spans="1:18" ht="120" x14ac:dyDescent="0.25">
      <c r="A4" s="79"/>
      <c r="B4" s="82"/>
      <c r="C4" s="82"/>
      <c r="D4" s="82"/>
      <c r="E4" s="79"/>
      <c r="F4" s="15" t="s">
        <v>13</v>
      </c>
      <c r="G4" s="15" t="s">
        <v>14</v>
      </c>
      <c r="H4" s="15" t="s">
        <v>15</v>
      </c>
      <c r="I4" s="15" t="s">
        <v>16</v>
      </c>
      <c r="J4" s="78"/>
      <c r="K4" s="78"/>
      <c r="L4" s="15" t="s">
        <v>13</v>
      </c>
      <c r="M4" s="15" t="s">
        <v>14</v>
      </c>
      <c r="N4" s="15" t="s">
        <v>17</v>
      </c>
      <c r="O4" s="15" t="s">
        <v>16</v>
      </c>
      <c r="P4" s="78"/>
      <c r="Q4" s="79"/>
    </row>
    <row r="5" spans="1:18" ht="15.75" x14ac:dyDescent="0.25">
      <c r="A5" s="22" t="s">
        <v>18</v>
      </c>
      <c r="B5" s="35"/>
      <c r="C5" s="35"/>
      <c r="D5" s="22"/>
      <c r="E5" s="22"/>
      <c r="F5" s="16">
        <f>G5+H5+I5</f>
        <v>5398558.21</v>
      </c>
      <c r="G5" s="16">
        <f>G7+G8+G9+G10+G11+G12+G13+G14</f>
        <v>2917894.9</v>
      </c>
      <c r="H5" s="16">
        <f t="shared" ref="H5:J5" si="0">H7+H8+H9+H10+H11+H12+H13+H14</f>
        <v>2260545.0999999996</v>
      </c>
      <c r="I5" s="16">
        <f t="shared" si="0"/>
        <v>220118.21000000002</v>
      </c>
      <c r="J5" s="16">
        <f t="shared" si="0"/>
        <v>542898.57799999998</v>
      </c>
      <c r="K5" s="23">
        <f>J5/F5*100</f>
        <v>10.056362400508412</v>
      </c>
      <c r="L5" s="23">
        <f>M5+N5+O5</f>
        <v>419858.16599999997</v>
      </c>
      <c r="M5" s="16">
        <f t="shared" ref="M5:O5" si="1">M7+M8+M9+M10+M11+M12+M13+M14</f>
        <v>124157.34</v>
      </c>
      <c r="N5" s="16">
        <f t="shared" si="1"/>
        <v>269019.90000000002</v>
      </c>
      <c r="O5" s="16">
        <f t="shared" si="1"/>
        <v>26680.925999999999</v>
      </c>
      <c r="P5" s="24">
        <f>L5/F5*100</f>
        <v>7.7772277276232229</v>
      </c>
      <c r="Q5" s="52">
        <v>11.900665021016394</v>
      </c>
      <c r="R5" s="65">
        <f>N5/H5*100</f>
        <v>11.900665021016394</v>
      </c>
    </row>
    <row r="6" spans="1:18" ht="15.75" x14ac:dyDescent="0.25">
      <c r="A6" s="6" t="s">
        <v>19</v>
      </c>
      <c r="B6" s="33"/>
      <c r="C6" s="33"/>
      <c r="D6" s="25"/>
      <c r="E6" s="6"/>
      <c r="F6" s="11"/>
      <c r="G6" s="11"/>
      <c r="H6" s="3"/>
      <c r="I6" s="8"/>
      <c r="J6" s="1"/>
      <c r="K6" s="8"/>
      <c r="L6" s="8"/>
      <c r="M6" s="1"/>
      <c r="N6" s="1"/>
      <c r="O6" s="1"/>
      <c r="P6" s="1"/>
      <c r="Q6" s="52"/>
      <c r="R6" s="65"/>
    </row>
    <row r="7" spans="1:18" x14ac:dyDescent="0.25">
      <c r="A7" s="26" t="s">
        <v>20</v>
      </c>
      <c r="B7" s="36"/>
      <c r="C7" s="36"/>
      <c r="D7" s="26"/>
      <c r="E7" s="26"/>
      <c r="F7" s="27">
        <f t="shared" ref="F7:F14" si="2">G7+H7+I7</f>
        <v>1244717.6999999997</v>
      </c>
      <c r="G7" s="3">
        <f>G16</f>
        <v>737523.1</v>
      </c>
      <c r="H7" s="3">
        <f t="shared" ref="H7:J7" si="3">H16</f>
        <v>393779.19999999995</v>
      </c>
      <c r="I7" s="3">
        <f t="shared" si="3"/>
        <v>113415.4</v>
      </c>
      <c r="J7" s="3">
        <f t="shared" si="3"/>
        <v>54770.799999999996</v>
      </c>
      <c r="K7" s="1">
        <f t="shared" ref="K7:K14" si="4">J7/F7*100</f>
        <v>4.4002587896034582</v>
      </c>
      <c r="L7" s="28">
        <f t="shared" ref="L7:L14" si="5">M7+N7+O7</f>
        <v>54768.9</v>
      </c>
      <c r="M7" s="3">
        <f t="shared" ref="M7:O7" si="6">M16</f>
        <v>12040</v>
      </c>
      <c r="N7" s="3">
        <f t="shared" si="6"/>
        <v>40389.599999999999</v>
      </c>
      <c r="O7" s="3">
        <f t="shared" si="6"/>
        <v>2339.3000000000002</v>
      </c>
      <c r="P7" s="3">
        <f t="shared" ref="P7:P14" si="7">L7/F7*100</f>
        <v>4.4001061445498859</v>
      </c>
      <c r="Q7" s="52">
        <v>10.25691555064361</v>
      </c>
      <c r="R7" s="65">
        <f>N7/H7*100</f>
        <v>10.25691555064361</v>
      </c>
    </row>
    <row r="8" spans="1:18" x14ac:dyDescent="0.25">
      <c r="A8" s="26" t="s">
        <v>21</v>
      </c>
      <c r="B8" s="36"/>
      <c r="C8" s="36"/>
      <c r="D8" s="26"/>
      <c r="E8" s="26"/>
      <c r="F8" s="27">
        <f t="shared" si="2"/>
        <v>89648.5</v>
      </c>
      <c r="G8" s="3">
        <f>G40</f>
        <v>8770</v>
      </c>
      <c r="H8" s="3">
        <f t="shared" ref="H8:J8" si="8">H40</f>
        <v>79936.100000000006</v>
      </c>
      <c r="I8" s="3">
        <f t="shared" si="8"/>
        <v>942.4</v>
      </c>
      <c r="J8" s="3">
        <f t="shared" si="8"/>
        <v>1650</v>
      </c>
      <c r="K8" s="1">
        <f t="shared" si="4"/>
        <v>1.840521592664685</v>
      </c>
      <c r="L8" s="28">
        <f t="shared" si="5"/>
        <v>1727.1</v>
      </c>
      <c r="M8" s="3">
        <f t="shared" ref="M8:O8" si="9">M40</f>
        <v>0</v>
      </c>
      <c r="N8" s="3">
        <f t="shared" si="9"/>
        <v>1650</v>
      </c>
      <c r="O8" s="3">
        <f t="shared" si="9"/>
        <v>77.099999999999994</v>
      </c>
      <c r="P8" s="3">
        <f t="shared" si="7"/>
        <v>1.9265241470855616</v>
      </c>
      <c r="Q8" s="52">
        <v>2.0641487388051205</v>
      </c>
      <c r="R8" s="65">
        <f t="shared" ref="R8:R14" si="10">N8/H8*100</f>
        <v>2.0641487388051205</v>
      </c>
    </row>
    <row r="9" spans="1:18" x14ac:dyDescent="0.25">
      <c r="A9" s="26" t="s">
        <v>22</v>
      </c>
      <c r="B9" s="36"/>
      <c r="C9" s="36"/>
      <c r="D9" s="26"/>
      <c r="E9" s="26"/>
      <c r="F9" s="27">
        <f t="shared" si="2"/>
        <v>1101520.75</v>
      </c>
      <c r="G9" s="3">
        <f>G57</f>
        <v>890576.7</v>
      </c>
      <c r="H9" s="3">
        <f t="shared" ref="H9:J9" si="11">H57</f>
        <v>190665.7</v>
      </c>
      <c r="I9" s="3">
        <f t="shared" si="11"/>
        <v>20278.349999999999</v>
      </c>
      <c r="J9" s="3">
        <f t="shared" si="11"/>
        <v>112847.6</v>
      </c>
      <c r="K9" s="1">
        <f t="shared" si="4"/>
        <v>10.24470941650441</v>
      </c>
      <c r="L9" s="28">
        <f t="shared" si="5"/>
        <v>112847.64</v>
      </c>
      <c r="M9" s="3">
        <f t="shared" ref="M9:O9" si="12">M57</f>
        <v>109077.34</v>
      </c>
      <c r="N9" s="3">
        <f t="shared" si="12"/>
        <v>0</v>
      </c>
      <c r="O9" s="3">
        <f t="shared" si="12"/>
        <v>3770.3</v>
      </c>
      <c r="P9" s="3">
        <f t="shared" si="7"/>
        <v>10.244713047847714</v>
      </c>
      <c r="Q9" s="52">
        <v>0</v>
      </c>
      <c r="R9" s="65">
        <f t="shared" si="10"/>
        <v>0</v>
      </c>
    </row>
    <row r="10" spans="1:18" x14ac:dyDescent="0.25">
      <c r="A10" s="26" t="s">
        <v>23</v>
      </c>
      <c r="B10" s="36"/>
      <c r="C10" s="36"/>
      <c r="D10" s="26"/>
      <c r="E10" s="26"/>
      <c r="F10" s="27">
        <f t="shared" si="2"/>
        <v>645308.19999999995</v>
      </c>
      <c r="G10" s="3">
        <f>G63</f>
        <v>366557</v>
      </c>
      <c r="H10" s="3">
        <f t="shared" ref="H10:J10" si="13">H63</f>
        <v>278751.2</v>
      </c>
      <c r="I10" s="3">
        <f t="shared" si="13"/>
        <v>0</v>
      </c>
      <c r="J10" s="1">
        <f t="shared" si="13"/>
        <v>158453.83799999999</v>
      </c>
      <c r="K10" s="1">
        <f t="shared" si="4"/>
        <v>24.55475352707435</v>
      </c>
      <c r="L10" s="28">
        <f t="shared" si="5"/>
        <v>128453.79999999999</v>
      </c>
      <c r="M10" s="3">
        <f t="shared" ref="M10:O10" si="14">M63</f>
        <v>3040</v>
      </c>
      <c r="N10" s="3">
        <f t="shared" si="14"/>
        <v>125413.79999999999</v>
      </c>
      <c r="O10" s="3">
        <f t="shared" si="14"/>
        <v>0</v>
      </c>
      <c r="P10" s="3">
        <f t="shared" si="7"/>
        <v>19.905806248859072</v>
      </c>
      <c r="Q10" s="52">
        <v>44.991304073309813</v>
      </c>
      <c r="R10" s="65">
        <f t="shared" si="10"/>
        <v>44.991304073309813</v>
      </c>
    </row>
    <row r="11" spans="1:18" x14ac:dyDescent="0.25">
      <c r="A11" s="26" t="s">
        <v>24</v>
      </c>
      <c r="B11" s="36"/>
      <c r="C11" s="36"/>
      <c r="D11" s="26"/>
      <c r="E11" s="26"/>
      <c r="F11" s="27">
        <f t="shared" si="2"/>
        <v>335075.09999999998</v>
      </c>
      <c r="G11" s="3">
        <f>G74</f>
        <v>0</v>
      </c>
      <c r="H11" s="3">
        <f t="shared" ref="H11:J11" si="15">H74</f>
        <v>335075.09999999998</v>
      </c>
      <c r="I11" s="3">
        <f t="shared" si="15"/>
        <v>0</v>
      </c>
      <c r="J11" s="3">
        <f t="shared" si="15"/>
        <v>74793.399999999994</v>
      </c>
      <c r="K11" s="1">
        <f t="shared" si="4"/>
        <v>22.321384071809575</v>
      </c>
      <c r="L11" s="28">
        <f t="shared" si="5"/>
        <v>74793.399999999994</v>
      </c>
      <c r="M11" s="3">
        <f t="shared" ref="M11:O11" si="16">M74</f>
        <v>0</v>
      </c>
      <c r="N11" s="3">
        <f t="shared" si="16"/>
        <v>74793.399999999994</v>
      </c>
      <c r="O11" s="3">
        <f t="shared" si="16"/>
        <v>0</v>
      </c>
      <c r="P11" s="3">
        <f t="shared" si="7"/>
        <v>22.321384071809575</v>
      </c>
      <c r="Q11" s="52">
        <v>22.321384071809575</v>
      </c>
      <c r="R11" s="65">
        <f t="shared" si="10"/>
        <v>22.321384071809575</v>
      </c>
    </row>
    <row r="12" spans="1:18" x14ac:dyDescent="0.25">
      <c r="A12" s="26" t="s">
        <v>25</v>
      </c>
      <c r="B12" s="36"/>
      <c r="C12" s="36"/>
      <c r="D12" s="26"/>
      <c r="E12" s="26"/>
      <c r="F12" s="27">
        <f t="shared" si="2"/>
        <v>1719280.77</v>
      </c>
      <c r="G12" s="3">
        <f>G87</f>
        <v>778031.74</v>
      </c>
      <c r="H12" s="3">
        <f t="shared" ref="H12:J12" si="17">H87</f>
        <v>877204.29999999993</v>
      </c>
      <c r="I12" s="3">
        <f t="shared" si="17"/>
        <v>64044.729999999996</v>
      </c>
      <c r="J12" s="3">
        <f t="shared" si="17"/>
        <v>125002.93999999999</v>
      </c>
      <c r="K12" s="1">
        <f t="shared" si="4"/>
        <v>7.27065306500229</v>
      </c>
      <c r="L12" s="28">
        <f t="shared" si="5"/>
        <v>31887.326000000001</v>
      </c>
      <c r="M12" s="3">
        <f t="shared" ref="M12:O12" si="18">M87</f>
        <v>0</v>
      </c>
      <c r="N12" s="3">
        <f t="shared" si="18"/>
        <v>19083.099999999999</v>
      </c>
      <c r="O12" s="3">
        <f t="shared" si="18"/>
        <v>12804.226000000001</v>
      </c>
      <c r="P12" s="3">
        <f t="shared" si="7"/>
        <v>1.8546898538276562</v>
      </c>
      <c r="Q12" s="52">
        <v>2.1754453324043213</v>
      </c>
      <c r="R12" s="65">
        <f t="shared" si="10"/>
        <v>2.1754453324043213</v>
      </c>
    </row>
    <row r="13" spans="1:18" x14ac:dyDescent="0.25">
      <c r="A13" s="26" t="s">
        <v>26</v>
      </c>
      <c r="B13" s="36"/>
      <c r="C13" s="36"/>
      <c r="D13" s="26"/>
      <c r="E13" s="26"/>
      <c r="F13" s="27">
        <f t="shared" si="2"/>
        <v>61524.5</v>
      </c>
      <c r="G13" s="3">
        <f>G114</f>
        <v>0</v>
      </c>
      <c r="H13" s="3">
        <f t="shared" ref="H13:J13" si="19">H114</f>
        <v>59724.5</v>
      </c>
      <c r="I13" s="3">
        <f t="shared" si="19"/>
        <v>1800</v>
      </c>
      <c r="J13" s="3">
        <f t="shared" si="19"/>
        <v>0</v>
      </c>
      <c r="K13" s="1">
        <f t="shared" si="4"/>
        <v>0</v>
      </c>
      <c r="L13" s="28">
        <f t="shared" si="5"/>
        <v>0</v>
      </c>
      <c r="M13" s="3">
        <f t="shared" ref="M13:O13" si="20">M114</f>
        <v>0</v>
      </c>
      <c r="N13" s="3">
        <f t="shared" si="20"/>
        <v>0</v>
      </c>
      <c r="O13" s="3">
        <f t="shared" si="20"/>
        <v>0</v>
      </c>
      <c r="P13" s="3">
        <f t="shared" si="7"/>
        <v>0</v>
      </c>
      <c r="Q13" s="52">
        <v>0</v>
      </c>
      <c r="R13" s="65">
        <f t="shared" si="10"/>
        <v>0</v>
      </c>
    </row>
    <row r="14" spans="1:18" x14ac:dyDescent="0.25">
      <c r="A14" s="26" t="s">
        <v>27</v>
      </c>
      <c r="B14" s="36"/>
      <c r="C14" s="36"/>
      <c r="D14" s="26"/>
      <c r="E14" s="26"/>
      <c r="F14" s="27">
        <f t="shared" si="2"/>
        <v>201482.69</v>
      </c>
      <c r="G14" s="3">
        <f>G126</f>
        <v>136436.35999999999</v>
      </c>
      <c r="H14" s="3">
        <f t="shared" ref="H14:J14" si="21">H126</f>
        <v>45409</v>
      </c>
      <c r="I14" s="3">
        <f t="shared" si="21"/>
        <v>19637.330000000002</v>
      </c>
      <c r="J14" s="3">
        <f t="shared" si="21"/>
        <v>15380</v>
      </c>
      <c r="K14" s="1">
        <f t="shared" si="4"/>
        <v>7.6334100959243703</v>
      </c>
      <c r="L14" s="28">
        <f t="shared" si="5"/>
        <v>15380</v>
      </c>
      <c r="M14" s="3">
        <f t="shared" ref="M14:O14" si="22">M126</f>
        <v>0</v>
      </c>
      <c r="N14" s="3">
        <f t="shared" si="22"/>
        <v>7690</v>
      </c>
      <c r="O14" s="3">
        <f t="shared" si="22"/>
        <v>7690</v>
      </c>
      <c r="P14" s="3">
        <f t="shared" si="7"/>
        <v>7.6334100959243703</v>
      </c>
      <c r="Q14" s="52">
        <v>16.934968838776456</v>
      </c>
      <c r="R14" s="65">
        <f t="shared" si="10"/>
        <v>16.934968838776456</v>
      </c>
    </row>
    <row r="15" spans="1:18" ht="15.75" x14ac:dyDescent="0.25">
      <c r="A15" s="6"/>
      <c r="B15" s="33"/>
      <c r="C15" s="33"/>
      <c r="D15" s="6"/>
      <c r="E15" s="6"/>
      <c r="F15" s="11"/>
      <c r="G15" s="11"/>
      <c r="H15" s="3"/>
      <c r="I15" s="8"/>
      <c r="J15" s="1"/>
      <c r="K15" s="8"/>
      <c r="L15" s="8"/>
      <c r="M15" s="8"/>
      <c r="N15" s="1"/>
      <c r="O15" s="1"/>
      <c r="P15" s="1"/>
      <c r="Q15" s="47"/>
      <c r="R15" s="64"/>
    </row>
    <row r="16" spans="1:18" ht="15.75" x14ac:dyDescent="0.25">
      <c r="A16" s="29" t="s">
        <v>28</v>
      </c>
      <c r="B16" s="37"/>
      <c r="C16" s="37"/>
      <c r="D16" s="37"/>
      <c r="E16" s="37"/>
      <c r="F16" s="16">
        <f>G16+H16+I16</f>
        <v>1244717.6999999997</v>
      </c>
      <c r="G16" s="8">
        <v>737523.1</v>
      </c>
      <c r="H16" s="8">
        <v>393779.19999999995</v>
      </c>
      <c r="I16" s="8">
        <v>113415.4</v>
      </c>
      <c r="J16" s="8">
        <v>54770.799999999996</v>
      </c>
      <c r="K16" s="1">
        <f>J16/F16*100</f>
        <v>4.4002587896034582</v>
      </c>
      <c r="L16" s="23">
        <f>M16+N16+O16</f>
        <v>54768.9</v>
      </c>
      <c r="M16" s="8">
        <v>12040</v>
      </c>
      <c r="N16" s="8">
        <v>40389.599999999999</v>
      </c>
      <c r="O16" s="8">
        <v>2339.3000000000002</v>
      </c>
      <c r="P16" s="24">
        <f>L16/F16*100</f>
        <v>4.4001061445498859</v>
      </c>
      <c r="Q16" s="53"/>
      <c r="R16" s="64"/>
    </row>
    <row r="17" spans="1:18" ht="15.75" x14ac:dyDescent="0.25">
      <c r="A17" s="30" t="s">
        <v>19</v>
      </c>
      <c r="B17" s="38"/>
      <c r="C17" s="38"/>
      <c r="D17" s="38"/>
      <c r="E17" s="38"/>
      <c r="F17" s="17"/>
      <c r="G17" s="17"/>
      <c r="H17" s="1"/>
      <c r="I17" s="8"/>
      <c r="J17" s="8"/>
      <c r="K17" s="8"/>
      <c r="L17" s="8"/>
      <c r="M17" s="8"/>
      <c r="N17" s="1"/>
      <c r="O17" s="1"/>
      <c r="P17" s="1"/>
      <c r="Q17" s="47"/>
      <c r="R17" s="64"/>
    </row>
    <row r="18" spans="1:18" ht="31.5" x14ac:dyDescent="0.25">
      <c r="A18" s="48" t="s">
        <v>187</v>
      </c>
      <c r="B18" s="4"/>
      <c r="C18" s="4"/>
      <c r="D18" s="4"/>
      <c r="E18" s="4"/>
      <c r="F18" s="3">
        <f t="shared" ref="F18:F19" si="23">G18+H18+I18</f>
        <v>1120130.6000000001</v>
      </c>
      <c r="G18" s="1">
        <v>725483.1</v>
      </c>
      <c r="H18" s="1">
        <v>287097.5</v>
      </c>
      <c r="I18" s="1">
        <v>107550</v>
      </c>
      <c r="J18" s="1">
        <v>0</v>
      </c>
      <c r="K18" s="1">
        <f t="shared" ref="K18:K19" si="24">J18/F18*100</f>
        <v>0</v>
      </c>
      <c r="L18" s="1">
        <f t="shared" ref="L18:L19" si="25">M18+N18+O18</f>
        <v>0</v>
      </c>
      <c r="M18" s="1">
        <v>0</v>
      </c>
      <c r="N18" s="1">
        <v>0</v>
      </c>
      <c r="O18" s="1">
        <v>0</v>
      </c>
      <c r="P18" s="3">
        <f t="shared" ref="P18:P19" si="26">L18/F18*100</f>
        <v>0</v>
      </c>
      <c r="Q18" s="53"/>
      <c r="R18" s="64"/>
    </row>
    <row r="19" spans="1:18" ht="30" x14ac:dyDescent="0.25">
      <c r="A19" s="9" t="s">
        <v>29</v>
      </c>
      <c r="B19" s="4"/>
      <c r="C19" s="4"/>
      <c r="D19" s="4"/>
      <c r="E19" s="4"/>
      <c r="F19" s="3">
        <f t="shared" si="23"/>
        <v>8140.6</v>
      </c>
      <c r="G19" s="1">
        <v>0</v>
      </c>
      <c r="H19" s="1">
        <v>8140.6</v>
      </c>
      <c r="I19" s="1">
        <v>0</v>
      </c>
      <c r="J19" s="1">
        <v>0</v>
      </c>
      <c r="K19" s="1">
        <f t="shared" si="24"/>
        <v>0</v>
      </c>
      <c r="L19" s="1">
        <f t="shared" si="25"/>
        <v>0</v>
      </c>
      <c r="M19" s="1">
        <v>0</v>
      </c>
      <c r="N19" s="1">
        <v>0</v>
      </c>
      <c r="O19" s="1">
        <v>0</v>
      </c>
      <c r="P19" s="3">
        <f t="shared" si="26"/>
        <v>0</v>
      </c>
      <c r="Q19" s="53"/>
      <c r="R19" s="64"/>
    </row>
    <row r="20" spans="1:18" ht="30" x14ac:dyDescent="0.25">
      <c r="A20" s="26" t="s">
        <v>30</v>
      </c>
      <c r="B20" s="36"/>
      <c r="C20" s="36"/>
      <c r="D20" s="36"/>
      <c r="E20" s="36"/>
      <c r="F20" s="18"/>
      <c r="G20" s="18"/>
      <c r="H20" s="1"/>
      <c r="I20" s="8"/>
      <c r="J20" s="1"/>
      <c r="K20" s="8" t="s">
        <v>31</v>
      </c>
      <c r="L20" s="8"/>
      <c r="M20" s="8"/>
      <c r="N20" s="1"/>
      <c r="O20" s="1"/>
      <c r="P20" s="1"/>
      <c r="Q20" s="47"/>
      <c r="R20" s="67"/>
    </row>
    <row r="21" spans="1:18" ht="93" customHeight="1" x14ac:dyDescent="0.25">
      <c r="A21" s="26" t="s">
        <v>188</v>
      </c>
      <c r="B21" s="33" t="s">
        <v>32</v>
      </c>
      <c r="C21" s="36"/>
      <c r="D21" s="5" t="s">
        <v>33</v>
      </c>
      <c r="E21" s="5" t="s">
        <v>34</v>
      </c>
      <c r="F21" s="31">
        <f>G21+H21+I21</f>
        <v>8140.6</v>
      </c>
      <c r="G21" s="18"/>
      <c r="H21" s="1">
        <v>8140.6</v>
      </c>
      <c r="I21" s="8"/>
      <c r="J21" s="1">
        <v>0</v>
      </c>
      <c r="K21" s="1">
        <f t="shared" ref="K21:K22" si="27">J21/F21*100</f>
        <v>0</v>
      </c>
      <c r="L21" s="1">
        <f t="shared" ref="L21:L22" si="28">M21+N21+O21</f>
        <v>0</v>
      </c>
      <c r="M21" s="8"/>
      <c r="N21" s="1">
        <v>0</v>
      </c>
      <c r="O21" s="1"/>
      <c r="P21" s="1">
        <f t="shared" ref="P21:P22" si="29">L21/F21*100</f>
        <v>0</v>
      </c>
      <c r="Q21" s="44" t="s">
        <v>35</v>
      </c>
      <c r="R21" s="67" t="s">
        <v>209</v>
      </c>
    </row>
    <row r="22" spans="1:18" ht="30" x14ac:dyDescent="0.25">
      <c r="A22" s="6" t="s">
        <v>189</v>
      </c>
      <c r="B22" s="5"/>
      <c r="C22" s="5"/>
      <c r="D22" s="5"/>
      <c r="E22" s="45"/>
      <c r="F22" s="3">
        <f>G22+H22+I22</f>
        <v>295114.3</v>
      </c>
      <c r="G22" s="11">
        <v>141803</v>
      </c>
      <c r="H22" s="1">
        <v>153311.29999999999</v>
      </c>
      <c r="I22" s="1">
        <v>0</v>
      </c>
      <c r="J22" s="1">
        <v>0</v>
      </c>
      <c r="K22" s="1">
        <f t="shared" si="27"/>
        <v>0</v>
      </c>
      <c r="L22" s="1">
        <f t="shared" si="28"/>
        <v>0</v>
      </c>
      <c r="M22" s="1">
        <v>0</v>
      </c>
      <c r="N22" s="1">
        <v>0</v>
      </c>
      <c r="O22" s="1">
        <v>0</v>
      </c>
      <c r="P22" s="3">
        <f t="shared" si="29"/>
        <v>0</v>
      </c>
      <c r="Q22" s="54"/>
      <c r="R22" s="64"/>
    </row>
    <row r="23" spans="1:18" ht="30" x14ac:dyDescent="0.25">
      <c r="A23" s="12" t="s">
        <v>30</v>
      </c>
      <c r="B23" s="5"/>
      <c r="C23" s="5"/>
      <c r="D23" s="5"/>
      <c r="E23" s="45"/>
      <c r="F23" s="3"/>
      <c r="G23" s="11"/>
      <c r="H23" s="1"/>
      <c r="I23" s="1"/>
      <c r="J23" s="1"/>
      <c r="K23" s="1"/>
      <c r="L23" s="1"/>
      <c r="M23" s="1"/>
      <c r="N23" s="1"/>
      <c r="O23" s="1"/>
      <c r="P23" s="3"/>
      <c r="Q23" s="54"/>
      <c r="R23" s="64"/>
    </row>
    <row r="24" spans="1:18" x14ac:dyDescent="0.25">
      <c r="A24" s="12" t="s">
        <v>42</v>
      </c>
      <c r="B24" s="5"/>
      <c r="C24" s="5"/>
      <c r="D24" s="5"/>
      <c r="E24" s="45"/>
      <c r="F24" s="3">
        <f t="shared" ref="F24:F25" si="30">G24+H24+I24</f>
        <v>295114.3</v>
      </c>
      <c r="G24" s="11">
        <v>141803</v>
      </c>
      <c r="H24" s="1">
        <v>153311.29999999999</v>
      </c>
      <c r="I24" s="1"/>
      <c r="J24" s="1">
        <v>0</v>
      </c>
      <c r="K24" s="1">
        <f t="shared" ref="K24:K25" si="31">J24/F24*100</f>
        <v>0</v>
      </c>
      <c r="L24" s="1">
        <f t="shared" ref="L24:L25" si="32">M24+N24+O24</f>
        <v>0</v>
      </c>
      <c r="M24" s="1"/>
      <c r="N24" s="1">
        <v>0</v>
      </c>
      <c r="O24" s="1"/>
      <c r="P24" s="3">
        <f>L24/F24*100</f>
        <v>0</v>
      </c>
      <c r="Q24" s="54"/>
      <c r="R24" s="64"/>
    </row>
    <row r="25" spans="1:18" ht="75" x14ac:dyDescent="0.25">
      <c r="A25" s="6" t="s">
        <v>43</v>
      </c>
      <c r="B25" s="5"/>
      <c r="C25" s="5"/>
      <c r="D25" s="5"/>
      <c r="E25" s="45"/>
      <c r="F25" s="3">
        <f t="shared" si="30"/>
        <v>816875.7</v>
      </c>
      <c r="G25" s="20">
        <v>583680.1</v>
      </c>
      <c r="H25" s="1">
        <v>125645.6</v>
      </c>
      <c r="I25" s="1">
        <v>107550</v>
      </c>
      <c r="J25" s="1">
        <v>0</v>
      </c>
      <c r="K25" s="1">
        <f t="shared" si="31"/>
        <v>0</v>
      </c>
      <c r="L25" s="1">
        <f t="shared" si="32"/>
        <v>0</v>
      </c>
      <c r="M25" s="1">
        <v>0</v>
      </c>
      <c r="N25" s="1">
        <v>0</v>
      </c>
      <c r="O25" s="1">
        <v>0</v>
      </c>
      <c r="P25" s="3">
        <f>L25/F25*100</f>
        <v>0</v>
      </c>
      <c r="Q25" s="54"/>
      <c r="R25" s="64"/>
    </row>
    <row r="26" spans="1:18" ht="30" x14ac:dyDescent="0.25">
      <c r="A26" s="12" t="s">
        <v>30</v>
      </c>
      <c r="B26" s="5"/>
      <c r="C26" s="5"/>
      <c r="D26" s="5"/>
      <c r="E26" s="45"/>
      <c r="F26" s="3"/>
      <c r="G26" s="11"/>
      <c r="H26" s="1"/>
      <c r="I26" s="1"/>
      <c r="J26" s="1"/>
      <c r="K26" s="1"/>
      <c r="L26" s="1"/>
      <c r="M26" s="1"/>
      <c r="N26" s="1"/>
      <c r="O26" s="1"/>
      <c r="P26" s="3"/>
      <c r="Q26" s="54"/>
      <c r="R26" s="64"/>
    </row>
    <row r="27" spans="1:18" ht="54" customHeight="1" x14ac:dyDescent="0.25">
      <c r="A27" s="12" t="s">
        <v>44</v>
      </c>
      <c r="B27" s="5" t="s">
        <v>36</v>
      </c>
      <c r="C27" s="5" t="s">
        <v>45</v>
      </c>
      <c r="D27" s="5" t="s">
        <v>46</v>
      </c>
      <c r="E27" s="45" t="s">
        <v>47</v>
      </c>
      <c r="F27" s="3">
        <f>G27+H27+I27</f>
        <v>3350</v>
      </c>
      <c r="G27" s="11"/>
      <c r="H27" s="1">
        <v>3350</v>
      </c>
      <c r="I27" s="1"/>
      <c r="J27" s="1">
        <v>0</v>
      </c>
      <c r="K27" s="1">
        <f>J27/F27*100</f>
        <v>0</v>
      </c>
      <c r="L27" s="1">
        <f>M27+N27+O27</f>
        <v>0</v>
      </c>
      <c r="M27" s="1"/>
      <c r="N27" s="1">
        <v>0</v>
      </c>
      <c r="O27" s="1">
        <v>0</v>
      </c>
      <c r="P27" s="3">
        <f>L27/F27*100</f>
        <v>0</v>
      </c>
      <c r="Q27" s="54" t="s">
        <v>48</v>
      </c>
      <c r="R27" s="67" t="s">
        <v>225</v>
      </c>
    </row>
    <row r="28" spans="1:18" x14ac:dyDescent="0.25">
      <c r="A28" s="10" t="s">
        <v>49</v>
      </c>
      <c r="B28" s="5"/>
      <c r="C28" s="5"/>
      <c r="D28" s="5"/>
      <c r="E28" s="45"/>
      <c r="F28" s="3"/>
      <c r="G28" s="11"/>
      <c r="H28" s="1"/>
      <c r="I28" s="1"/>
      <c r="J28" s="1"/>
      <c r="K28" s="1"/>
      <c r="L28" s="1"/>
      <c r="M28" s="1"/>
      <c r="N28" s="1"/>
      <c r="O28" s="1"/>
      <c r="P28" s="3"/>
      <c r="Q28" s="54"/>
      <c r="R28" s="64"/>
    </row>
    <row r="29" spans="1:18" ht="45" x14ac:dyDescent="0.25">
      <c r="A29" s="12" t="s">
        <v>50</v>
      </c>
      <c r="B29" s="5" t="s">
        <v>51</v>
      </c>
      <c r="C29" s="5" t="s">
        <v>52</v>
      </c>
      <c r="D29" s="5" t="s">
        <v>53</v>
      </c>
      <c r="E29" s="45" t="s">
        <v>54</v>
      </c>
      <c r="F29" s="3">
        <f t="shared" ref="F29:F31" si="33">G29+H29+I29</f>
        <v>798480.1</v>
      </c>
      <c r="G29" s="20">
        <v>583680.1</v>
      </c>
      <c r="H29" s="1">
        <v>107250</v>
      </c>
      <c r="I29" s="1">
        <v>107550</v>
      </c>
      <c r="J29" s="1">
        <v>0</v>
      </c>
      <c r="K29" s="1">
        <f t="shared" ref="K29:K31" si="34">J29/F29*100</f>
        <v>0</v>
      </c>
      <c r="L29" s="1">
        <f t="shared" ref="L29:L32" si="35">M29+N29+O29</f>
        <v>0</v>
      </c>
      <c r="M29" s="1"/>
      <c r="N29" s="1">
        <v>0</v>
      </c>
      <c r="O29" s="1"/>
      <c r="P29" s="3">
        <f t="shared" ref="P29:P32" si="36">L29/F29*100</f>
        <v>0</v>
      </c>
      <c r="Q29" s="54"/>
      <c r="R29" s="67" t="s">
        <v>206</v>
      </c>
    </row>
    <row r="30" spans="1:18" ht="48.75" customHeight="1" x14ac:dyDescent="0.25">
      <c r="A30" s="12" t="s">
        <v>55</v>
      </c>
      <c r="B30" s="5"/>
      <c r="C30" s="5"/>
      <c r="D30" s="5"/>
      <c r="E30" s="45"/>
      <c r="F30" s="3">
        <f t="shared" si="33"/>
        <v>15045.6</v>
      </c>
      <c r="G30" s="11"/>
      <c r="H30" s="1">
        <v>15045.6</v>
      </c>
      <c r="I30" s="1"/>
      <c r="J30" s="1">
        <v>0</v>
      </c>
      <c r="K30" s="1">
        <f t="shared" si="34"/>
        <v>0</v>
      </c>
      <c r="L30" s="1">
        <f t="shared" si="35"/>
        <v>0</v>
      </c>
      <c r="M30" s="1"/>
      <c r="N30" s="1">
        <v>0</v>
      </c>
      <c r="O30" s="1"/>
      <c r="P30" s="3">
        <f t="shared" si="36"/>
        <v>0</v>
      </c>
      <c r="Q30" s="54" t="s">
        <v>48</v>
      </c>
      <c r="R30" s="67" t="s">
        <v>225</v>
      </c>
    </row>
    <row r="31" spans="1:18" ht="78.75" x14ac:dyDescent="0.25">
      <c r="A31" s="49" t="s">
        <v>56</v>
      </c>
      <c r="B31" s="39"/>
      <c r="C31" s="39"/>
      <c r="D31" s="39"/>
      <c r="E31" s="4"/>
      <c r="F31" s="3">
        <f t="shared" si="33"/>
        <v>117731</v>
      </c>
      <c r="G31" s="1">
        <v>12040</v>
      </c>
      <c r="H31" s="1">
        <v>99825.600000000006</v>
      </c>
      <c r="I31" s="1">
        <v>5865.4</v>
      </c>
      <c r="J31" s="1">
        <v>47912.7</v>
      </c>
      <c r="K31" s="1">
        <f t="shared" si="34"/>
        <v>40.696757863264558</v>
      </c>
      <c r="L31" s="1">
        <f t="shared" si="35"/>
        <v>47912.800000000003</v>
      </c>
      <c r="M31" s="1">
        <v>12040</v>
      </c>
      <c r="N31" s="1">
        <v>33533.5</v>
      </c>
      <c r="O31" s="1">
        <v>2339.3000000000002</v>
      </c>
      <c r="P31" s="3">
        <f t="shared" si="36"/>
        <v>40.696842802660306</v>
      </c>
      <c r="Q31" s="55"/>
      <c r="R31" s="64"/>
    </row>
    <row r="32" spans="1:18" ht="30" x14ac:dyDescent="0.25">
      <c r="A32" s="6" t="s">
        <v>57</v>
      </c>
      <c r="B32" s="39"/>
      <c r="C32" s="39"/>
      <c r="D32" s="39"/>
      <c r="E32" s="4"/>
      <c r="F32" s="3">
        <f>G32+H32+I32</f>
        <v>117731</v>
      </c>
      <c r="G32" s="1">
        <v>12040</v>
      </c>
      <c r="H32" s="1">
        <v>99825.600000000006</v>
      </c>
      <c r="I32" s="1">
        <v>5865.4</v>
      </c>
      <c r="J32" s="1">
        <v>47912.7</v>
      </c>
      <c r="K32" s="1">
        <f>J32/F32*100</f>
        <v>40.696757863264558</v>
      </c>
      <c r="L32" s="1">
        <f t="shared" si="35"/>
        <v>47912.800000000003</v>
      </c>
      <c r="M32" s="1">
        <v>12040</v>
      </c>
      <c r="N32" s="1">
        <v>33533.5</v>
      </c>
      <c r="O32" s="1">
        <v>2339.3000000000002</v>
      </c>
      <c r="P32" s="3">
        <f t="shared" si="36"/>
        <v>40.696842802660306</v>
      </c>
      <c r="Q32" s="55"/>
      <c r="R32" s="64"/>
    </row>
    <row r="33" spans="1:18" ht="30" x14ac:dyDescent="0.25">
      <c r="A33" s="12" t="s">
        <v>30</v>
      </c>
      <c r="B33" s="39"/>
      <c r="C33" s="39"/>
      <c r="D33" s="39"/>
      <c r="E33" s="4"/>
      <c r="F33" s="3"/>
      <c r="G33" s="11"/>
      <c r="H33" s="1"/>
      <c r="I33" s="1"/>
      <c r="J33" s="1"/>
      <c r="K33" s="1"/>
      <c r="L33" s="1"/>
      <c r="M33" s="1"/>
      <c r="N33" s="1"/>
      <c r="O33" s="1"/>
      <c r="P33" s="3"/>
      <c r="Q33" s="55"/>
      <c r="R33" s="64"/>
    </row>
    <row r="34" spans="1:18" x14ac:dyDescent="0.25">
      <c r="A34" s="10" t="s">
        <v>58</v>
      </c>
      <c r="B34" s="39"/>
      <c r="C34" s="4"/>
      <c r="D34" s="39"/>
      <c r="E34" s="4"/>
      <c r="F34" s="3"/>
      <c r="G34" s="11"/>
      <c r="H34" s="1"/>
      <c r="I34" s="1"/>
      <c r="J34" s="1"/>
      <c r="K34" s="1"/>
      <c r="L34" s="1"/>
      <c r="M34" s="1"/>
      <c r="N34" s="1"/>
      <c r="O34" s="1"/>
      <c r="P34" s="3"/>
      <c r="Q34" s="55"/>
      <c r="R34" s="64"/>
    </row>
    <row r="35" spans="1:18" ht="79.5" customHeight="1" x14ac:dyDescent="0.25">
      <c r="A35" s="12" t="s">
        <v>59</v>
      </c>
      <c r="B35" s="4" t="s">
        <v>60</v>
      </c>
      <c r="C35" s="4" t="s">
        <v>61</v>
      </c>
      <c r="D35" s="4" t="s">
        <v>62</v>
      </c>
      <c r="E35" s="4" t="s">
        <v>63</v>
      </c>
      <c r="F35" s="3">
        <f t="shared" ref="F35:F37" si="37">G35+H35+I35</f>
        <v>117731</v>
      </c>
      <c r="G35" s="11">
        <v>12040</v>
      </c>
      <c r="H35" s="1">
        <v>99825.600000000006</v>
      </c>
      <c r="I35" s="1">
        <v>5865.4</v>
      </c>
      <c r="J35" s="1">
        <v>47912.7</v>
      </c>
      <c r="K35" s="1">
        <f t="shared" ref="K35:K37" si="38">J35/F35*100</f>
        <v>40.696757863264558</v>
      </c>
      <c r="L35" s="1">
        <f t="shared" ref="L35:L37" si="39">M35+N35+O35</f>
        <v>47912.800000000003</v>
      </c>
      <c r="M35" s="1">
        <v>12040</v>
      </c>
      <c r="N35" s="1">
        <v>33533.5</v>
      </c>
      <c r="O35" s="1">
        <v>2339.3000000000002</v>
      </c>
      <c r="P35" s="3">
        <f t="shared" ref="P35:P37" si="40">L35/F35*100</f>
        <v>40.696842802660306</v>
      </c>
      <c r="Q35" s="54" t="s">
        <v>64</v>
      </c>
      <c r="R35" s="67" t="s">
        <v>207</v>
      </c>
    </row>
    <row r="36" spans="1:18" ht="63" x14ac:dyDescent="0.25">
      <c r="A36" s="49" t="s">
        <v>65</v>
      </c>
      <c r="B36" s="4"/>
      <c r="C36" s="4"/>
      <c r="D36" s="4"/>
      <c r="E36" s="4"/>
      <c r="F36" s="3">
        <f t="shared" si="37"/>
        <v>6856.1</v>
      </c>
      <c r="G36" s="11">
        <v>0</v>
      </c>
      <c r="H36" s="1">
        <v>6856.1</v>
      </c>
      <c r="I36" s="1">
        <v>0</v>
      </c>
      <c r="J36" s="1">
        <v>6858.1</v>
      </c>
      <c r="K36" s="1">
        <f t="shared" si="38"/>
        <v>100.02917110310527</v>
      </c>
      <c r="L36" s="1">
        <f t="shared" si="39"/>
        <v>6856.1</v>
      </c>
      <c r="M36" s="1">
        <v>0</v>
      </c>
      <c r="N36" s="1">
        <v>6856.1</v>
      </c>
      <c r="O36" s="1"/>
      <c r="P36" s="3">
        <f t="shared" si="40"/>
        <v>100</v>
      </c>
      <c r="Q36" s="54"/>
      <c r="R36" s="64"/>
    </row>
    <row r="37" spans="1:18" ht="30" x14ac:dyDescent="0.25">
      <c r="A37" s="6" t="s">
        <v>66</v>
      </c>
      <c r="B37" s="4"/>
      <c r="C37" s="4"/>
      <c r="D37" s="4"/>
      <c r="E37" s="4"/>
      <c r="F37" s="3">
        <f t="shared" si="37"/>
        <v>6856.1</v>
      </c>
      <c r="G37" s="11">
        <v>0</v>
      </c>
      <c r="H37" s="1">
        <v>6856.1</v>
      </c>
      <c r="I37" s="1">
        <v>0</v>
      </c>
      <c r="J37" s="1">
        <v>6858.1</v>
      </c>
      <c r="K37" s="1">
        <f t="shared" si="38"/>
        <v>100.02917110310527</v>
      </c>
      <c r="L37" s="1">
        <f t="shared" si="39"/>
        <v>6856.1</v>
      </c>
      <c r="M37" s="1">
        <v>0</v>
      </c>
      <c r="N37" s="1">
        <v>6856.1</v>
      </c>
      <c r="O37" s="1">
        <v>0</v>
      </c>
      <c r="P37" s="3">
        <f t="shared" si="40"/>
        <v>100</v>
      </c>
      <c r="Q37" s="54"/>
      <c r="R37" s="64"/>
    </row>
    <row r="38" spans="1:18" ht="30" x14ac:dyDescent="0.25">
      <c r="A38" s="12" t="s">
        <v>30</v>
      </c>
      <c r="B38" s="4"/>
      <c r="C38" s="4"/>
      <c r="D38" s="4"/>
      <c r="E38" s="4"/>
      <c r="F38" s="3"/>
      <c r="G38" s="11"/>
      <c r="H38" s="1"/>
      <c r="I38" s="1"/>
      <c r="J38" s="1"/>
      <c r="K38" s="1"/>
      <c r="L38" s="1"/>
      <c r="M38" s="1"/>
      <c r="N38" s="1"/>
      <c r="O38" s="1"/>
      <c r="P38" s="3"/>
      <c r="Q38" s="54"/>
      <c r="R38" s="64"/>
    </row>
    <row r="39" spans="1:18" ht="91.5" customHeight="1" x14ac:dyDescent="0.25">
      <c r="A39" s="12" t="s">
        <v>67</v>
      </c>
      <c r="B39" s="40" t="s">
        <v>68</v>
      </c>
      <c r="C39" s="40" t="s">
        <v>69</v>
      </c>
      <c r="D39" s="40" t="s">
        <v>70</v>
      </c>
      <c r="E39" s="40" t="s">
        <v>71</v>
      </c>
      <c r="F39" s="3">
        <f>G39+H39+I39</f>
        <v>6856.1</v>
      </c>
      <c r="G39" s="11"/>
      <c r="H39" s="1">
        <v>6856.1</v>
      </c>
      <c r="I39" s="1"/>
      <c r="J39" s="1">
        <v>6858.1</v>
      </c>
      <c r="K39" s="1">
        <f t="shared" ref="K39:K40" si="41">J39/F39*100</f>
        <v>100.02917110310527</v>
      </c>
      <c r="L39" s="1">
        <f t="shared" ref="L39:L40" si="42">M39+N39+O39</f>
        <v>6856.1</v>
      </c>
      <c r="M39" s="1"/>
      <c r="N39" s="1">
        <v>6856.1</v>
      </c>
      <c r="O39" s="1"/>
      <c r="P39" s="3">
        <f t="shared" ref="P39:P40" si="43">L39/F39*100</f>
        <v>100</v>
      </c>
      <c r="Q39" s="54" t="s">
        <v>41</v>
      </c>
      <c r="R39" s="67" t="s">
        <v>204</v>
      </c>
    </row>
    <row r="40" spans="1:18" ht="15.75" x14ac:dyDescent="0.25">
      <c r="A40" s="32" t="s">
        <v>72</v>
      </c>
      <c r="B40" s="41"/>
      <c r="C40" s="41"/>
      <c r="D40" s="41"/>
      <c r="E40" s="41"/>
      <c r="F40" s="8">
        <f>G40+H40+I40</f>
        <v>89648.5</v>
      </c>
      <c r="G40" s="8">
        <v>8770</v>
      </c>
      <c r="H40" s="8">
        <v>79936.100000000006</v>
      </c>
      <c r="I40" s="8">
        <v>942.4</v>
      </c>
      <c r="J40" s="8">
        <v>1650</v>
      </c>
      <c r="K40" s="8">
        <f t="shared" si="41"/>
        <v>1.840521592664685</v>
      </c>
      <c r="L40" s="8">
        <f t="shared" si="42"/>
        <v>1727.1</v>
      </c>
      <c r="M40" s="8">
        <v>0</v>
      </c>
      <c r="N40" s="8">
        <v>1650</v>
      </c>
      <c r="O40" s="8">
        <v>77.099999999999994</v>
      </c>
      <c r="P40" s="24">
        <f t="shared" si="43"/>
        <v>1.9265241470855616</v>
      </c>
      <c r="Q40" s="53"/>
      <c r="R40" s="64"/>
    </row>
    <row r="41" spans="1:18" ht="15.75" x14ac:dyDescent="0.25">
      <c r="A41" s="6" t="s">
        <v>19</v>
      </c>
      <c r="B41" s="41"/>
      <c r="C41" s="41"/>
      <c r="D41" s="41"/>
      <c r="E41" s="41"/>
      <c r="F41" s="11"/>
      <c r="G41" s="11"/>
      <c r="H41" s="1"/>
      <c r="I41" s="8"/>
      <c r="J41" s="1"/>
      <c r="K41" s="8"/>
      <c r="L41" s="7"/>
      <c r="M41" s="8"/>
      <c r="N41" s="1"/>
      <c r="O41" s="1"/>
      <c r="P41" s="1"/>
      <c r="Q41" s="53"/>
      <c r="R41" s="64"/>
    </row>
    <row r="42" spans="1:18" ht="78.75" x14ac:dyDescent="0.25">
      <c r="A42" s="49" t="s">
        <v>56</v>
      </c>
      <c r="B42" s="41"/>
      <c r="C42" s="41"/>
      <c r="D42" s="41"/>
      <c r="E42" s="41"/>
      <c r="F42" s="1">
        <f t="shared" ref="F42:F43" si="44">G42+H42+I42</f>
        <v>36548.5</v>
      </c>
      <c r="G42" s="1">
        <v>8770</v>
      </c>
      <c r="H42" s="1">
        <v>26836.1</v>
      </c>
      <c r="I42" s="1">
        <v>942.4</v>
      </c>
      <c r="J42" s="1">
        <v>0</v>
      </c>
      <c r="K42" s="1">
        <f t="shared" ref="K42:K43" si="45">J42/F42*100</f>
        <v>0</v>
      </c>
      <c r="L42" s="1">
        <f t="shared" ref="L42:L43" si="46">M42+N42+O42</f>
        <v>77.099999999999994</v>
      </c>
      <c r="M42" s="1">
        <v>0</v>
      </c>
      <c r="N42" s="1">
        <v>0</v>
      </c>
      <c r="O42" s="1">
        <v>77.099999999999994</v>
      </c>
      <c r="P42" s="3">
        <f t="shared" ref="P42:P43" si="47">L42/F42*100</f>
        <v>0.21095256987290861</v>
      </c>
      <c r="Q42" s="53"/>
      <c r="R42" s="64"/>
    </row>
    <row r="43" spans="1:18" ht="30" x14ac:dyDescent="0.25">
      <c r="A43" s="9" t="s">
        <v>73</v>
      </c>
      <c r="B43" s="41"/>
      <c r="C43" s="41"/>
      <c r="D43" s="41"/>
      <c r="E43" s="41"/>
      <c r="F43" s="1">
        <f t="shared" si="44"/>
        <v>36548.5</v>
      </c>
      <c r="G43" s="1">
        <v>8770</v>
      </c>
      <c r="H43" s="1">
        <v>26836.1</v>
      </c>
      <c r="I43" s="1">
        <v>942.4</v>
      </c>
      <c r="J43" s="1">
        <v>0</v>
      </c>
      <c r="K43" s="1">
        <f t="shared" si="45"/>
        <v>0</v>
      </c>
      <c r="L43" s="1">
        <f t="shared" si="46"/>
        <v>77.099999999999994</v>
      </c>
      <c r="M43" s="1">
        <v>0</v>
      </c>
      <c r="N43" s="1">
        <v>0</v>
      </c>
      <c r="O43" s="1">
        <v>77.099999999999994</v>
      </c>
      <c r="P43" s="3">
        <f t="shared" si="47"/>
        <v>0.21095256987290861</v>
      </c>
      <c r="Q43" s="53"/>
      <c r="R43" s="64"/>
    </row>
    <row r="44" spans="1:18" ht="45" x14ac:dyDescent="0.25">
      <c r="A44" s="26" t="s">
        <v>74</v>
      </c>
      <c r="B44" s="41"/>
      <c r="C44" s="41"/>
      <c r="D44" s="41"/>
      <c r="E44" s="41"/>
      <c r="F44" s="1"/>
      <c r="G44" s="1"/>
      <c r="H44" s="1"/>
      <c r="I44" s="1"/>
      <c r="J44" s="1"/>
      <c r="K44" s="1"/>
      <c r="L44" s="1"/>
      <c r="M44" s="1"/>
      <c r="N44" s="1"/>
      <c r="O44" s="1"/>
      <c r="P44" s="3"/>
      <c r="Q44" s="53"/>
      <c r="R44" s="64"/>
    </row>
    <row r="45" spans="1:18" ht="30" x14ac:dyDescent="0.25">
      <c r="A45" s="6" t="s">
        <v>76</v>
      </c>
      <c r="B45" s="41"/>
      <c r="C45" s="41"/>
      <c r="D45" s="41"/>
      <c r="E45" s="41"/>
      <c r="F45" s="1">
        <f>G45+H45+I45</f>
        <v>36548.5</v>
      </c>
      <c r="G45" s="1">
        <v>8770</v>
      </c>
      <c r="H45" s="1">
        <v>26836.1</v>
      </c>
      <c r="I45" s="1">
        <v>942.4</v>
      </c>
      <c r="J45" s="1">
        <v>0</v>
      </c>
      <c r="K45" s="1">
        <f>J45/F45*100</f>
        <v>0</v>
      </c>
      <c r="L45" s="1">
        <f>M45+N45+O45</f>
        <v>77.099999999999994</v>
      </c>
      <c r="M45" s="1">
        <v>0</v>
      </c>
      <c r="N45" s="1">
        <v>0</v>
      </c>
      <c r="O45" s="1">
        <v>77.099999999999994</v>
      </c>
      <c r="P45" s="3">
        <f>L45/F45*100</f>
        <v>0.21095256987290861</v>
      </c>
      <c r="Q45" s="53"/>
      <c r="R45" s="64"/>
    </row>
    <row r="46" spans="1:18" x14ac:dyDescent="0.25">
      <c r="A46" s="6" t="s">
        <v>75</v>
      </c>
      <c r="B46" s="41"/>
      <c r="C46" s="41"/>
      <c r="D46" s="41"/>
      <c r="E46" s="41"/>
      <c r="F46" s="1"/>
      <c r="G46" s="1"/>
      <c r="H46" s="1"/>
      <c r="I46" s="1"/>
      <c r="J46" s="1"/>
      <c r="K46" s="1"/>
      <c r="L46" s="1"/>
      <c r="M46" s="1"/>
      <c r="N46" s="1"/>
      <c r="O46" s="1"/>
      <c r="P46" s="3"/>
      <c r="Q46" s="53"/>
      <c r="R46" s="64"/>
    </row>
    <row r="47" spans="1:18" x14ac:dyDescent="0.25">
      <c r="A47" s="6" t="s">
        <v>77</v>
      </c>
      <c r="B47" s="41"/>
      <c r="C47" s="41"/>
      <c r="D47" s="41"/>
      <c r="E47" s="41"/>
      <c r="F47" s="1"/>
      <c r="G47" s="1"/>
      <c r="H47" s="1"/>
      <c r="I47" s="1"/>
      <c r="J47" s="1"/>
      <c r="K47" s="1"/>
      <c r="L47" s="1"/>
      <c r="M47" s="1"/>
      <c r="N47" s="1"/>
      <c r="O47" s="1"/>
      <c r="P47" s="3"/>
      <c r="Q47" s="53"/>
      <c r="R47" s="64"/>
    </row>
    <row r="48" spans="1:18" ht="44.25" customHeight="1" x14ac:dyDescent="0.25">
      <c r="A48" s="6" t="s">
        <v>78</v>
      </c>
      <c r="B48" s="33" t="s">
        <v>79</v>
      </c>
      <c r="C48" s="33" t="s">
        <v>80</v>
      </c>
      <c r="D48" s="33"/>
      <c r="E48" s="33" t="s">
        <v>81</v>
      </c>
      <c r="F48" s="1">
        <f>G48+H48+I48</f>
        <v>13212.7</v>
      </c>
      <c r="G48" s="1">
        <v>8770</v>
      </c>
      <c r="H48" s="1">
        <v>3842.7</v>
      </c>
      <c r="I48" s="1">
        <v>600</v>
      </c>
      <c r="J48" s="1">
        <v>0</v>
      </c>
      <c r="K48" s="1">
        <f>J48/F48*100</f>
        <v>0</v>
      </c>
      <c r="L48" s="1">
        <f>M48+N48+O48</f>
        <v>0</v>
      </c>
      <c r="M48" s="1"/>
      <c r="N48" s="1">
        <v>0</v>
      </c>
      <c r="O48" s="1"/>
      <c r="P48" s="3">
        <f t="shared" ref="P48:P50" si="48">L48/F48*100</f>
        <v>0</v>
      </c>
      <c r="Q48" s="56" t="s">
        <v>82</v>
      </c>
      <c r="R48" s="68" t="s">
        <v>205</v>
      </c>
    </row>
    <row r="49" spans="1:18" x14ac:dyDescent="0.25">
      <c r="A49" s="6" t="s">
        <v>83</v>
      </c>
      <c r="B49" s="41"/>
      <c r="C49" s="41"/>
      <c r="D49" s="41"/>
      <c r="E49" s="41"/>
      <c r="F49" s="1"/>
      <c r="G49" s="1"/>
      <c r="H49" s="1"/>
      <c r="I49" s="1"/>
      <c r="J49" s="1"/>
      <c r="K49" s="1"/>
      <c r="L49" s="1"/>
      <c r="M49" s="1"/>
      <c r="N49" s="1"/>
      <c r="O49" s="1"/>
      <c r="P49" s="3"/>
      <c r="Q49" s="53"/>
      <c r="R49" s="64"/>
    </row>
    <row r="50" spans="1:18" ht="37.5" customHeight="1" x14ac:dyDescent="0.25">
      <c r="A50" s="6" t="s">
        <v>192</v>
      </c>
      <c r="B50" s="33" t="s">
        <v>84</v>
      </c>
      <c r="C50" s="33" t="s">
        <v>190</v>
      </c>
      <c r="D50" s="33" t="s">
        <v>85</v>
      </c>
      <c r="E50" s="43">
        <v>2016</v>
      </c>
      <c r="F50" s="1">
        <f>G50+H50+I50</f>
        <v>11201.699999999999</v>
      </c>
      <c r="G50" s="1"/>
      <c r="H50" s="1">
        <v>11051.4</v>
      </c>
      <c r="I50" s="1">
        <v>150.30000000000001</v>
      </c>
      <c r="J50" s="1">
        <v>0</v>
      </c>
      <c r="K50" s="1">
        <f>J50/F50*100</f>
        <v>0</v>
      </c>
      <c r="L50" s="1">
        <f>M50+N50+O50</f>
        <v>77.099999999999994</v>
      </c>
      <c r="M50" s="1"/>
      <c r="N50" s="1">
        <v>0</v>
      </c>
      <c r="O50" s="1">
        <v>77.099999999999994</v>
      </c>
      <c r="P50" s="3">
        <f t="shared" si="48"/>
        <v>0.68828838479873589</v>
      </c>
      <c r="Q50" s="53"/>
      <c r="R50" s="68" t="s">
        <v>210</v>
      </c>
    </row>
    <row r="51" spans="1:18" x14ac:dyDescent="0.25">
      <c r="A51" s="6" t="s">
        <v>86</v>
      </c>
      <c r="B51" s="41"/>
      <c r="C51" s="41"/>
      <c r="D51" s="41"/>
      <c r="E51" s="43"/>
      <c r="F51" s="1"/>
      <c r="G51" s="1"/>
      <c r="H51" s="1"/>
      <c r="I51" s="1"/>
      <c r="J51" s="1"/>
      <c r="K51" s="1"/>
      <c r="L51" s="1"/>
      <c r="M51" s="1"/>
      <c r="N51" s="1"/>
      <c r="O51" s="1"/>
      <c r="P51" s="3"/>
      <c r="Q51" s="53"/>
      <c r="R51" s="64"/>
    </row>
    <row r="52" spans="1:18" ht="52.5" customHeight="1" x14ac:dyDescent="0.25">
      <c r="A52" s="6" t="s">
        <v>87</v>
      </c>
      <c r="B52" s="33" t="s">
        <v>88</v>
      </c>
      <c r="C52" s="33" t="s">
        <v>80</v>
      </c>
      <c r="D52" s="33"/>
      <c r="E52" s="43">
        <v>2016</v>
      </c>
      <c r="F52" s="1">
        <f t="shared" ref="F52:F54" si="49">G52+H52+I52</f>
        <v>12134.1</v>
      </c>
      <c r="G52" s="1"/>
      <c r="H52" s="1">
        <v>11942</v>
      </c>
      <c r="I52" s="1">
        <v>192.1</v>
      </c>
      <c r="J52" s="1">
        <v>0</v>
      </c>
      <c r="K52" s="1">
        <f t="shared" ref="K52:K54" si="50">J52/F52*100</f>
        <v>0</v>
      </c>
      <c r="L52" s="1">
        <f>M52+N52+O52</f>
        <v>0</v>
      </c>
      <c r="M52" s="1"/>
      <c r="N52" s="1">
        <v>0</v>
      </c>
      <c r="O52" s="1"/>
      <c r="P52" s="3"/>
      <c r="Q52" s="53"/>
      <c r="R52" s="68" t="s">
        <v>211</v>
      </c>
    </row>
    <row r="53" spans="1:18" ht="47.25" x14ac:dyDescent="0.25">
      <c r="A53" s="48" t="s">
        <v>89</v>
      </c>
      <c r="B53" s="41"/>
      <c r="C53" s="41"/>
      <c r="D53" s="41"/>
      <c r="E53" s="41"/>
      <c r="F53" s="1">
        <f t="shared" si="49"/>
        <v>53100</v>
      </c>
      <c r="G53" s="1">
        <v>0</v>
      </c>
      <c r="H53" s="1">
        <v>53100</v>
      </c>
      <c r="I53" s="1">
        <v>0</v>
      </c>
      <c r="J53" s="1">
        <v>1650</v>
      </c>
      <c r="K53" s="1">
        <f t="shared" si="50"/>
        <v>3.1073446327683616</v>
      </c>
      <c r="L53" s="1">
        <f t="shared" ref="L53:L54" si="51">M53+N53+O53</f>
        <v>1650</v>
      </c>
      <c r="M53" s="1">
        <v>0</v>
      </c>
      <c r="N53" s="1">
        <v>1650</v>
      </c>
      <c r="O53" s="1">
        <v>0</v>
      </c>
      <c r="P53" s="3">
        <f>L53/F53*100</f>
        <v>3.1073446327683616</v>
      </c>
      <c r="Q53" s="53"/>
      <c r="R53" s="64"/>
    </row>
    <row r="54" spans="1:18" ht="30" x14ac:dyDescent="0.25">
      <c r="A54" s="9" t="s">
        <v>90</v>
      </c>
      <c r="B54" s="41"/>
      <c r="C54" s="41"/>
      <c r="D54" s="41"/>
      <c r="E54" s="41"/>
      <c r="F54" s="1">
        <f t="shared" si="49"/>
        <v>53100</v>
      </c>
      <c r="G54" s="1">
        <f>G56</f>
        <v>0</v>
      </c>
      <c r="H54" s="1">
        <f t="shared" ref="H54:J54" si="52">H56</f>
        <v>53100</v>
      </c>
      <c r="I54" s="1">
        <f t="shared" si="52"/>
        <v>0</v>
      </c>
      <c r="J54" s="1">
        <f t="shared" si="52"/>
        <v>1650</v>
      </c>
      <c r="K54" s="1">
        <f t="shared" si="50"/>
        <v>3.1073446327683616</v>
      </c>
      <c r="L54" s="1">
        <f t="shared" si="51"/>
        <v>1650</v>
      </c>
      <c r="M54" s="1">
        <f t="shared" ref="M54:O54" si="53">M56</f>
        <v>0</v>
      </c>
      <c r="N54" s="1">
        <f t="shared" si="53"/>
        <v>1650</v>
      </c>
      <c r="O54" s="1">
        <f t="shared" si="53"/>
        <v>0</v>
      </c>
      <c r="P54" s="3">
        <f>L54/F54*100</f>
        <v>3.1073446327683616</v>
      </c>
      <c r="Q54" s="47"/>
      <c r="R54" s="64"/>
    </row>
    <row r="55" spans="1:18" ht="45" x14ac:dyDescent="0.25">
      <c r="A55" s="26" t="s">
        <v>74</v>
      </c>
      <c r="B55" s="41"/>
      <c r="C55" s="41"/>
      <c r="D55" s="41"/>
      <c r="E55" s="41"/>
      <c r="F55" s="18"/>
      <c r="G55" s="18"/>
      <c r="H55" s="1"/>
      <c r="I55" s="8"/>
      <c r="J55" s="1"/>
      <c r="K55" s="8"/>
      <c r="L55" s="8"/>
      <c r="M55" s="8"/>
      <c r="N55" s="1"/>
      <c r="O55" s="1"/>
      <c r="P55" s="3"/>
      <c r="Q55" s="47"/>
      <c r="R55" s="64"/>
    </row>
    <row r="56" spans="1:18" ht="78" customHeight="1" x14ac:dyDescent="0.25">
      <c r="A56" s="12" t="s">
        <v>91</v>
      </c>
      <c r="B56" s="42" t="s">
        <v>191</v>
      </c>
      <c r="C56" s="42" t="s">
        <v>92</v>
      </c>
      <c r="D56" s="42"/>
      <c r="E56" s="4" t="s">
        <v>93</v>
      </c>
      <c r="F56" s="1">
        <f t="shared" ref="F56:F57" si="54">G56+H56+I56</f>
        <v>53100</v>
      </c>
      <c r="G56" s="11"/>
      <c r="H56" s="1">
        <v>53100</v>
      </c>
      <c r="I56" s="1"/>
      <c r="J56" s="1">
        <v>1650</v>
      </c>
      <c r="K56" s="1">
        <f t="shared" ref="K56:K57" si="55">J56/F56*100</f>
        <v>3.1073446327683616</v>
      </c>
      <c r="L56" s="1">
        <f t="shared" ref="L56:L57" si="56">M56+N56+O56</f>
        <v>1650</v>
      </c>
      <c r="M56" s="1"/>
      <c r="N56" s="1">
        <v>1650</v>
      </c>
      <c r="O56" s="1"/>
      <c r="P56" s="3">
        <f t="shared" ref="P56:P57" si="57">L56/F56*100</f>
        <v>3.1073446327683616</v>
      </c>
      <c r="Q56" s="57" t="s">
        <v>94</v>
      </c>
      <c r="R56" s="68" t="s">
        <v>212</v>
      </c>
    </row>
    <row r="57" spans="1:18" ht="28.5" customHeight="1" x14ac:dyDescent="0.25">
      <c r="A57" s="32" t="s">
        <v>97</v>
      </c>
      <c r="B57" s="80" t="s">
        <v>98</v>
      </c>
      <c r="C57" s="80"/>
      <c r="D57" s="80"/>
      <c r="E57" s="4"/>
      <c r="F57" s="24">
        <f t="shared" si="54"/>
        <v>1101520.75</v>
      </c>
      <c r="G57" s="8">
        <f>G59</f>
        <v>890576.7</v>
      </c>
      <c r="H57" s="8">
        <f t="shared" ref="H57:J57" si="58">H59</f>
        <v>190665.7</v>
      </c>
      <c r="I57" s="8">
        <f t="shared" si="58"/>
        <v>20278.349999999999</v>
      </c>
      <c r="J57" s="8">
        <f t="shared" si="58"/>
        <v>112847.6</v>
      </c>
      <c r="K57" s="8">
        <f t="shared" si="55"/>
        <v>10.24470941650441</v>
      </c>
      <c r="L57" s="8">
        <f t="shared" si="56"/>
        <v>112847.64</v>
      </c>
      <c r="M57" s="8">
        <f t="shared" ref="M57:O57" si="59">M59</f>
        <v>109077.34</v>
      </c>
      <c r="N57" s="8">
        <f t="shared" si="59"/>
        <v>0</v>
      </c>
      <c r="O57" s="8">
        <f t="shared" si="59"/>
        <v>3770.3</v>
      </c>
      <c r="P57" s="3">
        <f t="shared" si="57"/>
        <v>10.244713047847714</v>
      </c>
      <c r="Q57" s="70"/>
      <c r="R57" s="64"/>
    </row>
    <row r="58" spans="1:18" ht="15.75" x14ac:dyDescent="0.25">
      <c r="A58" s="6" t="s">
        <v>19</v>
      </c>
      <c r="B58" s="4"/>
      <c r="C58" s="4"/>
      <c r="D58" s="4"/>
      <c r="E58" s="4"/>
      <c r="F58" s="11"/>
      <c r="G58" s="1"/>
      <c r="H58" s="1"/>
      <c r="I58" s="1"/>
      <c r="J58" s="1"/>
      <c r="K58" s="8"/>
      <c r="L58" s="1"/>
      <c r="M58" s="8"/>
      <c r="N58" s="1"/>
      <c r="O58" s="1"/>
      <c r="P58" s="3"/>
      <c r="Q58" s="71"/>
      <c r="R58" s="64"/>
    </row>
    <row r="59" spans="1:18" ht="63" x14ac:dyDescent="0.25">
      <c r="A59" s="50" t="s">
        <v>99</v>
      </c>
      <c r="B59" s="42"/>
      <c r="C59" s="42"/>
      <c r="D59" s="42"/>
      <c r="E59" s="42"/>
      <c r="F59" s="3">
        <f t="shared" ref="F59:F60" si="60">G59+H59+I59</f>
        <v>1101520.75</v>
      </c>
      <c r="G59" s="1">
        <f>G60</f>
        <v>890576.7</v>
      </c>
      <c r="H59" s="1">
        <f t="shared" ref="H59:J59" si="61">H60</f>
        <v>190665.7</v>
      </c>
      <c r="I59" s="1">
        <f t="shared" si="61"/>
        <v>20278.349999999999</v>
      </c>
      <c r="J59" s="1">
        <f t="shared" si="61"/>
        <v>112847.6</v>
      </c>
      <c r="K59" s="1">
        <f t="shared" ref="K59:K60" si="62">J59/F59*100</f>
        <v>10.24470941650441</v>
      </c>
      <c r="L59" s="1">
        <f t="shared" ref="L59:L60" si="63">M59+N59+O59</f>
        <v>112847.64</v>
      </c>
      <c r="M59" s="1">
        <f t="shared" ref="M59:O59" si="64">M60</f>
        <v>109077.34</v>
      </c>
      <c r="N59" s="1">
        <f t="shared" si="64"/>
        <v>0</v>
      </c>
      <c r="O59" s="1">
        <f t="shared" si="64"/>
        <v>3770.3</v>
      </c>
      <c r="P59" s="3">
        <f t="shared" ref="P59:P60" si="65">L59/F59*100</f>
        <v>10.244713047847714</v>
      </c>
      <c r="Q59" s="71"/>
      <c r="R59" s="64"/>
    </row>
    <row r="60" spans="1:18" ht="60" x14ac:dyDescent="0.25">
      <c r="A60" s="51" t="s">
        <v>193</v>
      </c>
      <c r="B60" s="42"/>
      <c r="C60" s="42"/>
      <c r="D60" s="42"/>
      <c r="E60" s="42"/>
      <c r="F60" s="3">
        <f t="shared" si="60"/>
        <v>1101520.75</v>
      </c>
      <c r="G60" s="1">
        <f>G62</f>
        <v>890576.7</v>
      </c>
      <c r="H60" s="1">
        <f t="shared" ref="H60:J60" si="66">H62</f>
        <v>190665.7</v>
      </c>
      <c r="I60" s="1">
        <f t="shared" si="66"/>
        <v>20278.349999999999</v>
      </c>
      <c r="J60" s="1">
        <f t="shared" si="66"/>
        <v>112847.6</v>
      </c>
      <c r="K60" s="1">
        <f t="shared" si="62"/>
        <v>10.24470941650441</v>
      </c>
      <c r="L60" s="1">
        <f t="shared" si="63"/>
        <v>112847.64</v>
      </c>
      <c r="M60" s="1">
        <f t="shared" ref="M60:O60" si="67">M62</f>
        <v>109077.34</v>
      </c>
      <c r="N60" s="1">
        <f t="shared" si="67"/>
        <v>0</v>
      </c>
      <c r="O60" s="1">
        <f t="shared" si="67"/>
        <v>3770.3</v>
      </c>
      <c r="P60" s="3">
        <f t="shared" si="65"/>
        <v>10.244713047847714</v>
      </c>
      <c r="Q60" s="71"/>
      <c r="R60" s="64"/>
    </row>
    <row r="61" spans="1:18" ht="45" x14ac:dyDescent="0.25">
      <c r="A61" s="26" t="s">
        <v>100</v>
      </c>
      <c r="B61" s="42"/>
      <c r="C61" s="42"/>
      <c r="D61" s="42"/>
      <c r="E61" s="42"/>
      <c r="F61" s="18"/>
      <c r="G61" s="18"/>
      <c r="H61" s="1"/>
      <c r="I61" s="8"/>
      <c r="J61" s="1"/>
      <c r="K61" s="8"/>
      <c r="L61" s="1"/>
      <c r="M61" s="8"/>
      <c r="N61" s="1"/>
      <c r="O61" s="1"/>
      <c r="P61" s="1"/>
      <c r="Q61" s="71"/>
      <c r="R61" s="64"/>
    </row>
    <row r="62" spans="1:18" ht="33" customHeight="1" x14ac:dyDescent="0.25">
      <c r="A62" s="6" t="s">
        <v>101</v>
      </c>
      <c r="B62" s="42"/>
      <c r="C62" s="42"/>
      <c r="D62" s="42"/>
      <c r="E62" s="42"/>
      <c r="F62" s="3">
        <f t="shared" ref="F62:F63" si="68">G62+H62+I62</f>
        <v>1101520.75</v>
      </c>
      <c r="G62" s="11">
        <v>890576.7</v>
      </c>
      <c r="H62" s="1">
        <v>190665.7</v>
      </c>
      <c r="I62" s="1">
        <v>20278.349999999999</v>
      </c>
      <c r="J62" s="1">
        <v>112847.6</v>
      </c>
      <c r="K62" s="1">
        <f t="shared" ref="K62:K63" si="69">J62/F62*100</f>
        <v>10.24470941650441</v>
      </c>
      <c r="L62" s="1">
        <f t="shared" ref="L62:L63" si="70">M62+N62+O62</f>
        <v>112847.64</v>
      </c>
      <c r="M62" s="1">
        <v>109077.34</v>
      </c>
      <c r="N62" s="1">
        <v>0</v>
      </c>
      <c r="O62" s="1">
        <v>3770.3</v>
      </c>
      <c r="P62" s="3">
        <f t="shared" ref="P62:P63" si="71">L62/F62*100</f>
        <v>10.244713047847714</v>
      </c>
      <c r="Q62" s="72"/>
      <c r="R62" s="67"/>
    </row>
    <row r="63" spans="1:18" ht="15.75" x14ac:dyDescent="0.25">
      <c r="A63" s="32" t="s">
        <v>102</v>
      </c>
      <c r="B63" s="42"/>
      <c r="C63" s="42"/>
      <c r="D63" s="42"/>
      <c r="E63" s="42"/>
      <c r="F63" s="24">
        <f t="shared" si="68"/>
        <v>645308.19999999995</v>
      </c>
      <c r="G63" s="8">
        <v>366557</v>
      </c>
      <c r="H63" s="8">
        <v>278751.2</v>
      </c>
      <c r="I63" s="8">
        <v>0</v>
      </c>
      <c r="J63" s="8">
        <v>158453.83799999999</v>
      </c>
      <c r="K63" s="8">
        <f t="shared" si="69"/>
        <v>24.55475352707435</v>
      </c>
      <c r="L63" s="8">
        <f t="shared" si="70"/>
        <v>128453.79999999999</v>
      </c>
      <c r="M63" s="8">
        <v>3040</v>
      </c>
      <c r="N63" s="8">
        <v>125413.79999999999</v>
      </c>
      <c r="O63" s="8">
        <v>0</v>
      </c>
      <c r="P63" s="24">
        <f t="shared" si="71"/>
        <v>19.905806248859072</v>
      </c>
      <c r="Q63" s="53"/>
      <c r="R63" s="64"/>
    </row>
    <row r="64" spans="1:18" ht="15.75" x14ac:dyDescent="0.25">
      <c r="A64" s="6" t="s">
        <v>103</v>
      </c>
      <c r="B64" s="42"/>
      <c r="C64" s="42"/>
      <c r="D64" s="42"/>
      <c r="E64" s="42"/>
      <c r="F64" s="3"/>
      <c r="G64" s="8"/>
      <c r="H64" s="8"/>
      <c r="I64" s="8"/>
      <c r="J64" s="8"/>
      <c r="K64" s="8"/>
      <c r="L64" s="8"/>
      <c r="M64" s="8"/>
      <c r="N64" s="8"/>
      <c r="O64" s="8"/>
      <c r="P64" s="8"/>
      <c r="Q64" s="47"/>
      <c r="R64" s="64"/>
    </row>
    <row r="65" spans="1:18" ht="47.25" x14ac:dyDescent="0.25">
      <c r="A65" s="49" t="s">
        <v>104</v>
      </c>
      <c r="B65" s="42"/>
      <c r="C65" s="42"/>
      <c r="D65" s="42"/>
      <c r="E65" s="42"/>
      <c r="F65" s="3">
        <f t="shared" ref="F65:F66" si="72">G65+H65+I65</f>
        <v>582268.19999999995</v>
      </c>
      <c r="G65" s="1">
        <v>363517</v>
      </c>
      <c r="H65" s="1">
        <v>218751.2</v>
      </c>
      <c r="I65" s="1">
        <v>0</v>
      </c>
      <c r="J65" s="1">
        <v>146635.9</v>
      </c>
      <c r="K65" s="1">
        <f t="shared" ref="K65:K66" si="73">J65/F65*100</f>
        <v>25.183566610713072</v>
      </c>
      <c r="L65" s="1">
        <f t="shared" ref="L65:L66" si="74">M65+N65+O65</f>
        <v>116635.9</v>
      </c>
      <c r="M65" s="1">
        <v>0</v>
      </c>
      <c r="N65" s="1">
        <v>116635.9</v>
      </c>
      <c r="O65" s="1">
        <v>0</v>
      </c>
      <c r="P65" s="3">
        <f t="shared" ref="P65:P66" si="75">L65/F65*100</f>
        <v>20.031301726592659</v>
      </c>
      <c r="Q65" s="47"/>
      <c r="R65" s="64"/>
    </row>
    <row r="66" spans="1:18" ht="75" x14ac:dyDescent="0.25">
      <c r="A66" s="6" t="s">
        <v>105</v>
      </c>
      <c r="B66" s="42"/>
      <c r="C66" s="42"/>
      <c r="D66" s="42"/>
      <c r="E66" s="42"/>
      <c r="F66" s="3">
        <f t="shared" si="72"/>
        <v>582268.19999999995</v>
      </c>
      <c r="G66" s="1">
        <v>363517</v>
      </c>
      <c r="H66" s="1">
        <v>218751.2</v>
      </c>
      <c r="I66" s="1">
        <v>0</v>
      </c>
      <c r="J66" s="1">
        <v>146635.9</v>
      </c>
      <c r="K66" s="1">
        <f t="shared" si="73"/>
        <v>25.183566610713072</v>
      </c>
      <c r="L66" s="1">
        <f t="shared" si="74"/>
        <v>116635.9</v>
      </c>
      <c r="M66" s="1">
        <v>0</v>
      </c>
      <c r="N66" s="1">
        <v>116635.9</v>
      </c>
      <c r="O66" s="1">
        <v>0</v>
      </c>
      <c r="P66" s="3">
        <f t="shared" si="75"/>
        <v>20.031301726592659</v>
      </c>
      <c r="Q66" s="53"/>
      <c r="R66" s="64"/>
    </row>
    <row r="67" spans="1:18" ht="30" x14ac:dyDescent="0.25">
      <c r="A67" s="26" t="s">
        <v>194</v>
      </c>
      <c r="B67" s="42"/>
      <c r="C67" s="42"/>
      <c r="D67" s="42"/>
      <c r="E67" s="42"/>
      <c r="F67" s="18"/>
      <c r="G67" s="18"/>
      <c r="H67" s="2"/>
      <c r="I67" s="2"/>
      <c r="J67" s="2"/>
      <c r="K67" s="2"/>
      <c r="L67" s="47"/>
      <c r="M67" s="2"/>
      <c r="N67" s="2"/>
      <c r="O67" s="2"/>
      <c r="P67" s="2"/>
      <c r="Q67" s="47"/>
      <c r="R67" s="64"/>
    </row>
    <row r="68" spans="1:18" ht="75.75" customHeight="1" x14ac:dyDescent="0.25">
      <c r="A68" s="6" t="s">
        <v>106</v>
      </c>
      <c r="B68" s="42"/>
      <c r="C68" s="42"/>
      <c r="D68" s="42"/>
      <c r="E68" s="42"/>
      <c r="F68" s="3">
        <f t="shared" ref="F68:F71" si="76">G68+H68+I68</f>
        <v>50000</v>
      </c>
      <c r="G68" s="11"/>
      <c r="H68" s="1">
        <v>50000</v>
      </c>
      <c r="I68" s="1"/>
      <c r="J68" s="1">
        <v>0</v>
      </c>
      <c r="K68" s="1">
        <f t="shared" ref="K68:K71" si="77">J68/F68*100</f>
        <v>0</v>
      </c>
      <c r="L68" s="1">
        <f t="shared" ref="L68:L71" si="78">M68+N68+O68</f>
        <v>0</v>
      </c>
      <c r="M68" s="1"/>
      <c r="N68" s="1">
        <v>0</v>
      </c>
      <c r="O68" s="1"/>
      <c r="P68" s="3">
        <f t="shared" ref="P68:P71" si="79">L68/F68*100</f>
        <v>0</v>
      </c>
      <c r="Q68" s="44" t="s">
        <v>107</v>
      </c>
      <c r="R68" s="67" t="s">
        <v>213</v>
      </c>
    </row>
    <row r="69" spans="1:18" ht="62.25" customHeight="1" x14ac:dyDescent="0.25">
      <c r="A69" s="6" t="s">
        <v>108</v>
      </c>
      <c r="B69" s="42" t="s">
        <v>109</v>
      </c>
      <c r="C69" s="42" t="s">
        <v>110</v>
      </c>
      <c r="D69" s="42" t="s">
        <v>111</v>
      </c>
      <c r="E69" s="42" t="s">
        <v>112</v>
      </c>
      <c r="F69" s="3">
        <f t="shared" si="76"/>
        <v>532268.19999999995</v>
      </c>
      <c r="G69" s="11">
        <v>363517</v>
      </c>
      <c r="H69" s="1">
        <v>168751.2</v>
      </c>
      <c r="I69" s="1"/>
      <c r="J69" s="13">
        <v>146635.9</v>
      </c>
      <c r="K69" s="1">
        <f t="shared" si="77"/>
        <v>27.549250546998678</v>
      </c>
      <c r="L69" s="1">
        <f t="shared" si="78"/>
        <v>116635.9</v>
      </c>
      <c r="M69" s="1"/>
      <c r="N69" s="1">
        <v>116635.9</v>
      </c>
      <c r="O69" s="1"/>
      <c r="P69" s="3">
        <f t="shared" si="79"/>
        <v>21.912994238618801</v>
      </c>
      <c r="Q69" s="44" t="s">
        <v>113</v>
      </c>
      <c r="R69" s="67" t="s">
        <v>113</v>
      </c>
    </row>
    <row r="70" spans="1:18" ht="78.75" x14ac:dyDescent="0.25">
      <c r="A70" s="49" t="s">
        <v>56</v>
      </c>
      <c r="B70" s="42"/>
      <c r="C70" s="42"/>
      <c r="D70" s="42"/>
      <c r="E70" s="42"/>
      <c r="F70" s="3">
        <f t="shared" si="76"/>
        <v>63040</v>
      </c>
      <c r="G70" s="1">
        <v>3040</v>
      </c>
      <c r="H70" s="1">
        <v>60000</v>
      </c>
      <c r="I70" s="1">
        <v>0</v>
      </c>
      <c r="J70" s="1">
        <v>11817.938</v>
      </c>
      <c r="K70" s="1">
        <f t="shared" si="77"/>
        <v>18.746729060913705</v>
      </c>
      <c r="L70" s="1">
        <f t="shared" si="78"/>
        <v>11817.9</v>
      </c>
      <c r="M70" s="1">
        <v>3040</v>
      </c>
      <c r="N70" s="1">
        <v>8777.9</v>
      </c>
      <c r="O70" s="1">
        <v>0</v>
      </c>
      <c r="P70" s="3">
        <f t="shared" si="79"/>
        <v>18.746668781725887</v>
      </c>
      <c r="Q70" s="53"/>
      <c r="R70" s="64"/>
    </row>
    <row r="71" spans="1:18" ht="30" x14ac:dyDescent="0.25">
      <c r="A71" s="6" t="s">
        <v>196</v>
      </c>
      <c r="B71" s="42"/>
      <c r="C71" s="42"/>
      <c r="D71" s="42"/>
      <c r="E71" s="42"/>
      <c r="F71" s="3">
        <f t="shared" si="76"/>
        <v>63040</v>
      </c>
      <c r="G71" s="1">
        <v>3040</v>
      </c>
      <c r="H71" s="1">
        <v>60000</v>
      </c>
      <c r="I71" s="1">
        <v>0</v>
      </c>
      <c r="J71" s="1">
        <v>11817.938</v>
      </c>
      <c r="K71" s="1">
        <f t="shared" si="77"/>
        <v>18.746729060913705</v>
      </c>
      <c r="L71" s="1">
        <f t="shared" si="78"/>
        <v>11817.9</v>
      </c>
      <c r="M71" s="1">
        <v>3040</v>
      </c>
      <c r="N71" s="1">
        <v>8777.9</v>
      </c>
      <c r="O71" s="1">
        <v>0</v>
      </c>
      <c r="P71" s="3">
        <f t="shared" si="79"/>
        <v>18.746668781725887</v>
      </c>
      <c r="Q71" s="53"/>
      <c r="R71" s="64"/>
    </row>
    <row r="72" spans="1:18" ht="30" x14ac:dyDescent="0.25">
      <c r="A72" s="26" t="s">
        <v>194</v>
      </c>
      <c r="B72" s="42"/>
      <c r="C72" s="42"/>
      <c r="D72" s="42"/>
      <c r="E72" s="42"/>
      <c r="F72" s="18"/>
      <c r="G72" s="18"/>
      <c r="H72" s="2"/>
      <c r="I72" s="2"/>
      <c r="J72" s="2"/>
      <c r="K72" s="2"/>
      <c r="L72" s="1"/>
      <c r="M72" s="2"/>
      <c r="N72" s="2"/>
      <c r="O72" s="2"/>
      <c r="P72" s="2"/>
      <c r="Q72" s="53"/>
      <c r="R72" s="64"/>
    </row>
    <row r="73" spans="1:18" ht="76.5" customHeight="1" x14ac:dyDescent="0.25">
      <c r="A73" s="6" t="s">
        <v>195</v>
      </c>
      <c r="B73" s="42" t="s">
        <v>114</v>
      </c>
      <c r="C73" s="74" t="s">
        <v>115</v>
      </c>
      <c r="D73" s="75"/>
      <c r="E73" s="76"/>
      <c r="F73" s="3">
        <f t="shared" ref="F73:F74" si="80">G73+H73+I73</f>
        <v>63040</v>
      </c>
      <c r="G73" s="3">
        <v>3040</v>
      </c>
      <c r="H73" s="1">
        <v>60000</v>
      </c>
      <c r="I73" s="1">
        <v>0</v>
      </c>
      <c r="J73" s="1">
        <v>11817.938</v>
      </c>
      <c r="K73" s="1">
        <f t="shared" ref="K73:K74" si="81">J73/F73*100</f>
        <v>18.746729060913705</v>
      </c>
      <c r="L73" s="1">
        <f t="shared" ref="L73:L74" si="82">M73+N73+O73</f>
        <v>11817.9</v>
      </c>
      <c r="M73" s="1">
        <v>3040</v>
      </c>
      <c r="N73" s="1">
        <v>8777.9</v>
      </c>
      <c r="O73" s="1">
        <v>0</v>
      </c>
      <c r="P73" s="3">
        <f t="shared" ref="P73:P74" si="83">L73/F73*100</f>
        <v>18.746668781725887</v>
      </c>
      <c r="Q73" s="44"/>
      <c r="R73" s="67" t="s">
        <v>208</v>
      </c>
    </row>
    <row r="74" spans="1:18" ht="15.75" x14ac:dyDescent="0.25">
      <c r="A74" s="32" t="s">
        <v>116</v>
      </c>
      <c r="B74" s="42"/>
      <c r="C74" s="42"/>
      <c r="D74" s="42"/>
      <c r="E74" s="42"/>
      <c r="F74" s="24">
        <f t="shared" si="80"/>
        <v>335075.09999999998</v>
      </c>
      <c r="G74" s="8">
        <v>0</v>
      </c>
      <c r="H74" s="8">
        <v>335075.09999999998</v>
      </c>
      <c r="I74" s="8">
        <v>0</v>
      </c>
      <c r="J74" s="8">
        <v>74793.399999999994</v>
      </c>
      <c r="K74" s="8">
        <f t="shared" si="81"/>
        <v>22.321384071809575</v>
      </c>
      <c r="L74" s="8">
        <f t="shared" si="82"/>
        <v>74793.399999999994</v>
      </c>
      <c r="M74" s="8">
        <v>0</v>
      </c>
      <c r="N74" s="8">
        <v>74793.399999999994</v>
      </c>
      <c r="O74" s="8">
        <v>0</v>
      </c>
      <c r="P74" s="24">
        <f t="shared" si="83"/>
        <v>22.321384071809575</v>
      </c>
      <c r="Q74" s="53"/>
      <c r="R74" s="64"/>
    </row>
    <row r="75" spans="1:18" ht="15.75" x14ac:dyDescent="0.25">
      <c r="A75" s="6" t="s">
        <v>19</v>
      </c>
      <c r="B75" s="42"/>
      <c r="C75" s="42"/>
      <c r="D75" s="42"/>
      <c r="E75" s="42"/>
      <c r="F75" s="11"/>
      <c r="G75" s="11"/>
      <c r="H75" s="1"/>
      <c r="I75" s="8"/>
      <c r="J75" s="1"/>
      <c r="K75" s="8"/>
      <c r="L75" s="47"/>
      <c r="M75" s="8"/>
      <c r="N75" s="1"/>
      <c r="O75" s="1"/>
      <c r="P75" s="1"/>
      <c r="Q75" s="47"/>
      <c r="R75" s="64"/>
    </row>
    <row r="76" spans="1:18" ht="47.25" x14ac:dyDescent="0.25">
      <c r="A76" s="48" t="s">
        <v>117</v>
      </c>
      <c r="B76" s="42"/>
      <c r="C76" s="42"/>
      <c r="D76" s="42"/>
      <c r="E76" s="42"/>
      <c r="F76" s="3">
        <f t="shared" ref="F76:F77" si="84">G76+H76+I76</f>
        <v>335075.09999999998</v>
      </c>
      <c r="G76" s="1">
        <v>0</v>
      </c>
      <c r="H76" s="1">
        <v>335075.09999999998</v>
      </c>
      <c r="I76" s="1">
        <v>0</v>
      </c>
      <c r="J76" s="1">
        <v>74793.399999999994</v>
      </c>
      <c r="K76" s="1">
        <f t="shared" ref="K76:K82" si="85">J76/F76*100</f>
        <v>22.321384071809575</v>
      </c>
      <c r="L76" s="1">
        <f t="shared" ref="L76:L77" si="86">M76+N76+O76</f>
        <v>74793.399999999994</v>
      </c>
      <c r="M76" s="1">
        <v>0</v>
      </c>
      <c r="N76" s="1">
        <v>74793.399999999994</v>
      </c>
      <c r="O76" s="1">
        <v>0</v>
      </c>
      <c r="P76" s="3">
        <f t="shared" ref="P76:P77" si="87">L76/F76*100</f>
        <v>22.321384071809575</v>
      </c>
      <c r="Q76" s="47"/>
      <c r="R76" s="64"/>
    </row>
    <row r="77" spans="1:18" ht="30" x14ac:dyDescent="0.25">
      <c r="A77" s="9" t="s">
        <v>118</v>
      </c>
      <c r="B77" s="42"/>
      <c r="C77" s="42"/>
      <c r="D77" s="42"/>
      <c r="E77" s="42"/>
      <c r="F77" s="3">
        <f t="shared" si="84"/>
        <v>335075.09999999998</v>
      </c>
      <c r="G77" s="1">
        <v>0</v>
      </c>
      <c r="H77" s="1">
        <v>335075.09999999998</v>
      </c>
      <c r="I77" s="1">
        <v>0</v>
      </c>
      <c r="J77" s="1">
        <v>74793.399999999994</v>
      </c>
      <c r="K77" s="1">
        <f t="shared" si="85"/>
        <v>22.321384071809575</v>
      </c>
      <c r="L77" s="1">
        <f t="shared" si="86"/>
        <v>74793.399999999994</v>
      </c>
      <c r="M77" s="1">
        <v>0</v>
      </c>
      <c r="N77" s="1">
        <v>74793.399999999994</v>
      </c>
      <c r="O77" s="1">
        <v>0</v>
      </c>
      <c r="P77" s="3">
        <f t="shared" si="87"/>
        <v>22.321384071809575</v>
      </c>
      <c r="Q77" s="47"/>
      <c r="R77" s="64"/>
    </row>
    <row r="78" spans="1:18" ht="30" x14ac:dyDescent="0.25">
      <c r="A78" s="26" t="s">
        <v>119</v>
      </c>
      <c r="B78" s="42"/>
      <c r="C78" s="42"/>
      <c r="D78" s="42"/>
      <c r="E78" s="42"/>
      <c r="F78" s="18"/>
      <c r="G78" s="18"/>
      <c r="H78" s="1"/>
      <c r="I78" s="8"/>
      <c r="J78" s="3"/>
      <c r="K78" s="8"/>
      <c r="L78" s="1"/>
      <c r="M78" s="8"/>
      <c r="N78" s="1"/>
      <c r="O78" s="1"/>
      <c r="P78" s="1"/>
      <c r="Q78" s="47"/>
      <c r="R78" s="64"/>
    </row>
    <row r="79" spans="1:18" ht="63" customHeight="1" x14ac:dyDescent="0.25">
      <c r="A79" s="6" t="s">
        <v>120</v>
      </c>
      <c r="B79" s="42" t="s">
        <v>121</v>
      </c>
      <c r="C79" s="42" t="s">
        <v>197</v>
      </c>
      <c r="D79" s="42" t="s">
        <v>122</v>
      </c>
      <c r="E79" s="42">
        <v>42277</v>
      </c>
      <c r="F79" s="3">
        <f t="shared" ref="F79:F82" si="88">G79+H79+I79</f>
        <v>138200</v>
      </c>
      <c r="G79" s="3"/>
      <c r="H79" s="1">
        <v>138200</v>
      </c>
      <c r="I79" s="1"/>
      <c r="J79" s="1">
        <v>0</v>
      </c>
      <c r="K79" s="1">
        <f t="shared" si="85"/>
        <v>0</v>
      </c>
      <c r="L79" s="1">
        <f t="shared" ref="L79:L82" si="89">M79+N79+O79</f>
        <v>0</v>
      </c>
      <c r="M79" s="1"/>
      <c r="N79" s="1">
        <v>0</v>
      </c>
      <c r="O79" s="1"/>
      <c r="P79" s="3">
        <f t="shared" ref="P79:P82" si="90">L79/F79*100</f>
        <v>0</v>
      </c>
      <c r="Q79" s="44"/>
      <c r="R79" s="67" t="s">
        <v>223</v>
      </c>
    </row>
    <row r="80" spans="1:18" ht="33" customHeight="1" x14ac:dyDescent="0.25">
      <c r="A80" s="6" t="s">
        <v>123</v>
      </c>
      <c r="B80" s="42" t="s">
        <v>124</v>
      </c>
      <c r="C80" s="42" t="s">
        <v>201</v>
      </c>
      <c r="D80" s="42" t="s">
        <v>125</v>
      </c>
      <c r="E80" s="42">
        <v>42551</v>
      </c>
      <c r="F80" s="3">
        <f t="shared" si="88"/>
        <v>94871.7</v>
      </c>
      <c r="G80" s="11"/>
      <c r="H80" s="1">
        <v>94871.7</v>
      </c>
      <c r="I80" s="1"/>
      <c r="J80" s="1">
        <v>57443</v>
      </c>
      <c r="K80" s="1">
        <f t="shared" si="85"/>
        <v>60.548087575114607</v>
      </c>
      <c r="L80" s="1">
        <f t="shared" si="89"/>
        <v>57443</v>
      </c>
      <c r="M80" s="1"/>
      <c r="N80" s="1">
        <v>57443</v>
      </c>
      <c r="O80" s="1"/>
      <c r="P80" s="3">
        <f t="shared" si="90"/>
        <v>60.548087575114607</v>
      </c>
      <c r="Q80" s="44"/>
      <c r="R80" s="67" t="s">
        <v>221</v>
      </c>
    </row>
    <row r="81" spans="1:18" ht="46.5" customHeight="1" x14ac:dyDescent="0.25">
      <c r="A81" s="6" t="s">
        <v>126</v>
      </c>
      <c r="B81" s="42"/>
      <c r="C81" s="42" t="s">
        <v>127</v>
      </c>
      <c r="D81" s="42" t="s">
        <v>128</v>
      </c>
      <c r="E81" s="42">
        <v>42064</v>
      </c>
      <c r="F81" s="3">
        <f t="shared" si="88"/>
        <v>10000</v>
      </c>
      <c r="G81" s="11"/>
      <c r="H81" s="1">
        <v>10000</v>
      </c>
      <c r="I81" s="1"/>
      <c r="J81" s="1">
        <v>9687.4</v>
      </c>
      <c r="K81" s="1">
        <f t="shared" si="85"/>
        <v>96.873999999999995</v>
      </c>
      <c r="L81" s="1">
        <f t="shared" si="89"/>
        <v>9687.4</v>
      </c>
      <c r="M81" s="1"/>
      <c r="N81" s="1">
        <v>9687.4</v>
      </c>
      <c r="O81" s="1"/>
      <c r="P81" s="3">
        <f t="shared" si="90"/>
        <v>96.873999999999995</v>
      </c>
      <c r="Q81" s="44"/>
      <c r="R81" s="67" t="s">
        <v>221</v>
      </c>
    </row>
    <row r="82" spans="1:18" ht="47.25" customHeight="1" x14ac:dyDescent="0.25">
      <c r="A82" s="6" t="s">
        <v>129</v>
      </c>
      <c r="B82" s="42" t="s">
        <v>130</v>
      </c>
      <c r="C82" s="42" t="s">
        <v>131</v>
      </c>
      <c r="D82" s="42" t="s">
        <v>132</v>
      </c>
      <c r="E82" s="42">
        <v>42369</v>
      </c>
      <c r="F82" s="3">
        <f t="shared" si="88"/>
        <v>76703.399999999994</v>
      </c>
      <c r="G82" s="11"/>
      <c r="H82" s="1">
        <v>76703.399999999994</v>
      </c>
      <c r="I82" s="1"/>
      <c r="J82" s="1">
        <v>7663</v>
      </c>
      <c r="K82" s="1">
        <f t="shared" si="85"/>
        <v>9.9904306719128488</v>
      </c>
      <c r="L82" s="1">
        <f t="shared" si="89"/>
        <v>7663</v>
      </c>
      <c r="M82" s="1"/>
      <c r="N82" s="1">
        <v>7663</v>
      </c>
      <c r="O82" s="1"/>
      <c r="P82" s="3">
        <f t="shared" si="90"/>
        <v>9.9904306719128488</v>
      </c>
      <c r="Q82" s="44"/>
      <c r="R82" s="67" t="s">
        <v>221</v>
      </c>
    </row>
    <row r="83" spans="1:18" x14ac:dyDescent="0.25">
      <c r="A83" s="10" t="s">
        <v>37</v>
      </c>
      <c r="B83" s="42"/>
      <c r="C83" s="42"/>
      <c r="D83" s="42"/>
      <c r="E83" s="42"/>
      <c r="F83" s="3"/>
      <c r="G83" s="11"/>
      <c r="H83" s="1"/>
      <c r="I83" s="1"/>
      <c r="J83" s="1"/>
      <c r="K83" s="1"/>
      <c r="L83" s="1"/>
      <c r="M83" s="1"/>
      <c r="N83" s="1"/>
      <c r="O83" s="1"/>
      <c r="P83" s="3"/>
      <c r="Q83" s="44"/>
      <c r="R83" s="64"/>
    </row>
    <row r="84" spans="1:18" ht="51" customHeight="1" x14ac:dyDescent="0.25">
      <c r="A84" s="6" t="s">
        <v>133</v>
      </c>
      <c r="B84" s="42"/>
      <c r="C84" s="42" t="s">
        <v>134</v>
      </c>
      <c r="D84" s="42" t="s">
        <v>135</v>
      </c>
      <c r="E84" s="42"/>
      <c r="F84" s="3">
        <f>G84+H84+I84</f>
        <v>10000</v>
      </c>
      <c r="G84" s="11"/>
      <c r="H84" s="1">
        <v>10000</v>
      </c>
      <c r="I84" s="1"/>
      <c r="J84" s="1">
        <v>0</v>
      </c>
      <c r="K84" s="1">
        <f>J84/F84*100</f>
        <v>0</v>
      </c>
      <c r="L84" s="1">
        <f>M84+N84+O84</f>
        <v>0</v>
      </c>
      <c r="M84" s="1"/>
      <c r="N84" s="1">
        <v>0</v>
      </c>
      <c r="O84" s="1"/>
      <c r="P84" s="3">
        <f>L84/F84*100</f>
        <v>0</v>
      </c>
      <c r="Q84" s="44"/>
      <c r="R84" s="67" t="s">
        <v>220</v>
      </c>
    </row>
    <row r="85" spans="1:18" x14ac:dyDescent="0.25">
      <c r="A85" s="10" t="s">
        <v>39</v>
      </c>
      <c r="B85" s="42"/>
      <c r="C85" s="42"/>
      <c r="D85" s="42"/>
      <c r="E85" s="42"/>
      <c r="F85" s="3"/>
      <c r="G85" s="11"/>
      <c r="H85" s="1"/>
      <c r="I85" s="1"/>
      <c r="J85" s="1"/>
      <c r="K85" s="1"/>
      <c r="L85" s="1"/>
      <c r="M85" s="1"/>
      <c r="N85" s="1"/>
      <c r="O85" s="1"/>
      <c r="P85" s="3"/>
      <c r="Q85" s="44"/>
      <c r="R85" s="64"/>
    </row>
    <row r="86" spans="1:18" ht="53.25" customHeight="1" x14ac:dyDescent="0.25">
      <c r="A86" s="6" t="s">
        <v>136</v>
      </c>
      <c r="B86" s="42"/>
      <c r="C86" s="42"/>
      <c r="D86" s="42"/>
      <c r="E86" s="42"/>
      <c r="F86" s="3">
        <f>G86+H86+I86</f>
        <v>5300</v>
      </c>
      <c r="G86" s="11"/>
      <c r="H86" s="1">
        <v>5300</v>
      </c>
      <c r="I86" s="1"/>
      <c r="J86" s="1">
        <v>0</v>
      </c>
      <c r="K86" s="1">
        <f>J86/F86*100</f>
        <v>0</v>
      </c>
      <c r="L86" s="1">
        <f>M86+N86+O86</f>
        <v>0</v>
      </c>
      <c r="M86" s="1"/>
      <c r="N86" s="1">
        <v>0</v>
      </c>
      <c r="O86" s="1"/>
      <c r="P86" s="3">
        <f t="shared" ref="P86:P87" si="91">L86/F86*100</f>
        <v>0</v>
      </c>
      <c r="Q86" s="44"/>
      <c r="R86" s="67" t="s">
        <v>220</v>
      </c>
    </row>
    <row r="87" spans="1:18" ht="15.75" x14ac:dyDescent="0.25">
      <c r="A87" s="32" t="s">
        <v>137</v>
      </c>
      <c r="B87" s="42"/>
      <c r="C87" s="42"/>
      <c r="D87" s="42"/>
      <c r="E87" s="42"/>
      <c r="F87" s="24">
        <f>G87+H87+I87</f>
        <v>1719280.77</v>
      </c>
      <c r="G87" s="8">
        <f>G89+G95+G100+G105</f>
        <v>778031.74</v>
      </c>
      <c r="H87" s="8">
        <f t="shared" ref="H87:J87" si="92">H89+H95+H100+H105</f>
        <v>877204.29999999993</v>
      </c>
      <c r="I87" s="8">
        <f t="shared" si="92"/>
        <v>64044.729999999996</v>
      </c>
      <c r="J87" s="8">
        <f t="shared" si="92"/>
        <v>125002.93999999999</v>
      </c>
      <c r="K87" s="8">
        <f>J87/F87*100</f>
        <v>7.27065306500229</v>
      </c>
      <c r="L87" s="8">
        <f>M87+N87+O87</f>
        <v>31887.326000000001</v>
      </c>
      <c r="M87" s="8">
        <f t="shared" ref="M87:O87" si="93">M89+M95+M100+M105</f>
        <v>0</v>
      </c>
      <c r="N87" s="8">
        <f t="shared" si="93"/>
        <v>19083.099999999999</v>
      </c>
      <c r="O87" s="8">
        <f t="shared" si="93"/>
        <v>12804.226000000001</v>
      </c>
      <c r="P87" s="24">
        <f t="shared" si="91"/>
        <v>1.8546898538276562</v>
      </c>
      <c r="Q87" s="53"/>
      <c r="R87" s="64"/>
    </row>
    <row r="88" spans="1:18" x14ac:dyDescent="0.25">
      <c r="A88" s="6" t="s">
        <v>19</v>
      </c>
      <c r="B88" s="42"/>
      <c r="C88" s="42"/>
      <c r="D88" s="42"/>
      <c r="E88" s="42"/>
      <c r="F88" s="3"/>
      <c r="G88" s="3"/>
      <c r="H88" s="1"/>
      <c r="I88" s="1"/>
      <c r="J88" s="1"/>
      <c r="K88" s="1"/>
      <c r="L88" s="47"/>
      <c r="M88" s="1"/>
      <c r="N88" s="1"/>
      <c r="O88" s="1"/>
      <c r="P88" s="1"/>
      <c r="Q88" s="47"/>
      <c r="R88" s="64"/>
    </row>
    <row r="89" spans="1:18" ht="47.25" x14ac:dyDescent="0.25">
      <c r="A89" s="48" t="s">
        <v>138</v>
      </c>
      <c r="B89" s="42"/>
      <c r="C89" s="42"/>
      <c r="D89" s="42"/>
      <c r="E89" s="42"/>
      <c r="F89" s="8">
        <f>G89+H89+I89</f>
        <v>81875.26999999999</v>
      </c>
      <c r="G89" s="8">
        <v>63563.64</v>
      </c>
      <c r="H89" s="8">
        <v>16961.599999999999</v>
      </c>
      <c r="I89" s="8">
        <v>1350.03</v>
      </c>
      <c r="J89" s="8">
        <v>8858.9</v>
      </c>
      <c r="K89" s="8">
        <f t="shared" ref="K89:K90" si="94">J89/F89*100</f>
        <v>10.819994853146744</v>
      </c>
      <c r="L89" s="8">
        <f t="shared" ref="L89:L90" si="95">M89+N89+O89</f>
        <v>0</v>
      </c>
      <c r="M89" s="8">
        <v>0</v>
      </c>
      <c r="N89" s="8">
        <v>0</v>
      </c>
      <c r="O89" s="8">
        <v>0</v>
      </c>
      <c r="P89" s="8">
        <f t="shared" ref="P89:P90" si="96">L89/F89*100</f>
        <v>0</v>
      </c>
      <c r="Q89" s="53"/>
      <c r="R89" s="64"/>
    </row>
    <row r="90" spans="1:18" x14ac:dyDescent="0.25">
      <c r="A90" s="9" t="s">
        <v>139</v>
      </c>
      <c r="B90" s="42"/>
      <c r="C90" s="42"/>
      <c r="D90" s="42"/>
      <c r="E90" s="42"/>
      <c r="F90" s="3">
        <f>G90+H90+I90</f>
        <v>81875.26999999999</v>
      </c>
      <c r="G90" s="1">
        <v>63563.64</v>
      </c>
      <c r="H90" s="1">
        <v>16961.599999999999</v>
      </c>
      <c r="I90" s="1">
        <v>1350.03</v>
      </c>
      <c r="J90" s="1">
        <v>8858.9</v>
      </c>
      <c r="K90" s="1">
        <f t="shared" si="94"/>
        <v>10.819994853146744</v>
      </c>
      <c r="L90" s="1">
        <f t="shared" si="95"/>
        <v>0</v>
      </c>
      <c r="M90" s="1">
        <v>0</v>
      </c>
      <c r="N90" s="1">
        <v>0</v>
      </c>
      <c r="O90" s="1">
        <v>0</v>
      </c>
      <c r="P90" s="3">
        <f t="shared" si="96"/>
        <v>0</v>
      </c>
      <c r="Q90" s="53"/>
      <c r="R90" s="64"/>
    </row>
    <row r="91" spans="1:18" ht="30" x14ac:dyDescent="0.25">
      <c r="A91" s="26" t="s">
        <v>140</v>
      </c>
      <c r="B91" s="42"/>
      <c r="C91" s="42"/>
      <c r="D91" s="42"/>
      <c r="E91" s="42"/>
      <c r="F91" s="3"/>
      <c r="G91" s="1"/>
      <c r="H91" s="1"/>
      <c r="I91" s="1"/>
      <c r="J91" s="1"/>
      <c r="K91" s="1"/>
      <c r="L91" s="1"/>
      <c r="M91" s="1"/>
      <c r="N91" s="1"/>
      <c r="O91" s="1"/>
      <c r="P91" s="3"/>
      <c r="Q91" s="47"/>
      <c r="R91" s="64"/>
    </row>
    <row r="92" spans="1:18" ht="74.25" customHeight="1" x14ac:dyDescent="0.25">
      <c r="A92" s="6" t="s">
        <v>141</v>
      </c>
      <c r="B92" s="42"/>
      <c r="C92" s="42" t="s">
        <v>198</v>
      </c>
      <c r="D92" s="42" t="s">
        <v>142</v>
      </c>
      <c r="E92" s="42" t="s">
        <v>143</v>
      </c>
      <c r="F92" s="3">
        <f>G92+H92+I92</f>
        <v>79172.67</v>
      </c>
      <c r="G92" s="1">
        <v>63563.64</v>
      </c>
      <c r="H92" s="1">
        <v>14259</v>
      </c>
      <c r="I92" s="1">
        <v>1350.03</v>
      </c>
      <c r="J92" s="1">
        <v>8858.9</v>
      </c>
      <c r="K92" s="1">
        <f>J92/F92*100</f>
        <v>11.189340968291205</v>
      </c>
      <c r="L92" s="1">
        <f>M92+N92+O92</f>
        <v>0</v>
      </c>
      <c r="M92" s="1"/>
      <c r="N92" s="1">
        <v>0</v>
      </c>
      <c r="O92" s="1"/>
      <c r="P92" s="3">
        <f>L92/F92*100</f>
        <v>0</v>
      </c>
      <c r="Q92" s="58" t="s">
        <v>144</v>
      </c>
      <c r="R92" s="67" t="s">
        <v>224</v>
      </c>
    </row>
    <row r="93" spans="1:18" ht="45" x14ac:dyDescent="0.25">
      <c r="A93" s="26" t="s">
        <v>145</v>
      </c>
      <c r="B93" s="42"/>
      <c r="C93" s="42"/>
      <c r="D93" s="42"/>
      <c r="E93" s="42"/>
      <c r="F93" s="3"/>
      <c r="G93" s="1"/>
      <c r="H93" s="1"/>
      <c r="I93" s="1"/>
      <c r="J93" s="1"/>
      <c r="K93" s="1"/>
      <c r="L93" s="1"/>
      <c r="M93" s="1"/>
      <c r="N93" s="1"/>
      <c r="O93" s="1"/>
      <c r="P93" s="3"/>
      <c r="Q93" s="44"/>
      <c r="R93" s="64"/>
    </row>
    <row r="94" spans="1:18" ht="60.75" customHeight="1" x14ac:dyDescent="0.25">
      <c r="A94" s="6" t="s">
        <v>146</v>
      </c>
      <c r="B94" s="42"/>
      <c r="C94" s="42" t="s">
        <v>202</v>
      </c>
      <c r="D94" s="42" t="s">
        <v>147</v>
      </c>
      <c r="E94" s="42">
        <v>42551</v>
      </c>
      <c r="F94" s="3">
        <f t="shared" ref="F94:F96" si="97">G94+H94+I94</f>
        <v>2702.6</v>
      </c>
      <c r="G94" s="1"/>
      <c r="H94" s="1">
        <v>2702.6</v>
      </c>
      <c r="I94" s="1"/>
      <c r="J94" s="1">
        <v>0</v>
      </c>
      <c r="K94" s="1">
        <f t="shared" ref="K94:K96" si="98">J94/F94*100</f>
        <v>0</v>
      </c>
      <c r="L94" s="1">
        <f t="shared" ref="L94:L96" si="99">M94+N94+O94</f>
        <v>0</v>
      </c>
      <c r="M94" s="1"/>
      <c r="N94" s="1">
        <v>0</v>
      </c>
      <c r="O94" s="1"/>
      <c r="P94" s="3">
        <f t="shared" ref="P94:P96" si="100">L94/F94*100</f>
        <v>0</v>
      </c>
      <c r="Q94" s="44" t="s">
        <v>148</v>
      </c>
      <c r="R94" s="67" t="s">
        <v>222</v>
      </c>
    </row>
    <row r="95" spans="1:18" ht="47.25" x14ac:dyDescent="0.25">
      <c r="A95" s="48" t="s">
        <v>149</v>
      </c>
      <c r="B95" s="42"/>
      <c r="C95" s="42"/>
      <c r="D95" s="42"/>
      <c r="E95" s="42"/>
      <c r="F95" s="3">
        <f t="shared" si="97"/>
        <v>13285</v>
      </c>
      <c r="G95" s="1"/>
      <c r="H95" s="1">
        <v>12285</v>
      </c>
      <c r="I95" s="1">
        <v>1000</v>
      </c>
      <c r="J95" s="1">
        <v>0</v>
      </c>
      <c r="K95" s="1">
        <f t="shared" si="98"/>
        <v>0</v>
      </c>
      <c r="L95" s="1">
        <f t="shared" si="99"/>
        <v>0</v>
      </c>
      <c r="M95" s="1">
        <v>0</v>
      </c>
      <c r="N95" s="1">
        <v>0</v>
      </c>
      <c r="O95" s="1">
        <v>0</v>
      </c>
      <c r="P95" s="3">
        <f t="shared" si="100"/>
        <v>0</v>
      </c>
      <c r="Q95" s="44"/>
      <c r="R95" s="64"/>
    </row>
    <row r="96" spans="1:18" ht="30" x14ac:dyDescent="0.25">
      <c r="A96" s="6" t="s">
        <v>150</v>
      </c>
      <c r="B96" s="42"/>
      <c r="C96" s="42"/>
      <c r="D96" s="42"/>
      <c r="E96" s="42"/>
      <c r="F96" s="3">
        <f t="shared" si="97"/>
        <v>13285</v>
      </c>
      <c r="G96" s="1"/>
      <c r="H96" s="1">
        <v>12285</v>
      </c>
      <c r="I96" s="1">
        <v>1000</v>
      </c>
      <c r="J96" s="1">
        <v>0</v>
      </c>
      <c r="K96" s="1">
        <f t="shared" si="98"/>
        <v>0</v>
      </c>
      <c r="L96" s="1">
        <f t="shared" si="99"/>
        <v>0</v>
      </c>
      <c r="M96" s="1">
        <v>0</v>
      </c>
      <c r="N96" s="1">
        <v>0</v>
      </c>
      <c r="O96" s="1">
        <v>0</v>
      </c>
      <c r="P96" s="3">
        <f t="shared" si="100"/>
        <v>0</v>
      </c>
      <c r="Q96" s="44"/>
      <c r="R96" s="64"/>
    </row>
    <row r="97" spans="1:18" ht="30" x14ac:dyDescent="0.25">
      <c r="A97" s="26" t="s">
        <v>151</v>
      </c>
      <c r="B97" s="42"/>
      <c r="C97" s="42"/>
      <c r="D97" s="42"/>
      <c r="E97" s="42"/>
      <c r="F97" s="3"/>
      <c r="G97" s="1"/>
      <c r="H97" s="1"/>
      <c r="I97" s="1"/>
      <c r="J97" s="1"/>
      <c r="K97" s="1"/>
      <c r="L97" s="1"/>
      <c r="M97" s="1"/>
      <c r="N97" s="1"/>
      <c r="O97" s="1"/>
      <c r="P97" s="3"/>
      <c r="Q97" s="47"/>
      <c r="R97" s="64"/>
    </row>
    <row r="98" spans="1:18" x14ac:dyDescent="0.25">
      <c r="A98" s="26" t="s">
        <v>39</v>
      </c>
      <c r="B98" s="42"/>
      <c r="C98" s="42"/>
      <c r="D98" s="42"/>
      <c r="E98" s="42"/>
      <c r="F98" s="3"/>
      <c r="G98" s="1"/>
      <c r="H98" s="1"/>
      <c r="I98" s="1"/>
      <c r="J98" s="1"/>
      <c r="K98" s="1"/>
      <c r="L98" s="1"/>
      <c r="M98" s="1"/>
      <c r="N98" s="1"/>
      <c r="O98" s="1"/>
      <c r="P98" s="3"/>
      <c r="Q98" s="47"/>
      <c r="R98" s="64"/>
    </row>
    <row r="99" spans="1:18" ht="51" x14ac:dyDescent="0.25">
      <c r="A99" s="6" t="s">
        <v>152</v>
      </c>
      <c r="B99" s="42"/>
      <c r="C99" s="42"/>
      <c r="D99" s="42"/>
      <c r="E99" s="42"/>
      <c r="F99" s="3">
        <f t="shared" ref="F99:F101" si="101">G99+H99+I99</f>
        <v>13285</v>
      </c>
      <c r="G99" s="1"/>
      <c r="H99" s="1">
        <v>12285</v>
      </c>
      <c r="I99" s="1">
        <v>1000</v>
      </c>
      <c r="J99" s="1">
        <v>0</v>
      </c>
      <c r="K99" s="1">
        <f t="shared" ref="K99:K101" si="102">J99/F99*100</f>
        <v>0</v>
      </c>
      <c r="L99" s="1">
        <f t="shared" ref="L99:L106" si="103">M99+N99+O99</f>
        <v>0</v>
      </c>
      <c r="M99" s="1"/>
      <c r="N99" s="1">
        <v>0</v>
      </c>
      <c r="O99" s="1"/>
      <c r="P99" s="3">
        <f t="shared" ref="P99:P101" si="104">L99/F99*100</f>
        <v>0</v>
      </c>
      <c r="Q99" s="47"/>
      <c r="R99" s="67" t="s">
        <v>215</v>
      </c>
    </row>
    <row r="100" spans="1:18" ht="63" x14ac:dyDescent="0.25">
      <c r="A100" s="48" t="s">
        <v>153</v>
      </c>
      <c r="B100" s="42"/>
      <c r="C100" s="42"/>
      <c r="D100" s="42"/>
      <c r="E100" s="42"/>
      <c r="F100" s="3">
        <f t="shared" si="101"/>
        <v>1075293.2</v>
      </c>
      <c r="G100" s="1">
        <f>G101</f>
        <v>610620</v>
      </c>
      <c r="H100" s="1">
        <f t="shared" ref="H100:J100" si="105">H101</f>
        <v>419373.1</v>
      </c>
      <c r="I100" s="1">
        <f t="shared" si="105"/>
        <v>45300.1</v>
      </c>
      <c r="J100" s="1">
        <f t="shared" si="105"/>
        <v>108547.2</v>
      </c>
      <c r="K100" s="1">
        <f t="shared" si="102"/>
        <v>10.094660693474115</v>
      </c>
      <c r="L100" s="1">
        <f t="shared" si="103"/>
        <v>26443.199999999997</v>
      </c>
      <c r="M100" s="1">
        <f t="shared" ref="M100:O100" si="106">M101</f>
        <v>0</v>
      </c>
      <c r="N100" s="1">
        <f t="shared" si="106"/>
        <v>14259.699999999999</v>
      </c>
      <c r="O100" s="1">
        <f t="shared" si="106"/>
        <v>12183.5</v>
      </c>
      <c r="P100" s="3">
        <f t="shared" si="104"/>
        <v>2.4591618360462055</v>
      </c>
      <c r="Q100" s="53"/>
      <c r="R100" s="64"/>
    </row>
    <row r="101" spans="1:18" x14ac:dyDescent="0.25">
      <c r="A101" s="9" t="s">
        <v>154</v>
      </c>
      <c r="B101" s="42"/>
      <c r="C101" s="42"/>
      <c r="D101" s="42"/>
      <c r="E101" s="42"/>
      <c r="F101" s="3">
        <f t="shared" si="101"/>
        <v>1075293.2</v>
      </c>
      <c r="G101" s="1">
        <f>G103+G104</f>
        <v>610620</v>
      </c>
      <c r="H101" s="1">
        <f t="shared" ref="H101:J101" si="107">H103+H104</f>
        <v>419373.1</v>
      </c>
      <c r="I101" s="1">
        <f t="shared" si="107"/>
        <v>45300.1</v>
      </c>
      <c r="J101" s="1">
        <f t="shared" si="107"/>
        <v>108547.2</v>
      </c>
      <c r="K101" s="1">
        <f t="shared" si="102"/>
        <v>10.094660693474115</v>
      </c>
      <c r="L101" s="1">
        <f t="shared" si="103"/>
        <v>26443.199999999997</v>
      </c>
      <c r="M101" s="1">
        <f t="shared" ref="M101:O101" si="108">M103+M104</f>
        <v>0</v>
      </c>
      <c r="N101" s="1">
        <f t="shared" si="108"/>
        <v>14259.699999999999</v>
      </c>
      <c r="O101" s="1">
        <f t="shared" si="108"/>
        <v>12183.5</v>
      </c>
      <c r="P101" s="3">
        <f t="shared" si="104"/>
        <v>2.4591618360462055</v>
      </c>
      <c r="Q101" s="53"/>
      <c r="R101" s="64"/>
    </row>
    <row r="102" spans="1:18" ht="30" x14ac:dyDescent="0.25">
      <c r="A102" s="26" t="s">
        <v>151</v>
      </c>
      <c r="B102" s="42"/>
      <c r="C102" s="42"/>
      <c r="D102" s="42"/>
      <c r="E102" s="42"/>
      <c r="F102" s="18"/>
      <c r="G102" s="18"/>
      <c r="H102" s="1"/>
      <c r="I102" s="1"/>
      <c r="J102" s="1"/>
      <c r="K102" s="1"/>
      <c r="L102" s="7">
        <f t="shared" si="103"/>
        <v>0</v>
      </c>
      <c r="M102" s="1"/>
      <c r="N102" s="1"/>
      <c r="O102" s="1"/>
      <c r="P102" s="3"/>
      <c r="Q102" s="53"/>
      <c r="R102" s="64"/>
    </row>
    <row r="103" spans="1:18" ht="64.5" customHeight="1" x14ac:dyDescent="0.25">
      <c r="A103" s="6" t="s">
        <v>155</v>
      </c>
      <c r="B103" s="74" t="s">
        <v>156</v>
      </c>
      <c r="C103" s="75"/>
      <c r="D103" s="76"/>
      <c r="E103" s="42"/>
      <c r="F103" s="3">
        <f t="shared" ref="F103:F106" si="109">G103+H103+I103</f>
        <v>907340.7</v>
      </c>
      <c r="G103" s="1">
        <v>610620</v>
      </c>
      <c r="H103" s="1">
        <v>251420.6</v>
      </c>
      <c r="I103" s="1">
        <v>45300.1</v>
      </c>
      <c r="J103" s="1">
        <v>103821.3</v>
      </c>
      <c r="K103" s="1">
        <f t="shared" ref="K103:K106" si="110">J103/F103*100</f>
        <v>11.442372198227194</v>
      </c>
      <c r="L103" s="1">
        <f t="shared" si="103"/>
        <v>21717.3</v>
      </c>
      <c r="M103" s="1"/>
      <c r="N103" s="1">
        <v>9533.7999999999993</v>
      </c>
      <c r="O103" s="1">
        <v>12183.5</v>
      </c>
      <c r="P103" s="3">
        <f t="shared" ref="P103:P106" si="111">L103/F103*100</f>
        <v>2.3935110592966895</v>
      </c>
      <c r="Q103" s="59"/>
      <c r="R103" s="67" t="s">
        <v>214</v>
      </c>
    </row>
    <row r="104" spans="1:18" ht="64.5" customHeight="1" x14ac:dyDescent="0.25">
      <c r="A104" s="6" t="s">
        <v>157</v>
      </c>
      <c r="B104" s="42"/>
      <c r="C104" s="42"/>
      <c r="D104" s="42"/>
      <c r="E104" s="42"/>
      <c r="F104" s="3">
        <f t="shared" si="109"/>
        <v>167952.5</v>
      </c>
      <c r="G104" s="1"/>
      <c r="H104" s="1">
        <v>167952.5</v>
      </c>
      <c r="I104" s="1"/>
      <c r="J104" s="1">
        <v>4725.8999999999996</v>
      </c>
      <c r="K104" s="1">
        <f t="shared" si="110"/>
        <v>2.8138312915854184</v>
      </c>
      <c r="L104" s="3">
        <f t="shared" si="103"/>
        <v>4725.8999999999996</v>
      </c>
      <c r="M104" s="1"/>
      <c r="N104" s="1">
        <v>4725.8999999999996</v>
      </c>
      <c r="O104" s="1"/>
      <c r="P104" s="3">
        <f t="shared" si="111"/>
        <v>2.8138312915854184</v>
      </c>
      <c r="Q104" s="53"/>
      <c r="R104" s="67" t="s">
        <v>214</v>
      </c>
    </row>
    <row r="105" spans="1:18" ht="78.75" x14ac:dyDescent="0.25">
      <c r="A105" s="49" t="s">
        <v>56</v>
      </c>
      <c r="B105" s="42"/>
      <c r="C105" s="42"/>
      <c r="D105" s="42"/>
      <c r="E105" s="42"/>
      <c r="F105" s="3">
        <f t="shared" si="109"/>
        <v>548827.29999999993</v>
      </c>
      <c r="G105" s="3">
        <v>103848.1</v>
      </c>
      <c r="H105" s="3">
        <v>428584.6</v>
      </c>
      <c r="I105" s="3">
        <v>16394.599999999999</v>
      </c>
      <c r="J105" s="3">
        <v>7596.84</v>
      </c>
      <c r="K105" s="1">
        <f t="shared" si="110"/>
        <v>1.3841949917578811</v>
      </c>
      <c r="L105" s="1">
        <f t="shared" si="103"/>
        <v>5444.1259999999993</v>
      </c>
      <c r="M105" s="1">
        <v>0</v>
      </c>
      <c r="N105" s="1">
        <v>4823.3999999999996</v>
      </c>
      <c r="O105" s="1">
        <v>620.726</v>
      </c>
      <c r="P105" s="3">
        <f t="shared" si="111"/>
        <v>0.99195612171624847</v>
      </c>
      <c r="Q105" s="60"/>
      <c r="R105" s="64"/>
    </row>
    <row r="106" spans="1:18" ht="30" x14ac:dyDescent="0.25">
      <c r="A106" s="6" t="s">
        <v>73</v>
      </c>
      <c r="B106" s="42"/>
      <c r="C106" s="42"/>
      <c r="D106" s="42"/>
      <c r="E106" s="42"/>
      <c r="F106" s="3">
        <f t="shared" si="109"/>
        <v>548827.29999999993</v>
      </c>
      <c r="G106" s="3">
        <v>103848.1</v>
      </c>
      <c r="H106" s="3">
        <v>428584.6</v>
      </c>
      <c r="I106" s="3">
        <v>16394.599999999999</v>
      </c>
      <c r="J106" s="3">
        <v>7596.84</v>
      </c>
      <c r="K106" s="1">
        <f t="shared" si="110"/>
        <v>1.3841949917578811</v>
      </c>
      <c r="L106" s="1">
        <f t="shared" si="103"/>
        <v>5444.1259999999993</v>
      </c>
      <c r="M106" s="1">
        <v>0</v>
      </c>
      <c r="N106" s="1">
        <v>4823.3999999999996</v>
      </c>
      <c r="O106" s="1">
        <v>620.726</v>
      </c>
      <c r="P106" s="3">
        <f t="shared" si="111"/>
        <v>0.99195612171624847</v>
      </c>
      <c r="Q106" s="60"/>
      <c r="R106" s="64"/>
    </row>
    <row r="107" spans="1:18" ht="30" x14ac:dyDescent="0.25">
      <c r="A107" s="26" t="s">
        <v>158</v>
      </c>
      <c r="B107" s="42"/>
      <c r="C107" s="42"/>
      <c r="D107" s="42"/>
      <c r="E107" s="42"/>
      <c r="F107" s="3"/>
      <c r="G107" s="11"/>
      <c r="H107" s="1"/>
      <c r="I107" s="1"/>
      <c r="J107" s="1"/>
      <c r="K107" s="1"/>
      <c r="L107" s="1"/>
      <c r="M107" s="1"/>
      <c r="N107" s="1"/>
      <c r="O107" s="1"/>
      <c r="P107" s="3"/>
      <c r="Q107" s="60"/>
      <c r="R107" s="64"/>
    </row>
    <row r="108" spans="1:18" ht="165" x14ac:dyDescent="0.25">
      <c r="A108" s="6" t="s">
        <v>159</v>
      </c>
      <c r="B108" s="42" t="s">
        <v>156</v>
      </c>
      <c r="C108" s="42"/>
      <c r="D108" s="42"/>
      <c r="E108" s="42"/>
      <c r="F108" s="3">
        <f t="shared" ref="F108:F109" si="112">G108+H108+I108</f>
        <v>325404.19999999995</v>
      </c>
      <c r="G108" s="3">
        <v>0</v>
      </c>
      <c r="H108" s="1">
        <v>309009.59999999998</v>
      </c>
      <c r="I108" s="1">
        <v>16394.599999999999</v>
      </c>
      <c r="J108" s="1">
        <v>7596.84</v>
      </c>
      <c r="K108" s="1">
        <f t="shared" ref="K108:K109" si="113">J108/F108*100</f>
        <v>2.3345857244620691</v>
      </c>
      <c r="L108" s="1">
        <f t="shared" ref="L108:L109" si="114">M108+N108+O108</f>
        <v>5444.1259999999993</v>
      </c>
      <c r="M108" s="1"/>
      <c r="N108" s="1">
        <v>4823.3999999999996</v>
      </c>
      <c r="O108" s="1">
        <v>620.726</v>
      </c>
      <c r="P108" s="3">
        <f t="shared" ref="P108:P109" si="115">L108/F108*100</f>
        <v>1.6730349516078773</v>
      </c>
      <c r="Q108" s="59" t="s">
        <v>160</v>
      </c>
      <c r="R108" s="67" t="s">
        <v>216</v>
      </c>
    </row>
    <row r="109" spans="1:18" ht="75" x14ac:dyDescent="0.25">
      <c r="A109" s="34" t="s">
        <v>161</v>
      </c>
      <c r="B109" s="42"/>
      <c r="C109" s="42"/>
      <c r="D109" s="42"/>
      <c r="E109" s="42"/>
      <c r="F109" s="3">
        <f t="shared" si="112"/>
        <v>180564.1</v>
      </c>
      <c r="G109" s="3">
        <v>85429.1</v>
      </c>
      <c r="H109" s="1">
        <v>95135</v>
      </c>
      <c r="I109" s="1"/>
      <c r="J109" s="1">
        <v>0</v>
      </c>
      <c r="K109" s="1">
        <f t="shared" si="113"/>
        <v>0</v>
      </c>
      <c r="L109" s="1">
        <f t="shared" si="114"/>
        <v>0</v>
      </c>
      <c r="M109" s="1"/>
      <c r="N109" s="1">
        <v>0</v>
      </c>
      <c r="O109" s="1"/>
      <c r="P109" s="3">
        <f t="shared" si="115"/>
        <v>0</v>
      </c>
      <c r="Q109" s="59"/>
      <c r="R109" s="67" t="s">
        <v>219</v>
      </c>
    </row>
    <row r="110" spans="1:18" ht="30" x14ac:dyDescent="0.25">
      <c r="A110" s="26" t="s">
        <v>162</v>
      </c>
      <c r="B110" s="42"/>
      <c r="C110" s="42"/>
      <c r="D110" s="42"/>
      <c r="E110" s="42"/>
      <c r="F110" s="3"/>
      <c r="G110" s="3"/>
      <c r="H110" s="1"/>
      <c r="I110" s="1"/>
      <c r="J110" s="1"/>
      <c r="K110" s="1"/>
      <c r="L110" s="1"/>
      <c r="M110" s="1"/>
      <c r="N110" s="1"/>
      <c r="O110" s="1"/>
      <c r="P110" s="3"/>
      <c r="Q110" s="59"/>
      <c r="R110" s="64"/>
    </row>
    <row r="111" spans="1:18" x14ac:dyDescent="0.25">
      <c r="A111" s="10" t="s">
        <v>163</v>
      </c>
      <c r="B111" s="42"/>
      <c r="C111" s="42"/>
      <c r="D111" s="42"/>
      <c r="E111" s="42"/>
      <c r="F111" s="3"/>
      <c r="G111" s="3"/>
      <c r="H111" s="1"/>
      <c r="I111" s="1"/>
      <c r="J111" s="1"/>
      <c r="K111" s="1"/>
      <c r="L111" s="1"/>
      <c r="M111" s="1"/>
      <c r="N111" s="1"/>
      <c r="O111" s="1"/>
      <c r="P111" s="3"/>
      <c r="Q111" s="59"/>
      <c r="R111" s="64"/>
    </row>
    <row r="112" spans="1:18" ht="45" x14ac:dyDescent="0.25">
      <c r="A112" s="10" t="s">
        <v>164</v>
      </c>
      <c r="B112" s="42"/>
      <c r="C112" s="42"/>
      <c r="D112" s="42"/>
      <c r="E112" s="42"/>
      <c r="F112" s="3">
        <f t="shared" ref="F112:F116" si="116">G112+H112+I112</f>
        <v>42859</v>
      </c>
      <c r="G112" s="3">
        <v>18419</v>
      </c>
      <c r="H112" s="1">
        <v>24440</v>
      </c>
      <c r="I112" s="1">
        <v>0</v>
      </c>
      <c r="J112" s="1">
        <v>0</v>
      </c>
      <c r="K112" s="1">
        <f t="shared" ref="K112:K116" si="117">J112/F112*100</f>
        <v>0</v>
      </c>
      <c r="L112" s="1">
        <f t="shared" ref="L112:L116" si="118">M112+N112+O112</f>
        <v>0</v>
      </c>
      <c r="M112" s="1">
        <v>0</v>
      </c>
      <c r="N112" s="1">
        <v>0</v>
      </c>
      <c r="O112" s="1">
        <v>0</v>
      </c>
      <c r="P112" s="3">
        <f t="shared" ref="P112:P116" si="119">L112/F112*100</f>
        <v>0</v>
      </c>
      <c r="Q112" s="59"/>
      <c r="R112" s="64"/>
    </row>
    <row r="113" spans="1:18" ht="75" x14ac:dyDescent="0.25">
      <c r="A113" s="6" t="s">
        <v>165</v>
      </c>
      <c r="B113" s="42"/>
      <c r="C113" s="42"/>
      <c r="D113" s="42"/>
      <c r="E113" s="42"/>
      <c r="F113" s="3">
        <f t="shared" si="116"/>
        <v>42859</v>
      </c>
      <c r="G113" s="3">
        <v>18419</v>
      </c>
      <c r="H113" s="1">
        <v>24440</v>
      </c>
      <c r="I113" s="1"/>
      <c r="J113" s="1">
        <v>0</v>
      </c>
      <c r="K113" s="1">
        <f t="shared" si="117"/>
        <v>0</v>
      </c>
      <c r="L113" s="1">
        <f t="shared" si="118"/>
        <v>0</v>
      </c>
      <c r="M113" s="1"/>
      <c r="N113" s="1">
        <v>0</v>
      </c>
      <c r="O113" s="1"/>
      <c r="P113" s="3">
        <f t="shared" si="119"/>
        <v>0</v>
      </c>
      <c r="Q113" s="59"/>
      <c r="R113" s="67" t="s">
        <v>217</v>
      </c>
    </row>
    <row r="114" spans="1:18" ht="15.75" x14ac:dyDescent="0.25">
      <c r="A114" s="32" t="s">
        <v>166</v>
      </c>
      <c r="B114" s="42"/>
      <c r="C114" s="42"/>
      <c r="D114" s="42"/>
      <c r="E114" s="42"/>
      <c r="F114" s="24">
        <f t="shared" si="116"/>
        <v>61524.5</v>
      </c>
      <c r="G114" s="8">
        <v>0</v>
      </c>
      <c r="H114" s="8">
        <v>59724.5</v>
      </c>
      <c r="I114" s="8">
        <v>1800</v>
      </c>
      <c r="J114" s="8">
        <v>0</v>
      </c>
      <c r="K114" s="8">
        <f t="shared" si="117"/>
        <v>0</v>
      </c>
      <c r="L114" s="8">
        <f t="shared" si="118"/>
        <v>0</v>
      </c>
      <c r="M114" s="8">
        <v>0</v>
      </c>
      <c r="N114" s="8">
        <v>0</v>
      </c>
      <c r="O114" s="8">
        <v>0</v>
      </c>
      <c r="P114" s="24">
        <f t="shared" si="119"/>
        <v>0</v>
      </c>
      <c r="Q114" s="53"/>
      <c r="R114" s="64"/>
    </row>
    <row r="115" spans="1:18" ht="63" x14ac:dyDescent="0.25">
      <c r="A115" s="48" t="s">
        <v>99</v>
      </c>
      <c r="B115" s="42"/>
      <c r="C115" s="42"/>
      <c r="D115" s="42"/>
      <c r="E115" s="42"/>
      <c r="F115" s="3">
        <f t="shared" si="116"/>
        <v>4136.5</v>
      </c>
      <c r="G115" s="19">
        <v>0</v>
      </c>
      <c r="H115" s="19">
        <v>4136.5</v>
      </c>
      <c r="I115" s="19">
        <v>0</v>
      </c>
      <c r="J115" s="19">
        <v>0</v>
      </c>
      <c r="K115" s="1">
        <f t="shared" si="117"/>
        <v>0</v>
      </c>
      <c r="L115" s="1">
        <f t="shared" si="118"/>
        <v>0</v>
      </c>
      <c r="M115" s="19">
        <v>0</v>
      </c>
      <c r="N115" s="19">
        <v>0</v>
      </c>
      <c r="O115" s="19">
        <v>0</v>
      </c>
      <c r="P115" s="3">
        <f t="shared" si="119"/>
        <v>0</v>
      </c>
      <c r="Q115" s="47"/>
      <c r="R115" s="64"/>
    </row>
    <row r="116" spans="1:18" ht="45" x14ac:dyDescent="0.25">
      <c r="A116" s="9" t="s">
        <v>167</v>
      </c>
      <c r="B116" s="42"/>
      <c r="C116" s="42"/>
      <c r="D116" s="42"/>
      <c r="E116" s="42"/>
      <c r="F116" s="3">
        <f t="shared" si="116"/>
        <v>4136.5</v>
      </c>
      <c r="G116" s="1">
        <v>0</v>
      </c>
      <c r="H116" s="1">
        <v>4136.5</v>
      </c>
      <c r="I116" s="1">
        <v>0</v>
      </c>
      <c r="J116" s="1">
        <v>0</v>
      </c>
      <c r="K116" s="1">
        <f t="shared" si="117"/>
        <v>0</v>
      </c>
      <c r="L116" s="1">
        <f t="shared" si="118"/>
        <v>0</v>
      </c>
      <c r="M116" s="1">
        <v>0</v>
      </c>
      <c r="N116" s="1">
        <v>0</v>
      </c>
      <c r="O116" s="1">
        <v>0</v>
      </c>
      <c r="P116" s="3">
        <f t="shared" si="119"/>
        <v>0</v>
      </c>
      <c r="Q116" s="47"/>
      <c r="R116" s="64"/>
    </row>
    <row r="117" spans="1:18" ht="45" x14ac:dyDescent="0.25">
      <c r="A117" s="26" t="s">
        <v>100</v>
      </c>
      <c r="B117" s="42"/>
      <c r="C117" s="42"/>
      <c r="D117" s="42"/>
      <c r="E117" s="42"/>
      <c r="F117" s="18"/>
      <c r="G117" s="18"/>
      <c r="H117" s="1"/>
      <c r="I117" s="1"/>
      <c r="J117" s="1"/>
      <c r="K117" s="1"/>
      <c r="L117" s="1"/>
      <c r="M117" s="1"/>
      <c r="N117" s="1"/>
      <c r="O117" s="1"/>
      <c r="P117" s="1"/>
      <c r="Q117" s="47"/>
      <c r="R117" s="64"/>
    </row>
    <row r="118" spans="1:18" x14ac:dyDescent="0.25">
      <c r="A118" s="26" t="s">
        <v>38</v>
      </c>
      <c r="B118" s="42"/>
      <c r="C118" s="42"/>
      <c r="D118" s="42"/>
      <c r="E118" s="42"/>
      <c r="F118" s="3"/>
      <c r="G118" s="11"/>
      <c r="H118" s="1"/>
      <c r="I118" s="1"/>
      <c r="J118" s="1"/>
      <c r="K118" s="1"/>
      <c r="L118" s="1"/>
      <c r="M118" s="1"/>
      <c r="N118" s="1"/>
      <c r="O118" s="1"/>
      <c r="P118" s="3"/>
      <c r="Q118" s="61"/>
      <c r="R118" s="64"/>
    </row>
    <row r="119" spans="1:18" ht="36.75" customHeight="1" x14ac:dyDescent="0.25">
      <c r="A119" s="6" t="s">
        <v>168</v>
      </c>
      <c r="B119" s="42" t="s">
        <v>203</v>
      </c>
      <c r="C119" s="42" t="s">
        <v>169</v>
      </c>
      <c r="D119" s="42"/>
      <c r="E119" s="42">
        <v>42735</v>
      </c>
      <c r="F119" s="3">
        <f t="shared" ref="F119:F121" si="120">G119+H119+I119</f>
        <v>4136.5</v>
      </c>
      <c r="G119" s="11"/>
      <c r="H119" s="1">
        <v>4136.5</v>
      </c>
      <c r="I119" s="1"/>
      <c r="J119" s="1">
        <v>0</v>
      </c>
      <c r="K119" s="1">
        <f t="shared" ref="K119:K121" si="121">J119/F119*100</f>
        <v>0</v>
      </c>
      <c r="L119" s="1">
        <f t="shared" ref="L119:L121" si="122">M119+N119+O119</f>
        <v>0</v>
      </c>
      <c r="M119" s="1"/>
      <c r="N119" s="1">
        <v>0</v>
      </c>
      <c r="O119" s="1"/>
      <c r="P119" s="3">
        <f t="shared" ref="P119:P121" si="123">L119/F119*100</f>
        <v>0</v>
      </c>
      <c r="Q119" s="61" t="s">
        <v>170</v>
      </c>
      <c r="R119" s="69" t="s">
        <v>170</v>
      </c>
    </row>
    <row r="120" spans="1:18" ht="47.25" x14ac:dyDescent="0.25">
      <c r="A120" s="48" t="s">
        <v>149</v>
      </c>
      <c r="B120" s="42"/>
      <c r="C120" s="42"/>
      <c r="D120" s="42"/>
      <c r="E120" s="42"/>
      <c r="F120" s="3">
        <f t="shared" si="120"/>
        <v>57388</v>
      </c>
      <c r="G120" s="3">
        <v>0</v>
      </c>
      <c r="H120" s="3">
        <v>55588</v>
      </c>
      <c r="I120" s="3">
        <v>1800</v>
      </c>
      <c r="J120" s="11">
        <v>0</v>
      </c>
      <c r="K120" s="1">
        <f t="shared" si="121"/>
        <v>0</v>
      </c>
      <c r="L120" s="1">
        <f t="shared" si="122"/>
        <v>0</v>
      </c>
      <c r="M120" s="1">
        <v>0</v>
      </c>
      <c r="N120" s="1">
        <v>0</v>
      </c>
      <c r="O120" s="1">
        <v>0</v>
      </c>
      <c r="P120" s="3">
        <f t="shared" si="123"/>
        <v>0</v>
      </c>
      <c r="Q120" s="61"/>
      <c r="R120" s="64"/>
    </row>
    <row r="121" spans="1:18" ht="30" x14ac:dyDescent="0.25">
      <c r="A121" s="6" t="s">
        <v>150</v>
      </c>
      <c r="B121" s="42"/>
      <c r="C121" s="42"/>
      <c r="D121" s="42"/>
      <c r="E121" s="42"/>
      <c r="F121" s="3">
        <f t="shared" si="120"/>
        <v>57388</v>
      </c>
      <c r="G121" s="3">
        <v>0</v>
      </c>
      <c r="H121" s="3">
        <v>55588</v>
      </c>
      <c r="I121" s="3">
        <v>1800</v>
      </c>
      <c r="J121" s="11">
        <v>0</v>
      </c>
      <c r="K121" s="1">
        <f t="shared" si="121"/>
        <v>0</v>
      </c>
      <c r="L121" s="1">
        <f t="shared" si="122"/>
        <v>0</v>
      </c>
      <c r="M121" s="1">
        <v>0</v>
      </c>
      <c r="N121" s="1">
        <v>0</v>
      </c>
      <c r="O121" s="1">
        <v>0</v>
      </c>
      <c r="P121" s="3">
        <f t="shared" si="123"/>
        <v>0</v>
      </c>
      <c r="Q121" s="61"/>
      <c r="R121" s="64"/>
    </row>
    <row r="122" spans="1:18" ht="45" x14ac:dyDescent="0.25">
      <c r="A122" s="26" t="s">
        <v>100</v>
      </c>
      <c r="B122" s="42"/>
      <c r="C122" s="42"/>
      <c r="D122" s="42"/>
      <c r="E122" s="42"/>
      <c r="F122" s="3"/>
      <c r="G122" s="11"/>
      <c r="H122" s="1"/>
      <c r="I122" s="1"/>
      <c r="J122" s="1"/>
      <c r="K122" s="1"/>
      <c r="L122" s="1"/>
      <c r="M122" s="1"/>
      <c r="N122" s="1"/>
      <c r="O122" s="1"/>
      <c r="P122" s="3"/>
      <c r="Q122" s="61"/>
      <c r="R122" s="64"/>
    </row>
    <row r="123" spans="1:18" x14ac:dyDescent="0.25">
      <c r="A123" s="26" t="s">
        <v>39</v>
      </c>
      <c r="B123" s="42"/>
      <c r="C123" s="42"/>
      <c r="D123" s="42"/>
      <c r="E123" s="42"/>
      <c r="F123" s="3"/>
      <c r="G123" s="11"/>
      <c r="H123" s="1"/>
      <c r="I123" s="1"/>
      <c r="J123" s="1"/>
      <c r="K123" s="1"/>
      <c r="L123" s="1"/>
      <c r="M123" s="1"/>
      <c r="N123" s="1"/>
      <c r="O123" s="1"/>
      <c r="P123" s="3"/>
      <c r="Q123" s="61"/>
      <c r="R123" s="64"/>
    </row>
    <row r="124" spans="1:18" ht="54.75" customHeight="1" x14ac:dyDescent="0.25">
      <c r="A124" s="26" t="s">
        <v>199</v>
      </c>
      <c r="B124" s="42" t="s">
        <v>171</v>
      </c>
      <c r="C124" s="42" t="s">
        <v>80</v>
      </c>
      <c r="D124" s="42"/>
      <c r="E124" s="42" t="s">
        <v>172</v>
      </c>
      <c r="F124" s="3">
        <f t="shared" ref="F124:F126" si="124">G124+H124+I124</f>
        <v>29400</v>
      </c>
      <c r="G124" s="11"/>
      <c r="H124" s="1">
        <v>28000</v>
      </c>
      <c r="I124" s="1">
        <v>1400</v>
      </c>
      <c r="J124" s="1">
        <v>0</v>
      </c>
      <c r="K124" s="1">
        <f t="shared" ref="K124:K126" si="125">J124/F124*100</f>
        <v>0</v>
      </c>
      <c r="L124" s="1">
        <f t="shared" ref="L124:L126" si="126">M124+N124+O124</f>
        <v>0</v>
      </c>
      <c r="M124" s="1"/>
      <c r="N124" s="1">
        <v>0</v>
      </c>
      <c r="O124" s="1"/>
      <c r="P124" s="3">
        <f t="shared" ref="P124:P126" si="127">L124/F124*100</f>
        <v>0</v>
      </c>
      <c r="Q124" s="61" t="s">
        <v>173</v>
      </c>
      <c r="R124" s="69" t="s">
        <v>215</v>
      </c>
    </row>
    <row r="125" spans="1:18" ht="52.5" customHeight="1" x14ac:dyDescent="0.25">
      <c r="A125" s="26" t="s">
        <v>174</v>
      </c>
      <c r="B125" s="42" t="s">
        <v>171</v>
      </c>
      <c r="C125" s="42" t="s">
        <v>80</v>
      </c>
      <c r="D125" s="42"/>
      <c r="E125" s="42" t="s">
        <v>175</v>
      </c>
      <c r="F125" s="3">
        <f t="shared" si="124"/>
        <v>27988</v>
      </c>
      <c r="G125" s="11"/>
      <c r="H125" s="1">
        <v>27588</v>
      </c>
      <c r="I125" s="1">
        <v>400</v>
      </c>
      <c r="J125" s="1">
        <v>0</v>
      </c>
      <c r="K125" s="1">
        <f t="shared" si="125"/>
        <v>0</v>
      </c>
      <c r="L125" s="1">
        <f t="shared" si="126"/>
        <v>0</v>
      </c>
      <c r="M125" s="1"/>
      <c r="N125" s="1">
        <v>0</v>
      </c>
      <c r="O125" s="1"/>
      <c r="P125" s="3">
        <f t="shared" si="127"/>
        <v>0</v>
      </c>
      <c r="Q125" s="61" t="s">
        <v>173</v>
      </c>
      <c r="R125" s="69" t="s">
        <v>215</v>
      </c>
    </row>
    <row r="126" spans="1:18" ht="15.75" x14ac:dyDescent="0.25">
      <c r="A126" s="32" t="s">
        <v>176</v>
      </c>
      <c r="B126" s="42"/>
      <c r="C126" s="42"/>
      <c r="D126" s="42"/>
      <c r="E126" s="42"/>
      <c r="F126" s="3">
        <f t="shared" si="124"/>
        <v>201482.69</v>
      </c>
      <c r="G126" s="8">
        <v>136436.35999999999</v>
      </c>
      <c r="H126" s="8">
        <v>45409</v>
      </c>
      <c r="I126" s="8">
        <v>19637.330000000002</v>
      </c>
      <c r="J126" s="8">
        <v>15380</v>
      </c>
      <c r="K126" s="8">
        <f t="shared" si="125"/>
        <v>7.6334100959243703</v>
      </c>
      <c r="L126" s="8">
        <f t="shared" si="126"/>
        <v>15380</v>
      </c>
      <c r="M126" s="8">
        <v>0</v>
      </c>
      <c r="N126" s="8">
        <v>7690</v>
      </c>
      <c r="O126" s="8">
        <v>7690</v>
      </c>
      <c r="P126" s="24">
        <f t="shared" si="127"/>
        <v>7.6334100959243703</v>
      </c>
      <c r="Q126" s="53"/>
      <c r="R126" s="64"/>
    </row>
    <row r="127" spans="1:18" x14ac:dyDescent="0.25">
      <c r="A127" s="6" t="s">
        <v>19</v>
      </c>
      <c r="B127" s="42"/>
      <c r="C127" s="42"/>
      <c r="D127" s="42"/>
      <c r="E127" s="42"/>
      <c r="F127" s="11"/>
      <c r="G127" s="11"/>
      <c r="H127" s="1"/>
      <c r="I127" s="1"/>
      <c r="J127" s="1"/>
      <c r="K127" s="1"/>
      <c r="L127" s="47"/>
      <c r="M127" s="1"/>
      <c r="N127" s="1"/>
      <c r="O127" s="1"/>
      <c r="P127" s="1"/>
      <c r="Q127" s="47"/>
      <c r="R127" s="64"/>
    </row>
    <row r="128" spans="1:18" ht="47.25" x14ac:dyDescent="0.25">
      <c r="A128" s="49" t="s">
        <v>177</v>
      </c>
      <c r="B128" s="42"/>
      <c r="C128" s="42"/>
      <c r="D128" s="42"/>
      <c r="E128" s="42"/>
      <c r="F128" s="3">
        <f t="shared" ref="F128:F129" si="128">G128+H128+I128</f>
        <v>17890</v>
      </c>
      <c r="G128" s="1">
        <v>0</v>
      </c>
      <c r="H128" s="1">
        <v>10000</v>
      </c>
      <c r="I128" s="1">
        <v>7890</v>
      </c>
      <c r="J128" s="1">
        <v>15380</v>
      </c>
      <c r="K128" s="1">
        <f t="shared" ref="K128:K129" si="129">J128/F128*100</f>
        <v>85.969815539407492</v>
      </c>
      <c r="L128" s="1">
        <f t="shared" ref="L128:L129" si="130">M128+N128+O128</f>
        <v>15380</v>
      </c>
      <c r="M128" s="1">
        <v>0</v>
      </c>
      <c r="N128" s="1">
        <v>7690</v>
      </c>
      <c r="O128" s="1">
        <v>7690</v>
      </c>
      <c r="P128" s="3">
        <f t="shared" ref="P128:P129" si="131">L128/F128*100</f>
        <v>85.969815539407492</v>
      </c>
      <c r="Q128" s="53"/>
      <c r="R128" s="64"/>
    </row>
    <row r="129" spans="1:18" ht="45" x14ac:dyDescent="0.25">
      <c r="A129" s="6" t="s">
        <v>178</v>
      </c>
      <c r="B129" s="42"/>
      <c r="C129" s="42"/>
      <c r="D129" s="42"/>
      <c r="E129" s="42"/>
      <c r="F129" s="3">
        <f t="shared" si="128"/>
        <v>17890</v>
      </c>
      <c r="G129" s="1">
        <v>0</v>
      </c>
      <c r="H129" s="1">
        <v>10000</v>
      </c>
      <c r="I129" s="1">
        <v>7890</v>
      </c>
      <c r="J129" s="1">
        <v>15380</v>
      </c>
      <c r="K129" s="1">
        <f t="shared" si="129"/>
        <v>85.969815539407492</v>
      </c>
      <c r="L129" s="1">
        <f t="shared" si="130"/>
        <v>15380</v>
      </c>
      <c r="M129" s="1">
        <v>0</v>
      </c>
      <c r="N129" s="1">
        <v>7690</v>
      </c>
      <c r="O129" s="1">
        <v>7690</v>
      </c>
      <c r="P129" s="3">
        <f t="shared" si="131"/>
        <v>85.969815539407492</v>
      </c>
      <c r="Q129" s="47"/>
      <c r="R129" s="64"/>
    </row>
    <row r="130" spans="1:18" ht="45" x14ac:dyDescent="0.25">
      <c r="A130" s="26" t="s">
        <v>179</v>
      </c>
      <c r="B130" s="42"/>
      <c r="C130" s="42"/>
      <c r="D130" s="42"/>
      <c r="E130" s="42"/>
      <c r="F130" s="18"/>
      <c r="G130" s="18"/>
      <c r="H130" s="2"/>
      <c r="I130" s="2"/>
      <c r="J130" s="2"/>
      <c r="K130" s="2"/>
      <c r="L130" s="1"/>
      <c r="M130" s="2"/>
      <c r="N130" s="2"/>
      <c r="O130" s="2"/>
      <c r="P130" s="2"/>
      <c r="Q130" s="47"/>
      <c r="R130" s="64"/>
    </row>
    <row r="131" spans="1:18" ht="15.75" x14ac:dyDescent="0.25">
      <c r="A131" s="26" t="s">
        <v>40</v>
      </c>
      <c r="B131" s="42"/>
      <c r="C131" s="42"/>
      <c r="D131" s="42"/>
      <c r="E131" s="42"/>
      <c r="F131" s="18"/>
      <c r="G131" s="18"/>
      <c r="H131" s="2"/>
      <c r="I131" s="2"/>
      <c r="J131" s="2"/>
      <c r="K131" s="2"/>
      <c r="L131" s="1"/>
      <c r="M131" s="2"/>
      <c r="N131" s="2"/>
      <c r="O131" s="2"/>
      <c r="P131" s="2"/>
      <c r="Q131" s="47"/>
      <c r="R131" s="64"/>
    </row>
    <row r="132" spans="1:18" ht="51" x14ac:dyDescent="0.25">
      <c r="A132" s="6" t="s">
        <v>180</v>
      </c>
      <c r="B132" s="42" t="s">
        <v>181</v>
      </c>
      <c r="C132" s="42" t="s">
        <v>182</v>
      </c>
      <c r="D132" s="42" t="s">
        <v>183</v>
      </c>
      <c r="E132" s="42"/>
      <c r="F132" s="3">
        <f t="shared" ref="F132:F134" si="132">G132+H132+I132</f>
        <v>17890</v>
      </c>
      <c r="G132" s="3"/>
      <c r="H132" s="1">
        <v>10000</v>
      </c>
      <c r="I132" s="1">
        <v>7890</v>
      </c>
      <c r="J132" s="1">
        <v>15380</v>
      </c>
      <c r="K132" s="1">
        <f t="shared" ref="K132:K134" si="133">J132/F132*100</f>
        <v>85.969815539407492</v>
      </c>
      <c r="L132" s="1">
        <f t="shared" ref="L132:L134" si="134">M132+N132+O132</f>
        <v>15380</v>
      </c>
      <c r="M132" s="1"/>
      <c r="N132" s="1">
        <v>7690</v>
      </c>
      <c r="O132" s="1">
        <v>7690</v>
      </c>
      <c r="P132" s="3">
        <f t="shared" ref="P132:P134" si="135">L132/F132*100</f>
        <v>85.969815539407492</v>
      </c>
      <c r="Q132" s="62"/>
      <c r="R132" s="63" t="s">
        <v>218</v>
      </c>
    </row>
    <row r="133" spans="1:18" ht="47.25" x14ac:dyDescent="0.25">
      <c r="A133" s="48" t="s">
        <v>89</v>
      </c>
      <c r="B133" s="42"/>
      <c r="C133" s="42"/>
      <c r="D133" s="42"/>
      <c r="E133" s="42"/>
      <c r="F133" s="3">
        <f t="shared" si="132"/>
        <v>183592.68999999997</v>
      </c>
      <c r="G133" s="3">
        <v>136436.35999999999</v>
      </c>
      <c r="H133" s="1">
        <v>35409</v>
      </c>
      <c r="I133" s="1">
        <v>11747.33</v>
      </c>
      <c r="J133" s="1">
        <v>0</v>
      </c>
      <c r="K133" s="1">
        <f t="shared" si="133"/>
        <v>0</v>
      </c>
      <c r="L133" s="1">
        <f t="shared" si="134"/>
        <v>0</v>
      </c>
      <c r="M133" s="1">
        <v>0</v>
      </c>
      <c r="N133" s="1">
        <v>0</v>
      </c>
      <c r="O133" s="1">
        <v>0</v>
      </c>
      <c r="P133" s="3">
        <f t="shared" si="135"/>
        <v>0</v>
      </c>
      <c r="Q133" s="62"/>
      <c r="R133" s="64"/>
    </row>
    <row r="134" spans="1:18" x14ac:dyDescent="0.25">
      <c r="A134" s="9" t="s">
        <v>95</v>
      </c>
      <c r="B134" s="42"/>
      <c r="C134" s="42"/>
      <c r="D134" s="42"/>
      <c r="E134" s="42"/>
      <c r="F134" s="3">
        <f t="shared" si="132"/>
        <v>183592.68999999997</v>
      </c>
      <c r="G134" s="3">
        <v>136436.35999999999</v>
      </c>
      <c r="H134" s="1">
        <v>35409</v>
      </c>
      <c r="I134" s="1">
        <v>11747.33</v>
      </c>
      <c r="J134" s="1">
        <v>0</v>
      </c>
      <c r="K134" s="1">
        <f t="shared" si="133"/>
        <v>0</v>
      </c>
      <c r="L134" s="1">
        <f t="shared" si="134"/>
        <v>0</v>
      </c>
      <c r="M134" s="1">
        <v>0</v>
      </c>
      <c r="N134" s="1">
        <v>0</v>
      </c>
      <c r="O134" s="1">
        <v>0</v>
      </c>
      <c r="P134" s="3">
        <f t="shared" si="135"/>
        <v>0</v>
      </c>
      <c r="Q134" s="62"/>
      <c r="R134" s="64"/>
    </row>
    <row r="135" spans="1:18" ht="45" x14ac:dyDescent="0.25">
      <c r="A135" s="26" t="s">
        <v>74</v>
      </c>
      <c r="B135" s="42"/>
      <c r="C135" s="42"/>
      <c r="D135" s="42"/>
      <c r="E135" s="42"/>
      <c r="F135" s="3"/>
      <c r="G135" s="3"/>
      <c r="H135" s="1"/>
      <c r="I135" s="1"/>
      <c r="J135" s="1"/>
      <c r="K135" s="1"/>
      <c r="L135" s="1"/>
      <c r="M135" s="1"/>
      <c r="N135" s="1"/>
      <c r="O135" s="1"/>
      <c r="P135" s="3"/>
      <c r="Q135" s="62"/>
      <c r="R135" s="64"/>
    </row>
    <row r="136" spans="1:18" ht="78.75" customHeight="1" x14ac:dyDescent="0.25">
      <c r="A136" s="6" t="s">
        <v>200</v>
      </c>
      <c r="B136" s="42" t="s">
        <v>96</v>
      </c>
      <c r="C136" s="42" t="s">
        <v>184</v>
      </c>
      <c r="D136" s="42" t="s">
        <v>185</v>
      </c>
      <c r="E136" s="42" t="s">
        <v>186</v>
      </c>
      <c r="F136" s="3">
        <f>G136+H136+I136</f>
        <v>183592.68999999997</v>
      </c>
      <c r="G136" s="3">
        <v>136436.35999999999</v>
      </c>
      <c r="H136" s="1">
        <v>35409</v>
      </c>
      <c r="I136" s="1">
        <v>11747.33</v>
      </c>
      <c r="J136" s="1"/>
      <c r="K136" s="1">
        <f t="shared" ref="K136" si="136">J136/F136*100</f>
        <v>0</v>
      </c>
      <c r="L136" s="1">
        <f>M136+N136+O136</f>
        <v>0</v>
      </c>
      <c r="M136" s="1"/>
      <c r="N136" s="1"/>
      <c r="O136" s="1"/>
      <c r="P136" s="3">
        <f>L136/F136*100</f>
        <v>0</v>
      </c>
      <c r="Q136" s="62"/>
      <c r="R136" s="63" t="s">
        <v>224</v>
      </c>
    </row>
  </sheetData>
  <mergeCells count="17">
    <mergeCell ref="A1:Q1"/>
    <mergeCell ref="A3:A4"/>
    <mergeCell ref="B3:B4"/>
    <mergeCell ref="C3:C4"/>
    <mergeCell ref="D3:D4"/>
    <mergeCell ref="M2:Q2"/>
    <mergeCell ref="K3:K4"/>
    <mergeCell ref="J3:J4"/>
    <mergeCell ref="Q3:Q4"/>
    <mergeCell ref="Q57:Q62"/>
    <mergeCell ref="F3:I3"/>
    <mergeCell ref="C73:E73"/>
    <mergeCell ref="B103:D103"/>
    <mergeCell ref="P3:P4"/>
    <mergeCell ref="E3:E4"/>
    <mergeCell ref="B57:D57"/>
    <mergeCell ref="L3:O3"/>
  </mergeCells>
  <pageMargins left="0.19685039370078741" right="0.19685039370078741" top="0.19685039370078741" bottom="0.39370078740157483" header="0.31496062992125984" footer="0.31496062992125984"/>
  <pageSetup paperSize="9" scale="57" orientation="landscape" r:id="rId1"/>
  <headerFooter>
    <oddFooter>Страница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economy53 (Александрова Т.В.)</dc:creator>
  <cp:lastModifiedBy>economy53 (Александрова Т.В.)</cp:lastModifiedBy>
  <cp:lastPrinted>2016-06-09T11:04:48Z</cp:lastPrinted>
  <dcterms:created xsi:type="dcterms:W3CDTF">2016-06-09T05:16:51Z</dcterms:created>
  <dcterms:modified xsi:type="dcterms:W3CDTF">2016-06-14T11:53:36Z</dcterms:modified>
</cp:coreProperties>
</file>