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997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O5" i="1" l="1"/>
  <c r="N5" i="1"/>
  <c r="M5" i="1"/>
  <c r="J5" i="1"/>
  <c r="I5" i="1"/>
  <c r="H5" i="1"/>
  <c r="G5" i="1"/>
  <c r="K74" i="1"/>
  <c r="P74" i="1"/>
  <c r="O74" i="1"/>
  <c r="N74" i="1"/>
  <c r="M74" i="1"/>
  <c r="J74" i="1"/>
  <c r="I74" i="1"/>
  <c r="H74" i="1"/>
  <c r="G74" i="1"/>
  <c r="O76" i="1"/>
  <c r="N76" i="1"/>
  <c r="M76" i="1"/>
  <c r="J76" i="1"/>
  <c r="I76" i="1"/>
  <c r="H76" i="1"/>
  <c r="G76" i="1"/>
  <c r="O77" i="1"/>
  <c r="N77" i="1"/>
  <c r="M77" i="1"/>
  <c r="J77" i="1"/>
  <c r="I77" i="1"/>
  <c r="H77" i="1"/>
  <c r="G77" i="1"/>
  <c r="O14" i="1" l="1"/>
  <c r="N14" i="1"/>
  <c r="L14" i="1" s="1"/>
  <c r="M14" i="1"/>
  <c r="H14" i="1"/>
  <c r="I14" i="1"/>
  <c r="G14" i="1"/>
  <c r="O13" i="1"/>
  <c r="N13" i="1"/>
  <c r="L13" i="1" s="1"/>
  <c r="M13" i="1"/>
  <c r="H13" i="1"/>
  <c r="I13" i="1"/>
  <c r="G13" i="1"/>
  <c r="O12" i="1"/>
  <c r="N12" i="1"/>
  <c r="M12" i="1"/>
  <c r="H12" i="1"/>
  <c r="F12" i="1" s="1"/>
  <c r="I12" i="1"/>
  <c r="G12" i="1"/>
  <c r="O11" i="1"/>
  <c r="N11" i="1"/>
  <c r="L11" i="1" s="1"/>
  <c r="M11" i="1"/>
  <c r="H11" i="1"/>
  <c r="I11" i="1"/>
  <c r="G11" i="1"/>
  <c r="N10" i="1"/>
  <c r="L10" i="1" s="1"/>
  <c r="O10" i="1"/>
  <c r="M10" i="1"/>
  <c r="H10" i="1"/>
  <c r="F10" i="1" s="1"/>
  <c r="I10" i="1"/>
  <c r="G10" i="1"/>
  <c r="O9" i="1"/>
  <c r="N9" i="1"/>
  <c r="M9" i="1"/>
  <c r="H9" i="1"/>
  <c r="I9" i="1"/>
  <c r="G9" i="1"/>
  <c r="O8" i="1"/>
  <c r="N8" i="1"/>
  <c r="L8" i="1" s="1"/>
  <c r="M8" i="1"/>
  <c r="H8" i="1"/>
  <c r="I8" i="1"/>
  <c r="G8" i="1"/>
  <c r="P84" i="1"/>
  <c r="P21" i="1"/>
  <c r="P134" i="1"/>
  <c r="P133" i="1"/>
  <c r="P132" i="1"/>
  <c r="P129" i="1"/>
  <c r="P128" i="1"/>
  <c r="P126" i="1"/>
  <c r="P125" i="1"/>
  <c r="P124" i="1"/>
  <c r="P121" i="1"/>
  <c r="P120" i="1"/>
  <c r="P119" i="1"/>
  <c r="P116" i="1"/>
  <c r="P115" i="1"/>
  <c r="P114" i="1"/>
  <c r="P113" i="1"/>
  <c r="P112" i="1"/>
  <c r="P109" i="1"/>
  <c r="P108" i="1"/>
  <c r="P106" i="1"/>
  <c r="P105" i="1"/>
  <c r="P104" i="1"/>
  <c r="P103" i="1"/>
  <c r="P101" i="1"/>
  <c r="P100" i="1"/>
  <c r="P99" i="1"/>
  <c r="P96" i="1"/>
  <c r="P95" i="1"/>
  <c r="P94" i="1"/>
  <c r="P92" i="1"/>
  <c r="P90" i="1"/>
  <c r="P89" i="1"/>
  <c r="P87" i="1"/>
  <c r="P82" i="1"/>
  <c r="P81" i="1"/>
  <c r="P80" i="1"/>
  <c r="P79" i="1"/>
  <c r="P73" i="1"/>
  <c r="P71" i="1"/>
  <c r="P70" i="1"/>
  <c r="P69" i="1"/>
  <c r="P68" i="1"/>
  <c r="P66" i="1"/>
  <c r="P65" i="1"/>
  <c r="P63" i="1"/>
  <c r="P62" i="1"/>
  <c r="P60" i="1"/>
  <c r="P59" i="1"/>
  <c r="P57" i="1"/>
  <c r="P56" i="1"/>
  <c r="P54" i="1"/>
  <c r="P53" i="1"/>
  <c r="P52" i="1"/>
  <c r="P50" i="1"/>
  <c r="P48" i="1"/>
  <c r="P45" i="1"/>
  <c r="P43" i="1"/>
  <c r="P42" i="1"/>
  <c r="P40" i="1"/>
  <c r="P39" i="1"/>
  <c r="P37" i="1"/>
  <c r="P36" i="1"/>
  <c r="P35" i="1"/>
  <c r="P32" i="1"/>
  <c r="P31" i="1"/>
  <c r="P30" i="1"/>
  <c r="P29" i="1"/>
  <c r="P27" i="1"/>
  <c r="P25" i="1"/>
  <c r="P24" i="1"/>
  <c r="P22" i="1"/>
  <c r="P19" i="1"/>
  <c r="P18" i="1"/>
  <c r="P16" i="1"/>
  <c r="P7" i="1"/>
  <c r="K136" i="1"/>
  <c r="K134" i="1"/>
  <c r="K133" i="1"/>
  <c r="K132" i="1"/>
  <c r="K129" i="1"/>
  <c r="K128" i="1"/>
  <c r="K126" i="1"/>
  <c r="K125" i="1"/>
  <c r="K124" i="1"/>
  <c r="K121" i="1"/>
  <c r="K120" i="1"/>
  <c r="K119" i="1"/>
  <c r="K116" i="1"/>
  <c r="K115" i="1"/>
  <c r="K114" i="1"/>
  <c r="K113" i="1"/>
  <c r="K112" i="1"/>
  <c r="K109" i="1"/>
  <c r="K108" i="1"/>
  <c r="K106" i="1"/>
  <c r="K105" i="1"/>
  <c r="K104" i="1"/>
  <c r="K103" i="1"/>
  <c r="K101" i="1"/>
  <c r="K100" i="1"/>
  <c r="K99" i="1"/>
  <c r="K96" i="1"/>
  <c r="K95" i="1"/>
  <c r="K94" i="1"/>
  <c r="K92" i="1"/>
  <c r="K90" i="1"/>
  <c r="K89" i="1"/>
  <c r="K87" i="1"/>
  <c r="K84" i="1"/>
  <c r="K82" i="1"/>
  <c r="K81" i="1"/>
  <c r="K80" i="1"/>
  <c r="K79" i="1"/>
  <c r="K73" i="1"/>
  <c r="K71" i="1"/>
  <c r="K70" i="1"/>
  <c r="K69" i="1"/>
  <c r="K68" i="1"/>
  <c r="K66" i="1"/>
  <c r="K65" i="1"/>
  <c r="K63" i="1"/>
  <c r="K62" i="1"/>
  <c r="K60" i="1"/>
  <c r="K59" i="1"/>
  <c r="K57" i="1"/>
  <c r="K56" i="1"/>
  <c r="K54" i="1"/>
  <c r="K53" i="1"/>
  <c r="K52" i="1"/>
  <c r="K50" i="1"/>
  <c r="K48" i="1"/>
  <c r="K45" i="1"/>
  <c r="K43" i="1"/>
  <c r="K42" i="1"/>
  <c r="K40" i="1"/>
  <c r="K39" i="1"/>
  <c r="K37" i="1"/>
  <c r="K36" i="1"/>
  <c r="K35" i="1"/>
  <c r="K32" i="1"/>
  <c r="K31" i="1"/>
  <c r="K30" i="1"/>
  <c r="K29" i="1"/>
  <c r="K27" i="1"/>
  <c r="K25" i="1"/>
  <c r="K24" i="1"/>
  <c r="K22" i="1"/>
  <c r="K21" i="1"/>
  <c r="K19" i="1"/>
  <c r="K18" i="1"/>
  <c r="K16" i="1"/>
  <c r="K7" i="1"/>
  <c r="P5" i="1"/>
  <c r="O7" i="1"/>
  <c r="N7" i="1"/>
  <c r="L7" i="1" s="1"/>
  <c r="M7" i="1"/>
  <c r="J7" i="1"/>
  <c r="I7" i="1"/>
  <c r="H7" i="1"/>
  <c r="G7" i="1"/>
  <c r="L43" i="1"/>
  <c r="L45" i="1"/>
  <c r="L48" i="1"/>
  <c r="L50" i="1"/>
  <c r="L52" i="1"/>
  <c r="L53" i="1"/>
  <c r="L54" i="1"/>
  <c r="L56" i="1"/>
  <c r="L57" i="1"/>
  <c r="L59" i="1"/>
  <c r="L60" i="1"/>
  <c r="L62" i="1"/>
  <c r="L63" i="1"/>
  <c r="L65" i="1"/>
  <c r="L66" i="1"/>
  <c r="L68" i="1"/>
  <c r="L69" i="1"/>
  <c r="L70" i="1"/>
  <c r="L71" i="1"/>
  <c r="L73" i="1"/>
  <c r="L74" i="1"/>
  <c r="L76" i="1"/>
  <c r="P76" i="1" s="1"/>
  <c r="L77" i="1"/>
  <c r="L79" i="1"/>
  <c r="L80" i="1"/>
  <c r="L81" i="1"/>
  <c r="L82" i="1"/>
  <c r="L84" i="1"/>
  <c r="L86" i="1"/>
  <c r="L87" i="1"/>
  <c r="L89" i="1"/>
  <c r="L90" i="1"/>
  <c r="L92" i="1"/>
  <c r="L94" i="1"/>
  <c r="L95" i="1"/>
  <c r="L96" i="1"/>
  <c r="L99" i="1"/>
  <c r="L100" i="1"/>
  <c r="L101" i="1"/>
  <c r="L103" i="1"/>
  <c r="L104" i="1"/>
  <c r="L105" i="1"/>
  <c r="L106" i="1"/>
  <c r="L108" i="1"/>
  <c r="L109" i="1"/>
  <c r="L112" i="1"/>
  <c r="L113" i="1"/>
  <c r="L114" i="1"/>
  <c r="L115" i="1"/>
  <c r="L116" i="1"/>
  <c r="L119" i="1"/>
  <c r="L120" i="1"/>
  <c r="L121" i="1"/>
  <c r="L124" i="1"/>
  <c r="L125" i="1"/>
  <c r="L126" i="1"/>
  <c r="L128" i="1"/>
  <c r="L129" i="1"/>
  <c r="L132" i="1"/>
  <c r="L133" i="1"/>
  <c r="L134" i="1"/>
  <c r="L136" i="1"/>
  <c r="L32" i="1"/>
  <c r="L35" i="1"/>
  <c r="L36" i="1"/>
  <c r="L37" i="1"/>
  <c r="L39" i="1"/>
  <c r="L40" i="1"/>
  <c r="L42" i="1"/>
  <c r="L19" i="1"/>
  <c r="L21" i="1"/>
  <c r="L22" i="1"/>
  <c r="L24" i="1"/>
  <c r="L25" i="1"/>
  <c r="L27" i="1"/>
  <c r="L29" i="1"/>
  <c r="L30" i="1"/>
  <c r="L31" i="1"/>
  <c r="L18" i="1"/>
  <c r="L16" i="1"/>
  <c r="L9" i="1"/>
  <c r="L12" i="1"/>
  <c r="L5" i="1"/>
  <c r="F125" i="1"/>
  <c r="F126" i="1"/>
  <c r="F128" i="1"/>
  <c r="F129" i="1"/>
  <c r="F132" i="1"/>
  <c r="F133" i="1"/>
  <c r="F134" i="1"/>
  <c r="F136" i="1"/>
  <c r="P136" i="1" s="1"/>
  <c r="F124" i="1"/>
  <c r="F120" i="1"/>
  <c r="F121" i="1"/>
  <c r="F119" i="1"/>
  <c r="F116" i="1"/>
  <c r="F115" i="1"/>
  <c r="F114" i="1"/>
  <c r="F113" i="1"/>
  <c r="F112" i="1"/>
  <c r="F109" i="1"/>
  <c r="F108" i="1"/>
  <c r="F104" i="1"/>
  <c r="F105" i="1"/>
  <c r="F106" i="1"/>
  <c r="F103" i="1"/>
  <c r="F100" i="1"/>
  <c r="F101" i="1"/>
  <c r="F99" i="1"/>
  <c r="F96" i="1"/>
  <c r="F95" i="1"/>
  <c r="F94" i="1"/>
  <c r="F90" i="1"/>
  <c r="F92" i="1"/>
  <c r="F89" i="1"/>
  <c r="F87" i="1"/>
  <c r="F86" i="1"/>
  <c r="K86" i="1" s="1"/>
  <c r="F84" i="1"/>
  <c r="F80" i="1"/>
  <c r="F81" i="1"/>
  <c r="F82" i="1"/>
  <c r="F79" i="1"/>
  <c r="F77" i="1"/>
  <c r="P77" i="1" s="1"/>
  <c r="F76" i="1"/>
  <c r="K76" i="1" s="1"/>
  <c r="F74" i="1"/>
  <c r="F73" i="1"/>
  <c r="F71" i="1"/>
  <c r="F70" i="1"/>
  <c r="F69" i="1"/>
  <c r="F68" i="1"/>
  <c r="F66" i="1"/>
  <c r="F65" i="1"/>
  <c r="F63" i="1"/>
  <c r="F62" i="1"/>
  <c r="F60" i="1"/>
  <c r="F59" i="1"/>
  <c r="F57" i="1"/>
  <c r="F56" i="1"/>
  <c r="F54" i="1"/>
  <c r="F53" i="1"/>
  <c r="F52" i="1"/>
  <c r="F45" i="1"/>
  <c r="F50" i="1"/>
  <c r="F48" i="1"/>
  <c r="F43" i="1"/>
  <c r="F42" i="1"/>
  <c r="F40" i="1"/>
  <c r="F32" i="1"/>
  <c r="F31" i="1"/>
  <c r="F30" i="1"/>
  <c r="F5" i="1"/>
  <c r="K5" i="1" s="1"/>
  <c r="F29" i="1"/>
  <c r="F27" i="1"/>
  <c r="F25" i="1"/>
  <c r="F24" i="1"/>
  <c r="F22" i="1"/>
  <c r="F21" i="1"/>
  <c r="F19" i="1"/>
  <c r="F18" i="1"/>
  <c r="F16" i="1"/>
  <c r="F14" i="1"/>
  <c r="K14" i="1" s="1"/>
  <c r="F13" i="1"/>
  <c r="K13" i="1" s="1"/>
  <c r="F9" i="1"/>
  <c r="K9" i="1" s="1"/>
  <c r="F11" i="1" l="1"/>
  <c r="K11" i="1" s="1"/>
  <c r="K77" i="1"/>
  <c r="P86" i="1"/>
  <c r="P14" i="1"/>
  <c r="P13" i="1"/>
  <c r="P12" i="1"/>
  <c r="K12" i="1"/>
  <c r="K10" i="1"/>
  <c r="P10" i="1"/>
  <c r="P9" i="1"/>
  <c r="F8" i="1"/>
  <c r="K8" i="1" s="1"/>
  <c r="P8" i="1"/>
  <c r="F7" i="1"/>
  <c r="P11" i="1" l="1"/>
</calcChain>
</file>

<file path=xl/sharedStrings.xml><?xml version="1.0" encoding="utf-8"?>
<sst xmlns="http://schemas.openxmlformats.org/spreadsheetml/2006/main" count="253" uniqueCount="213">
  <si>
    <t>Информация о финансировании строительства объектов республиканской адресной 
инвестиционной программы за счет бюджетных средств за январь-июнь 2016 года</t>
  </si>
  <si>
    <t>тыс. рублей</t>
  </si>
  <si>
    <t>Наименование отраслей, государственных 
заказчиков и объектов</t>
  </si>
  <si>
    <t>Реквизиты проектной организации, разработавшей ПСД  (наименование, ИНН, адрес, ФИО руководителя)</t>
  </si>
  <si>
    <t>Наименование подрядной организации, осуществляющей строительные работы  (наименование, ИНН, адрес, ФИО руководителя, учредителей)</t>
  </si>
  <si>
    <t>Реквизиты государственного (муниципального)  контракта  (дата, номер)</t>
  </si>
  <si>
    <t>Сроки 
строительства (реконструкции)</t>
  </si>
  <si>
    <t>Годовой лимит финансирования, тыс. рублей</t>
  </si>
  <si>
    <t>Объем выполненных работ, оформленных актами</t>
  </si>
  <si>
    <t xml:space="preserve">% 
выпол-ненных работ от годового лимита </t>
  </si>
  <si>
    <t>Фактическое финансирование выполненных работ, включая авансирование (кассовый расход), тыс. рублей</t>
  </si>
  <si>
    <t>% 
факти-ческого финанси-рования работ к годовому лимиту</t>
  </si>
  <si>
    <t>Причина невыполнения контрактных обязательств</t>
  </si>
  <si>
    <t>Итого</t>
  </si>
  <si>
    <t>из федерального бюджета</t>
  </si>
  <si>
    <t xml:space="preserve">из республиканского бюджета (без учета субсидий из ФБ) 
</t>
  </si>
  <si>
    <t>из местного бюджета (без учета субсидий из РБ)</t>
  </si>
  <si>
    <t>из республи-канского бюджета (без учета субсидий из ФБ)</t>
  </si>
  <si>
    <t xml:space="preserve">Бюджетные инвестиции </t>
  </si>
  <si>
    <t xml:space="preserve">         в том числе:</t>
  </si>
  <si>
    <t xml:space="preserve">образование </t>
  </si>
  <si>
    <t>культура</t>
  </si>
  <si>
    <t>жилищное строительство</t>
  </si>
  <si>
    <t>здравоохранение</t>
  </si>
  <si>
    <t>физическая культура и спорт</t>
  </si>
  <si>
    <t>дорожное хозяйство</t>
  </si>
  <si>
    <t>коммунальное хозяйство</t>
  </si>
  <si>
    <t>прочие расходы</t>
  </si>
  <si>
    <t>ОБРАЗОВАНИЕ, всего</t>
  </si>
  <si>
    <t xml:space="preserve">Государственная программа Чувашской Республики  "Развитие образования" </t>
  </si>
  <si>
    <t>Подпрограмма "Государственная поддержка развития образования"</t>
  </si>
  <si>
    <t>Министерство образования 
и молодежной политики Чувашской Республики</t>
  </si>
  <si>
    <t>ОАО "Проектно-сметное бюро" - г.Чебоксары, пер.Бабушкина, д.8.  ИНН 2130066670. Ген.директор - В.П. Михайлов</t>
  </si>
  <si>
    <t>К от 15.12.2014 г. №906</t>
  </si>
  <si>
    <t>октябрь 2017 г.</t>
  </si>
  <si>
    <t>проведены аукционные мероприятия, на стадии заключения контракта</t>
  </si>
  <si>
    <t>ООО "СКИМ" (Обрядин Алексей Геннадьевич) ИНН 2130093271</t>
  </si>
  <si>
    <t>администрация Вурнарского района</t>
  </si>
  <si>
    <t>администрация Красночетайского района</t>
  </si>
  <si>
    <t>администрация г. Канаша</t>
  </si>
  <si>
    <t>администрация г. Чебоксары</t>
  </si>
  <si>
    <t xml:space="preserve">объект введен в эксплуатацию </t>
  </si>
  <si>
    <t>Подпрограмма "Комплексное развитие образования в Чувашской Республике"</t>
  </si>
  <si>
    <t>создание межрегионального центра компетенций</t>
  </si>
  <si>
    <t xml:space="preserve">Строительство здания республиканской кадетской школы в  г. Чебоксары Чувашской Республики </t>
  </si>
  <si>
    <t>ООО "АБ "Классика" (Рожкова Н.А.) ИНН 2129046647</t>
  </si>
  <si>
    <t>К №882 от 26.12.2015</t>
  </si>
  <si>
    <t>июнь 2016 г.</t>
  </si>
  <si>
    <t>администрация г.Чебоксары</t>
  </si>
  <si>
    <t>строительство здания средней общеобразовательной школы в мкр. "ул. Гладкова" г. Чебоксары</t>
  </si>
  <si>
    <t>ООО "Стройпроект-Холдинг"</t>
  </si>
  <si>
    <t>ООО "Алза" (Лаврентьева Н.Р.), ИНН 2127311850</t>
  </si>
  <si>
    <t>К № 14 от 28.03.2016</t>
  </si>
  <si>
    <t>июль 2017 г.</t>
  </si>
  <si>
    <t>осваиваются средства местного бюджета</t>
  </si>
  <si>
    <t>строительство здания средней общеобразовательной школы в мкр. "Садовый" г. Чебоксары</t>
  </si>
  <si>
    <t>Государственная программа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t>
  </si>
  <si>
    <t>Подпрограмма "Устойчивое развитие сельских территорий"</t>
  </si>
  <si>
    <t>администрация Комсомольского района</t>
  </si>
  <si>
    <t>Строительство здания средней обшеобразовательной школы на 165 учащихся с пристроем помещений для дошкольных групп на 40 мест в д.Альбусь-Сюрбеево Комсомольского района</t>
  </si>
  <si>
    <t>ООО "Проектный институт "Суварстройпроект" -г.Чебоксары, ул.К.Маркса, 52. ИНН 2129041303. Ген.директор - Захаров В.А. гоэкспертиза 04.09.2013 г. № 21-1-5-02227-13</t>
  </si>
  <si>
    <t>ООО "Арка" (Шарафутдинов Фагиль Фазылянович), ИНН 2124010478</t>
  </si>
  <si>
    <t>МК от 30.04.2015</t>
  </si>
  <si>
    <t>сентябрь 2016 г.</t>
  </si>
  <si>
    <t>работы ведутся в соответствии с графиком</t>
  </si>
  <si>
    <t>Подпрограмма "Энергосбережение в Чувашской Республике"</t>
  </si>
  <si>
    <t>ООО "Стройпроект", Директор Разумова,Т.И., ИНН 2104006177</t>
  </si>
  <si>
    <t>ООО "Сельский комфорт" (Фондеркин Владимир Александрович) ИНН 2130099604</t>
  </si>
  <si>
    <t>ГК №54 от 11.02.2015 г.</t>
  </si>
  <si>
    <t>август 2015 г.</t>
  </si>
  <si>
    <t>КУЛЬТУРА, всего</t>
  </si>
  <si>
    <t>Подпрограмма "Устойчивое развитие сельских территорий Чувашской Республики"</t>
  </si>
  <si>
    <t>Министерство культуры, по делам  национальностей, информационной политики  и архивного дела Чувашской Республики</t>
  </si>
  <si>
    <t>развитие сети учреждений культурно-досугового типа в сельской местности</t>
  </si>
  <si>
    <t>в том числе:</t>
  </si>
  <si>
    <t>администрация Урмарского района</t>
  </si>
  <si>
    <t xml:space="preserve">строительство здания сельского дома культуры в с. Шоркистры </t>
  </si>
  <si>
    <t>ООО "ПИ "Суварстройпроект", ИНН 2129041303, г. Чебоксары, ул. К.Маркса, д.52б, В.А. Захаров</t>
  </si>
  <si>
    <t>будет определенна в соответствии с 44-ФЗ</t>
  </si>
  <si>
    <t>2016-2017</t>
  </si>
  <si>
    <t>провение аукциона (повторно) планируется в 28 июля 2016 года по решению УФАСа</t>
  </si>
  <si>
    <t>администрация Цивильского района</t>
  </si>
  <si>
    <t>строительство здания сельского клуба в с. Михайловке</t>
  </si>
  <si>
    <t xml:space="preserve">ООО "Артифекс", ИНН 2130102215, г. Чебоксары, ул. Афанасьева, д.8, Иванов А.П.  </t>
  </si>
  <si>
    <t>ООО "ПМК-8", ИНН 2115902400, Чувашская республика, Цивильск, П.Иванова ул, 8, ген. директор Ижелеев В.Н.</t>
  </si>
  <si>
    <t>муниципальный контракт от 25.04.2016 № 380-16/011</t>
  </si>
  <si>
    <t>до 1.09.2016</t>
  </si>
  <si>
    <t>форма соглашений по представлению межбюджетных субсидий находятся на согласовании в Минфине</t>
  </si>
  <si>
    <t>администрация Яльчикского района</t>
  </si>
  <si>
    <t>строительство здания многофункционального культурного центра досуга в д. Тоскаево</t>
  </si>
  <si>
    <t>ООО "ПИ"АККОР техпроект", ИНН 2130038986, г. Чебоксары, пр Мира, дом 90, корпус 1,  Г.С. Абросеев</t>
  </si>
  <si>
    <t xml:space="preserve">Государственная программа Чувашской Республики  "Развитие культуры и туризма" на 2014-2020 годы </t>
  </si>
  <si>
    <t>Подпрограмма "Развитие культуры в Чувашской Республике</t>
  </si>
  <si>
    <t xml:space="preserve">реконструкция здания АУ Чувашской Республики "Чувашская государственная филармония" Минкультуры Чувашии </t>
  </si>
  <si>
    <t>ОАО «Проектный институт «Чувашгражданпроект», 428018, г.Чебоксары, Московский проспект, д.3, ИНН 2130066768, Данилов А.Ю,</t>
  </si>
  <si>
    <t xml:space="preserve">ОАО «Проектный институт «Чувашгражданпроект» осуществляется корректировка проектной документации </t>
  </si>
  <si>
    <t>2016-2018</t>
  </si>
  <si>
    <t>Подпрограмма "Туризм"</t>
  </si>
  <si>
    <t xml:space="preserve">ООО "Вереск" ИНН: 2130018411 г. Чебоксары,ул. Афанасьева, д.9/2,Кожанов С.Ю., ООО "Агротехпроект", ИНН 2128026013,г. Чебоксары,пр. И.Яковлева, д. 19, оф. № 402,Иванов Н.Б., ООО "Чешская деревня",ИНН 5256069988,Нижегородская область, Богородский район, д. Шумилово, коттеджный поселок «Чешская
деревня», ул. Татры, д. 1 Б
         </t>
  </si>
  <si>
    <t>ЖИЛИЩНОЕ СТРОИТЕЛЬСТВО, всего</t>
  </si>
  <si>
    <t>пообъектное распределение средств осуществляется отдельными постановлениями КМ ЧР, после чего проводятся аукционы и выбираются подрядчики.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t>
  </si>
  <si>
    <t>Государственная программа Чувашской Республики "Развитие жилищного строительства и сферы жилищно-коммунального хозяйства" на 2012-2020 годы</t>
  </si>
  <si>
    <t>Республиканская адресная программа "Переселение граждан из аварийного жилищного фонда, расположенного на территории Чувашской Республики" на 2013-2017 годы</t>
  </si>
  <si>
    <t>Министерство строительства, архитектуры и жилищно-коммунального хозяйства Чувашской  Республики</t>
  </si>
  <si>
    <t xml:space="preserve">обеспечение мероприятий по переселению граждан из аварийного жилищного фонда ***
</t>
  </si>
  <si>
    <t>ЗДРАВООХРАНЕНИЕ, всего</t>
  </si>
  <si>
    <t xml:space="preserve">              в том числе:</t>
  </si>
  <si>
    <t>Государственная программа Чувашской Республики "Развитие здравоохранения" на 2013-2020 годы</t>
  </si>
  <si>
    <t>Подпрограмма "Совершенствование оказания специализированной, включая высокотехнологичную, медицинской помощи, скорой, в т.ч. скорой специализированной, медицинской помощи, медицинской эвакуации"</t>
  </si>
  <si>
    <t>Министерство здравоохранения  Чувашской Республики</t>
  </si>
  <si>
    <t xml:space="preserve">реконструкция БУ Чувашской Республики "Центральная городская больница" Минздравсоцразвития Чувашии под размещение многопрофильной поликлиники, г. Чебоксары, пр. Ленина, д. 12 </t>
  </si>
  <si>
    <t>аукционная документация в разработке</t>
  </si>
  <si>
    <t xml:space="preserve">Строительство хирургического корпуса БУ Чувашской Республики "Республиканский клинический онкологический диспансер" Минздравсоцразвития Чувашии, г. Чебоксары </t>
  </si>
  <si>
    <t>ООО "Стройлидер"</t>
  </si>
  <si>
    <t>ГУП "РУКС" Минстроя Чувашии, ИНН 2127011247, г.Че-боксары, Мос- ковский пр-т, 38/ 1,Абрамов С.В.</t>
  </si>
  <si>
    <t>от 29.10.2012
№10-22/927</t>
  </si>
  <si>
    <t>2012-2016 годы</t>
  </si>
  <si>
    <t xml:space="preserve">Завершение внутренних работ, постановка технологического оборудования, срок сдачи - 01.09.2016 </t>
  </si>
  <si>
    <t>Подпрограмма "Устойчивое развитие сельских территорий в Чувашской Республике"</t>
  </si>
  <si>
    <t>Министерство здравоохранения Чувашской Республики</t>
  </si>
  <si>
    <t xml:space="preserve">Строительство модульных фельдшерско-акушерских пунктов в рамках реализации  дополнительных мер по совершенствованию оказания первичной медико-санитарной помощи сельскому населению в Чувашской Республике </t>
  </si>
  <si>
    <t>ОАО "Чувашгражданпроект"</t>
  </si>
  <si>
    <t>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 44-ФЗ от 05.04.2013</t>
  </si>
  <si>
    <t>ФИЗИЧЕСКАЯ КУЛЬТУРА И СПОРТ, всего</t>
  </si>
  <si>
    <t>Государственная программа Чувашской Республики "Развитие физической культуры и спорта" на 2014-2020 годы</t>
  </si>
  <si>
    <t>Подрограмма "Развитие физической культуры и массового спорта"</t>
  </si>
  <si>
    <t>Министерство по физической культуре, спорту и туризму Чувашской Республики</t>
  </si>
  <si>
    <t xml:space="preserve">строительство ледового дворца на 7500 зрительских мест с пристроенным крытым катком и искусственным льдом на стадионе "Олимпийский" в г.Чебоксары </t>
  </si>
  <si>
    <t>ООО "Мой город"  ИНН 2130018877, ул.М.Павлова д.39, оф.3, Лукиянов Сергей Пантелемонович</t>
  </si>
  <si>
    <t>ЗАО "ХК "Голицын",  ИНН 50060004480, адрес: г.Новоче-бок-сарск, ул. Комму-нальная, д.9, директор Коротков  А.В.</t>
  </si>
  <si>
    <t xml:space="preserve">ГК № 17 от 26.12.2012,           ГК № 1 от 19.01.2015 </t>
  </si>
  <si>
    <t xml:space="preserve">строительства центра развития маунтинбайка в г. Чебоксары </t>
  </si>
  <si>
    <t>ООО "ПГС-Проект",  ИНН 2129053605, ул.Т.Кривова, 4, оф.315, Киселев Николая Зосимович</t>
  </si>
  <si>
    <t>ООО "Спецстройкоммуникации", ИНН 2129044537, адрес: 428037, г.Чебоксары, Монтажный проезд, д.6; директор  Миронов В.И.</t>
  </si>
  <si>
    <t>ГК от 01.07.2015 № 3</t>
  </si>
  <si>
    <t>строительство блочно-модульной котельной на газовом топливе (2 этап строительства центра развития маунтинбайка в г. Чебоксары)</t>
  </si>
  <si>
    <t>ООО "Техпроект", ИНН 2130019550, адрес: 428000, ЧР, г.Чебоксары, пр.Лапсарский, д.57, директор Гасанов Вагиф Али оглы</t>
  </si>
  <si>
    <t>Государственный контракт № 21 от 31.12.2013</t>
  </si>
  <si>
    <t xml:space="preserve">реконструкция  БОУ ДОД  "СДЮСШОР № 2" (центр олимпийской подготовки по биатлону) Минспорта Чувашии </t>
  </si>
  <si>
    <t>ОО НПП "Иженер" ИНН 2127317852, Президентский б-р,д.31 директор Токмолаева Л.И.</t>
  </si>
  <si>
    <t>ООО НПП "Алза", ИНН 2127311850, адрес: 428004, г.Чебоксары, ул. Энгельса, 42а; директор Лаврентьев С.В.</t>
  </si>
  <si>
    <t>Государственный контракт № 20 от 31.12.2013</t>
  </si>
  <si>
    <t>строительство футбольного поля на базе  МАОУДОД  "ДЮСШ Вурнарская" Вурнарского района</t>
  </si>
  <si>
    <t>ООО "СтройЛогистик" ИНН 2130094123 адрес: г.Чебоксары, пер. Школьный, д.1, директор Салманова С.М.</t>
  </si>
  <si>
    <t>Муниципальный контракт № 28 от 16.10.2014</t>
  </si>
  <si>
    <t>строительство стадиона АУ ДО "ДЮСШ "Локомотив" (устройство футбольного поля) в г. Канаше</t>
  </si>
  <si>
    <t>ДОРОЖНОЕ ХОЗЯЙСТВО</t>
  </si>
  <si>
    <t>Государственная программа Чувашской Республики "Развитие культуры и туризма" на 2014-2020 годы</t>
  </si>
  <si>
    <t>Подрограмма "Туризм"</t>
  </si>
  <si>
    <t>Министерство транспорта и дорожного хозяйства Чувашской Республики</t>
  </si>
  <si>
    <t xml:space="preserve">Строительство транспортной инфраструктуры этноэкологического комплекса "Амазония" г. Чебоксары
</t>
  </si>
  <si>
    <t>19.08.2015 № 109/08-15, от 10.11.2015 №147/08-15</t>
  </si>
  <si>
    <t>до 30.09.2016</t>
  </si>
  <si>
    <t>Министерство культуры, по делам национальностей и архивного дела Чувашской Республики</t>
  </si>
  <si>
    <t>строительство транспортной инфраструктуры этноэкологического комплекса "Ясна" Чебоксарского района Чувашской Республики</t>
  </si>
  <si>
    <t>28.12.2015 № 2015.518233</t>
  </si>
  <si>
    <t>Государственная программа Чувашской Республики "Экономическое развитие и инновационная экономика на 2012–2020 годы"</t>
  </si>
  <si>
    <t xml:space="preserve">Подпрограмма "Развитие монопрофильных населенных пунктов в Чувашской Республике" </t>
  </si>
  <si>
    <t>Министерство транспорта и дорожного хозяйства Чувашской  Республики</t>
  </si>
  <si>
    <t>строительство автомобильной дороги по ул. Машиностроителей - автодорога "Аниш" в г. Канаш Чувашской Республики</t>
  </si>
  <si>
    <t>Государственная программа Чувашской Республики "Развитие транспортной сиситемы Чувашской Республики" на 2013-2020 годы</t>
  </si>
  <si>
    <t>Подпрограмма "Автомобильные дороги"</t>
  </si>
  <si>
    <t xml:space="preserve">cтроительство и реконструкция автомобильных дорог в городских округах  </t>
  </si>
  <si>
    <t xml:space="preserve">пообъектное распределение средств осуществляется отдельными постановлениями КМ ЧР, после чего проводятся аукционы и выбираются подрядчики </t>
  </si>
  <si>
    <t>развитие и увеличение пропускной способности сети автомобильных дорог общего пользования регионального (межмуниципального) значения</t>
  </si>
  <si>
    <t>Министерство транспорта и дорожного хозяйства  Чувашской Республики</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</si>
  <si>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том числе строительство (реконструкция) автомобильных дорог общего пользования, ведущих к общественно значимым объектам сельских населенных пунктов, а также к объектам производства и переработки сельскохозяйственной продукции</t>
  </si>
  <si>
    <t>проектирование, строительство, реконструкция автомобильных дорог общего пользования местного значения вне границ населенных пунктов в границах муниципального района в границах населенных пунктов поселений</t>
  </si>
  <si>
    <t>Министерство сельского хозяйства Чувашской Республики</t>
  </si>
  <si>
    <t xml:space="preserve">администрация Чебоксарского  района </t>
  </si>
  <si>
    <t>реализация проектов комплексного обустройства площадок под компактную жилищную застройку в сельской местности</t>
  </si>
  <si>
    <t>строительство автомобильной дороги в составе проекта "Комплексная компактная застройка и благоустройство жилой группы в южной части д. Яндово Синьяльского сельского поселения Чебоксарского района Чувашской Республики"</t>
  </si>
  <si>
    <t>КОММУНАЛЬНОЕ ХОЗЯЙСТВО, всего</t>
  </si>
  <si>
    <t>Подпрограмма "Обеспечение населения Чувашской Республики качественной питьевой водой"</t>
  </si>
  <si>
    <t xml:space="preserve">строительство сетей водоснабжения ул. Придорожная с. Красные Четаи </t>
  </si>
  <si>
    <t>ООО "Межрегионкомплект "</t>
  </si>
  <si>
    <t>не определена</t>
  </si>
  <si>
    <t xml:space="preserve">реконструкция канализационных очистных сооружений производительностью 15000 куб. м/сут в г. Канаше Чувашской Республики
</t>
  </si>
  <si>
    <t>ООО фирма "Старко"</t>
  </si>
  <si>
    <t>2015-2017</t>
  </si>
  <si>
    <t>Строительство инженерной инфраструктуры индустриального (промышленного) парка в г. Канаше Чувашской Республики</t>
  </si>
  <si>
    <t>20416-2018</t>
  </si>
  <si>
    <t>ПРОЧИЕ  РАСХОДЫ, всего</t>
  </si>
  <si>
    <t>Государственная программа Чувашской республики "Экономическое развитие и инновационная экономика на 2012-2020 годы"</t>
  </si>
  <si>
    <t>Подпрограмма "Развитие субъектов малого и среднего предпринимательства в Чувашской Республике"</t>
  </si>
  <si>
    <t>Министерство экономического развития, промышленности и торговли Чувашской Республики</t>
  </si>
  <si>
    <t>строительство инженерной инфраструктуры индустриального парка г. Чебоксары Чувашской Республики (II очередь)</t>
  </si>
  <si>
    <t>ООО "Проектный центр "Экра"</t>
  </si>
  <si>
    <t>ГУП "РУКС"  Минстроя Чувашии  (директор - Ильин А.В.)</t>
  </si>
  <si>
    <t>ГК от 04.10.2013 № 0115200001113001379-94955</t>
  </si>
  <si>
    <t xml:space="preserve"> ООО "СК "Гарант",ИНН 2130119265, г.Чебоксары, Бапзовый проезд, д.3, Мелоян Артур Ваганович, ООО "Элитстрой", ИНН 2130067070, Г. Новочебоксарск, ул. Советская, д.27а, Кадеев Рудик Геннадьевич, ООО "Элегант",ИНН 2122006606,ЧР,г. Чебоксары, пр. М. Горького,д. 12, кв. 91,Скрипилин Ю.А.; ООО "Сельский комфорт",ИНН2130099604,г.Чебоксары, Лапсарский проезд, д. 57,Фондеркин В.А.; ООО "Энергосервис" ИНН 218002335,ЧР, Комсомольский район,с. Комсомольское,ул. Мира, д. 15,Волков Г.Ф., ООО "ПромСпецСтрой" ИНН 2130115180, г. Чебоксары,ул. Крылова, д.17б,Андреев С.М.</t>
  </si>
  <si>
    <t xml:space="preserve">19.08.2015 № 109/08-15, от 10.11.2015 №147/08-15, 2015.210575 от 22.06.2015;0115200001114002098_44669 от 07.07.2014 ;  0115200001114002536_44669 от 05.08.2014; 13 от 19.11.2013; 2014.316376 от 11.11.2014; 2014.386066 от 17.12.2014; 2015.318999 от 24.08.2015
</t>
  </si>
  <si>
    <t>2018 год</t>
  </si>
  <si>
    <t>Строительство очистных сооружений хозяйственно-бытовых стоков КС(К)ОУ "Саланчикская специальная (коррекционная) общеобразовательная школа-   интернат" Минобразования Чувашии в пос. Саланчик Шумерлинского района</t>
  </si>
  <si>
    <t>Подпрограмма "Создание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 на 2016–2025 годы</t>
  </si>
  <si>
    <t xml:space="preserve">строительство блочной котельной и реконструкция инженерных сетей КС(К)ОУ "Ибресинская специальная (коррекционная) общеоб-разовательная школа-   интернат", расположенного по адресу: ул. Комсомольская, д. 33, пгт Ибреси, Ибресинский район
</t>
  </si>
  <si>
    <t>ООО "СК "Гарант",ИНН 2130119265, г.Чебоксары, Базовый проезд, д.3, Мелоян А.В.</t>
  </si>
  <si>
    <t>ООО "СК "Гарант",ИНН 2130119265, г.Чебоксары, Базовый проезд, д.3, Мелоян А.В., ООО "Элит-строй", ИНН 2130067070, Г. Новочебоксарск, ул. Советская, д.27а, Кадеев РГ</t>
  </si>
  <si>
    <t>Государственная программа Чувашской Республики "Развитие жилищного строительства и сферы жилищно-коммунального хозяйства" на 2012–2020 годы</t>
  </si>
  <si>
    <t>ОАО «Проектный институт «Чувашгражданпроект» осуществляется корректировка проектной документации, затем проект б. отправлен на Главгосэкспертизу в Казань, выплачен аванс 50% от 3,0 млн. рублей</t>
  </si>
  <si>
    <t>Торги не объявляются до решения вопроса по софинансированию за счет средств Фонда моногородов</t>
  </si>
  <si>
    <t>не открыто финансирование Минфином Чувашии, нет возможности заключения соглашения с ОМСУ</t>
  </si>
  <si>
    <t>осуществляется проектирование объекта</t>
  </si>
  <si>
    <t>Соглашение с Ростуризмом на выделение федеральных средств заключено только 30.06.2016, до его заключения Минфином Чувашии не было открыто финансирование из РБ ЧР</t>
  </si>
  <si>
    <t>Контракт на выполнение работ планируется заключить только 22 июля т.г.</t>
  </si>
  <si>
    <t>16.11.15 расторгнут контракт с ОАО "Чувашавтодор" по причине запуска процедуры банкротства, 28.12.2015 заключен контракт с ООО "СК "Гарант", средства РБ ЧР будут освоены в июле т.г., срок ввода в эксплуатацию продлен до 8 августа 2016 г. (ПП Предс КМ ЧР Моторина от 08.07.2016 № 02/01-1335)</t>
  </si>
  <si>
    <t xml:space="preserve">Осуществляется первоочередное освоение средств федерального бюджета. По 3 этапу ожидается завершение процедур заключения контрактов на строительство жилых помещенийя в июле т.г.
 По 4 этапу ОМС ЧР  – участниками IV этапа начата работа по подготовке земельных участков под строительство, подготовке проектов и проведению процедур торгов
</t>
  </si>
  <si>
    <t>постановление о распределении бюджетных средств принято 06.07.2015, осуществляются работы по проведению конкурсных процедур по 5 дорожным объектам</t>
  </si>
  <si>
    <t>строительные работы ведутся, в связи с отсутствием в сельском поселении Главы (Глава администрации сельского поселения назначен только 4.07.2016) подписание актов выполненных работ в 1п/г т.г. не производилось и  соответственно работы не оплачивались</t>
  </si>
  <si>
    <t>Финансирование объекта не открыто в связи с судебными разбирательствами</t>
  </si>
  <si>
    <t>Контракт на выполнение работ заключен 27.06.2016</t>
  </si>
  <si>
    <t>ОАО "Чувашавтодор", являющимся подрядчи-ком на 18 объктах дорожного хозяйства, дорожные работы по причине запуска процедуры банкротства, осуществляется расторжение контрактов (по состоянию на 12.07.2016 расторгнуто 12 муниц. контрактов), перезаключение контрактов возможно после внесения изме-нений в Закон о РБ ЧР</t>
  </si>
  <si>
    <t>Создание комплекса обеспечивающей инфраструктуры туристско-рекреационного кластера "Этническая Чувашия" Чувашской Республики (реконструкция Московской набережной в г. Чебоксары, водоотведение этнокомплекса "Амазония" г. Чебоксары, 2-этап)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</si>
</sst>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43" formatCode="_-* #,##0.00_р_._-;\-* #,##0.00_р_._-;_-* &quot;-&quot;??_р_._-;_-@_-"/>
    <numFmt numFmtId="164" formatCode="0.0"/>
  </numFmts>
  <fonts count="38" x14ac:knownFonts="1">
    <font>
      <sz val="11"/>
      <color theme="1"/>
      <name val="Calibri"/>
      <family val="2"/>
      <charset val="204"/>
      <scheme val="minor"/>
    </font>
    <font>
      <sz val="10"/>
      <name val="Arial Cyr"/>
      <charset val="204"/>
    </font>
    <font>
      <sz val="12"/>
      <name val="Arial"/>
      <family val="2"/>
      <charset val="204"/>
    </font>
    <font>
      <b/>
      <sz val="12"/>
      <name val="Arial"/>
      <family val="2"/>
      <charset val="204"/>
    </font>
    <font>
      <b/>
      <u/>
      <sz val="12"/>
      <name val="Arial"/>
      <family val="2"/>
      <charset val="204"/>
    </font>
    <font>
      <sz val="12"/>
      <name val="Arial Cyr"/>
      <charset val="204"/>
    </font>
    <font>
      <b/>
      <sz val="12"/>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sz val="9"/>
      <name val="Arial"/>
      <family val="2"/>
      <charset val="204"/>
    </font>
    <font>
      <b/>
      <sz val="9"/>
      <name val="Arial Cyr"/>
      <charset val="204"/>
    </font>
    <font>
      <b/>
      <sz val="9"/>
      <name val="Arial"/>
      <family val="2"/>
      <charset val="204"/>
    </font>
    <font>
      <i/>
      <sz val="9"/>
      <name val="Arial"/>
      <family val="2"/>
      <charset val="204"/>
    </font>
    <font>
      <sz val="9"/>
      <name val="Arial Cyr"/>
      <charset val="204"/>
    </font>
    <font>
      <sz val="9"/>
      <name val="Times New Roman"/>
      <family val="1"/>
      <charset val="204"/>
    </font>
    <font>
      <u/>
      <sz val="9"/>
      <name val="Arial"/>
      <family val="2"/>
      <charset val="204"/>
    </font>
    <font>
      <sz val="11"/>
      <name val="Calibri"/>
      <family val="2"/>
      <charset val="204"/>
      <scheme val="minor"/>
    </font>
    <font>
      <sz val="9"/>
      <name val="Calibri"/>
      <family val="2"/>
      <charset val="204"/>
      <scheme val="minor"/>
    </font>
    <font>
      <sz val="10"/>
      <name val="Arial"/>
      <family val="2"/>
      <charset val="204"/>
    </font>
    <font>
      <sz val="10"/>
      <name val="Times New Roman"/>
      <family val="1"/>
      <charset val="204"/>
    </font>
    <font>
      <u/>
      <sz val="10"/>
      <name val="Arial"/>
      <family val="2"/>
      <charset val="204"/>
    </font>
    <font>
      <sz val="10"/>
      <name val="Calibri"/>
      <family val="2"/>
      <charset val="204"/>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6">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1"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3" borderId="0" applyNumberFormat="0" applyBorder="0" applyAlignment="0" applyProtection="0"/>
    <xf numFmtId="0" fontId="20" fillId="0" borderId="0" applyNumberFormat="0" applyFill="0" applyBorder="0" applyAlignment="0" applyProtection="0"/>
    <xf numFmtId="0" fontId="7" fillId="2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9" applyNumberFormat="0" applyFill="0" applyAlignment="0" applyProtection="0"/>
    <xf numFmtId="0" fontId="24" fillId="0" borderId="0"/>
    <xf numFmtId="0" fontId="2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4" borderId="0" applyNumberFormat="0" applyBorder="0" applyAlignment="0" applyProtection="0"/>
  </cellStyleXfs>
  <cellXfs count="88">
    <xf numFmtId="0" fontId="0" fillId="0" borderId="0" xfId="0"/>
    <xf numFmtId="164" fontId="2" fillId="24" borderId="10" xfId="1" applyNumberFormat="1" applyFont="1" applyFill="1" applyBorder="1" applyAlignment="1">
      <alignment horizontal="right" vertical="top"/>
    </xf>
    <xf numFmtId="164" fontId="4" fillId="24" borderId="10" xfId="1" applyNumberFormat="1" applyFont="1" applyFill="1" applyBorder="1" applyAlignment="1">
      <alignment horizontal="right" vertical="top"/>
    </xf>
    <xf numFmtId="164" fontId="2" fillId="24" borderId="10" xfId="1" applyNumberFormat="1" applyFont="1" applyFill="1" applyBorder="1" applyAlignment="1">
      <alignment horizontal="right" vertical="top" wrapText="1"/>
    </xf>
    <xf numFmtId="0" fontId="2" fillId="24" borderId="10" xfId="1" applyFont="1" applyFill="1" applyBorder="1" applyAlignment="1">
      <alignment horizontal="left" vertical="top" wrapText="1"/>
    </xf>
    <xf numFmtId="164" fontId="3" fillId="24" borderId="10" xfId="1" applyNumberFormat="1" applyFont="1" applyFill="1" applyBorder="1" applyAlignment="1">
      <alignment horizontal="right" vertical="top"/>
    </xf>
    <xf numFmtId="0" fontId="2" fillId="24" borderId="10" xfId="1" applyFont="1" applyFill="1" applyBorder="1" applyAlignment="1">
      <alignment horizontal="right" vertical="top" wrapText="1"/>
    </xf>
    <xf numFmtId="2" fontId="2" fillId="24" borderId="10" xfId="1" applyNumberFormat="1" applyFont="1" applyFill="1" applyBorder="1" applyAlignment="1">
      <alignment horizontal="left" vertical="top" wrapText="1"/>
    </xf>
    <xf numFmtId="0" fontId="6" fillId="24" borderId="0" xfId="1" applyFont="1" applyFill="1" applyBorder="1" applyAlignment="1">
      <alignment horizontal="center" vertical="center" wrapText="1"/>
    </xf>
    <xf numFmtId="164" fontId="3" fillId="24" borderId="10" xfId="1" applyNumberFormat="1" applyFont="1" applyFill="1" applyBorder="1" applyAlignment="1">
      <alignment horizontal="right" vertical="center" wrapText="1"/>
    </xf>
    <xf numFmtId="0" fontId="2" fillId="24" borderId="10" xfId="1" applyFont="1" applyFill="1" applyBorder="1" applyAlignment="1">
      <alignment horizontal="right" vertical="top"/>
    </xf>
    <xf numFmtId="0" fontId="2" fillId="24" borderId="10" xfId="1" applyFont="1" applyFill="1" applyBorder="1" applyAlignment="1">
      <alignment horizontal="right" vertical="top" wrapText="1" indent="1"/>
    </xf>
    <xf numFmtId="164" fontId="2" fillId="24" borderId="10" xfId="29" applyNumberFormat="1" applyFont="1" applyFill="1" applyBorder="1" applyAlignment="1">
      <alignment horizontal="right" vertical="top"/>
    </xf>
    <xf numFmtId="0" fontId="29" fillId="24" borderId="10" xfId="1" applyFont="1" applyFill="1" applyBorder="1" applyAlignment="1">
      <alignment vertical="top" wrapText="1"/>
    </xf>
    <xf numFmtId="14" fontId="29" fillId="24" borderId="10" xfId="1" applyNumberFormat="1" applyFont="1" applyFill="1" applyBorder="1" applyAlignment="1">
      <alignment vertical="top" wrapText="1"/>
    </xf>
    <xf numFmtId="0" fontId="25" fillId="24" borderId="10" xfId="1" applyFont="1" applyFill="1" applyBorder="1"/>
    <xf numFmtId="0" fontId="26" fillId="24" borderId="0" xfId="1" applyFont="1" applyFill="1" applyBorder="1" applyAlignment="1">
      <alignment horizontal="center" vertical="center" wrapText="1"/>
    </xf>
    <xf numFmtId="0" fontId="6" fillId="24" borderId="0" xfId="1" applyFont="1" applyFill="1" applyBorder="1" applyAlignment="1">
      <alignment horizontal="center" vertical="center"/>
    </xf>
    <xf numFmtId="0" fontId="3" fillId="24" borderId="10" xfId="1" applyFont="1" applyFill="1" applyBorder="1" applyAlignment="1">
      <alignment horizontal="left" vertical="center" wrapText="1"/>
    </xf>
    <xf numFmtId="0" fontId="27" fillId="24" borderId="10" xfId="1" applyFont="1" applyFill="1" applyBorder="1" applyAlignment="1">
      <alignment horizontal="left" vertical="center" wrapText="1"/>
    </xf>
    <xf numFmtId="164" fontId="3" fillId="24" borderId="10" xfId="1" applyNumberFormat="1" applyFont="1" applyFill="1" applyBorder="1" applyAlignment="1">
      <alignment horizontal="right" vertical="center"/>
    </xf>
    <xf numFmtId="164" fontId="3" fillId="24" borderId="10" xfId="1" applyNumberFormat="1" applyFont="1" applyFill="1" applyBorder="1" applyAlignment="1">
      <alignment horizontal="right" vertical="top" wrapText="1"/>
    </xf>
    <xf numFmtId="0" fontId="25" fillId="24" borderId="10" xfId="1" applyFont="1" applyFill="1" applyBorder="1" applyAlignment="1">
      <alignment horizontal="left" vertical="top" wrapText="1"/>
    </xf>
    <xf numFmtId="0" fontId="25" fillId="24" borderId="10" xfId="1" applyFont="1" applyFill="1" applyBorder="1" applyAlignment="1">
      <alignment horizontal="left" wrapText="1"/>
    </xf>
    <xf numFmtId="0" fontId="2" fillId="24" borderId="10" xfId="1" applyFont="1" applyFill="1" applyBorder="1" applyAlignment="1">
      <alignment horizontal="left" vertical="top" wrapText="1" indent="1"/>
    </xf>
    <xf numFmtId="0" fontId="25" fillId="24" borderId="10" xfId="1" applyFont="1" applyFill="1" applyBorder="1" applyAlignment="1">
      <alignment horizontal="left" vertical="top" wrapText="1" indent="1"/>
    </xf>
    <xf numFmtId="164" fontId="2" fillId="24" borderId="10" xfId="1" applyNumberFormat="1" applyFont="1" applyFill="1" applyBorder="1" applyAlignment="1">
      <alignment horizontal="right" vertical="center" wrapText="1"/>
    </xf>
    <xf numFmtId="164" fontId="2" fillId="24" borderId="10" xfId="1" applyNumberFormat="1" applyFont="1" applyFill="1" applyBorder="1" applyAlignment="1">
      <alignment horizontal="right" vertical="center"/>
    </xf>
    <xf numFmtId="0" fontId="3" fillId="24" borderId="10" xfId="1" applyFont="1" applyFill="1" applyBorder="1" applyAlignment="1">
      <alignment horizontal="center" vertical="top"/>
    </xf>
    <xf numFmtId="0" fontId="27" fillId="24" borderId="10" xfId="1" applyFont="1" applyFill="1" applyBorder="1" applyAlignment="1">
      <alignment horizontal="center" vertical="top"/>
    </xf>
    <xf numFmtId="0" fontId="2" fillId="24" borderId="10" xfId="1" applyFont="1" applyFill="1" applyBorder="1" applyAlignment="1">
      <alignment horizontal="left" vertical="top"/>
    </xf>
    <xf numFmtId="0" fontId="25" fillId="24" borderId="10" xfId="1" applyFont="1" applyFill="1" applyBorder="1" applyAlignment="1">
      <alignment horizontal="left" vertical="top"/>
    </xf>
    <xf numFmtId="0" fontId="3" fillId="24" borderId="10" xfId="1" applyFont="1" applyFill="1" applyBorder="1" applyAlignment="1">
      <alignment vertical="top" wrapText="1"/>
    </xf>
    <xf numFmtId="0" fontId="28" fillId="24" borderId="10" xfId="1" applyFont="1" applyFill="1" applyBorder="1" applyAlignment="1">
      <alignment vertical="top" wrapText="1"/>
    </xf>
    <xf numFmtId="0" fontId="2" fillId="24" borderId="10" xfId="1" applyFont="1" applyFill="1" applyBorder="1" applyAlignment="1">
      <alignment vertical="top" wrapText="1"/>
    </xf>
    <xf numFmtId="164" fontId="2" fillId="24" borderId="10" xfId="1" applyNumberFormat="1" applyFont="1" applyFill="1" applyBorder="1" applyAlignment="1">
      <alignment horizontal="right" vertical="top" wrapText="1" indent="1"/>
    </xf>
    <xf numFmtId="0" fontId="2" fillId="24" borderId="10" xfId="1" applyFont="1" applyFill="1" applyBorder="1" applyAlignment="1">
      <alignment horizontal="left" vertical="top" wrapText="1" indent="2"/>
    </xf>
    <xf numFmtId="0" fontId="3" fillId="24" borderId="10" xfId="1" applyFont="1" applyFill="1" applyBorder="1" applyAlignment="1">
      <alignment horizontal="left" vertical="top" wrapText="1"/>
    </xf>
    <xf numFmtId="2" fontId="25" fillId="24" borderId="10" xfId="1" applyNumberFormat="1" applyFont="1" applyFill="1" applyBorder="1" applyAlignment="1">
      <alignment horizontal="left" vertical="top" wrapText="1"/>
    </xf>
    <xf numFmtId="0" fontId="25" fillId="24" borderId="10" xfId="1" applyFont="1" applyFill="1" applyBorder="1" applyAlignment="1">
      <alignment horizontal="center" vertical="top" wrapText="1"/>
    </xf>
    <xf numFmtId="0" fontId="25" fillId="24" borderId="10" xfId="46" applyFont="1" applyFill="1" applyBorder="1" applyAlignment="1">
      <alignment horizontal="left" vertical="top" wrapText="1"/>
    </xf>
    <xf numFmtId="0" fontId="3" fillId="24" borderId="10" xfId="1" applyFont="1" applyFill="1" applyBorder="1" applyAlignment="1">
      <alignment vertical="top" wrapText="1" shrinkToFit="1"/>
    </xf>
    <xf numFmtId="0" fontId="2" fillId="24" borderId="10" xfId="1" applyFont="1" applyFill="1" applyBorder="1" applyAlignment="1">
      <alignment vertical="top" wrapText="1" shrinkToFit="1"/>
    </xf>
    <xf numFmtId="0" fontId="25" fillId="24" borderId="12" xfId="1" applyFont="1" applyFill="1" applyBorder="1" applyAlignment="1">
      <alignment vertical="top" wrapText="1"/>
    </xf>
    <xf numFmtId="0" fontId="25" fillId="24" borderId="12" xfId="1" applyNumberFormat="1" applyFont="1" applyFill="1" applyBorder="1" applyAlignment="1">
      <alignment horizontal="left" vertical="top" wrapText="1"/>
    </xf>
    <xf numFmtId="14" fontId="25" fillId="24" borderId="12" xfId="1" applyNumberFormat="1" applyFont="1" applyFill="1" applyBorder="1" applyAlignment="1">
      <alignment horizontal="left" vertical="top" wrapText="1"/>
    </xf>
    <xf numFmtId="14" fontId="25" fillId="24" borderId="10" xfId="1" applyNumberFormat="1" applyFont="1" applyFill="1" applyBorder="1" applyAlignment="1">
      <alignment horizontal="left" vertical="top" wrapText="1"/>
    </xf>
    <xf numFmtId="0" fontId="30" fillId="24" borderId="10" xfId="1" applyFont="1" applyFill="1" applyBorder="1" applyAlignment="1">
      <alignment horizontal="left" vertical="top" wrapText="1"/>
    </xf>
    <xf numFmtId="14" fontId="30" fillId="24" borderId="11" xfId="1" applyNumberFormat="1" applyFont="1" applyFill="1" applyBorder="1" applyAlignment="1">
      <alignment horizontal="left" vertical="top"/>
    </xf>
    <xf numFmtId="14" fontId="25" fillId="24" borderId="10" xfId="1" applyNumberFormat="1" applyFont="1" applyFill="1" applyBorder="1" applyAlignment="1">
      <alignment vertical="top" wrapText="1"/>
    </xf>
    <xf numFmtId="0" fontId="31" fillId="24" borderId="10" xfId="1" applyFont="1" applyFill="1" applyBorder="1" applyAlignment="1">
      <alignment horizontal="left" vertical="top" wrapText="1"/>
    </xf>
    <xf numFmtId="0" fontId="25" fillId="24" borderId="15" xfId="1" applyFont="1" applyFill="1" applyBorder="1" applyAlignment="1">
      <alignment vertical="top" wrapText="1"/>
    </xf>
    <xf numFmtId="43" fontId="2" fillId="24" borderId="10" xfId="63" applyFont="1" applyFill="1" applyBorder="1" applyAlignment="1">
      <alignment horizontal="left" vertical="top" wrapText="1"/>
    </xf>
    <xf numFmtId="0" fontId="25" fillId="24" borderId="10" xfId="45" applyFont="1" applyFill="1" applyBorder="1" applyAlignment="1">
      <alignment vertical="top" wrapText="1"/>
    </xf>
    <xf numFmtId="0" fontId="25" fillId="24" borderId="10" xfId="45" applyFont="1" applyFill="1" applyBorder="1" applyAlignment="1">
      <alignment horizontal="left" vertical="top" wrapText="1"/>
    </xf>
    <xf numFmtId="0" fontId="31" fillId="24" borderId="10" xfId="1" applyFont="1" applyFill="1" applyBorder="1" applyAlignment="1">
      <alignment vertical="top" wrapText="1"/>
    </xf>
    <xf numFmtId="0" fontId="25" fillId="24" borderId="10" xfId="1" applyFont="1" applyFill="1" applyBorder="1" applyAlignment="1">
      <alignment vertical="top" wrapText="1"/>
    </xf>
    <xf numFmtId="0" fontId="2" fillId="24" borderId="10" xfId="1" applyFont="1" applyFill="1" applyBorder="1" applyAlignment="1">
      <alignment horizontal="center" vertical="top" wrapText="1"/>
    </xf>
    <xf numFmtId="0" fontId="3" fillId="24" borderId="10" xfId="1" applyFont="1" applyFill="1" applyBorder="1" applyAlignment="1">
      <alignment horizontal="center" vertical="top" wrapText="1"/>
    </xf>
    <xf numFmtId="0" fontId="32" fillId="24" borderId="0" xfId="0" applyFont="1" applyFill="1"/>
    <xf numFmtId="14" fontId="25" fillId="24" borderId="10" xfId="1" applyNumberFormat="1" applyFont="1" applyFill="1" applyBorder="1" applyAlignment="1">
      <alignment horizontal="center" vertical="top"/>
    </xf>
    <xf numFmtId="0" fontId="33" fillId="24" borderId="0" xfId="0" applyFont="1" applyFill="1"/>
    <xf numFmtId="164" fontId="34" fillId="24" borderId="10" xfId="1" applyNumberFormat="1" applyFont="1" applyFill="1" applyBorder="1"/>
    <xf numFmtId="0" fontId="1" fillId="24" borderId="10" xfId="1" applyFont="1" applyFill="1" applyBorder="1"/>
    <xf numFmtId="0" fontId="34" fillId="24" borderId="10" xfId="1" applyFont="1" applyFill="1" applyBorder="1"/>
    <xf numFmtId="0" fontId="34" fillId="24" borderId="10" xfId="1" applyFont="1" applyFill="1" applyBorder="1" applyAlignment="1">
      <alignment vertical="top" wrapText="1"/>
    </xf>
    <xf numFmtId="0" fontId="34" fillId="24" borderId="10" xfId="1" applyFont="1" applyFill="1" applyBorder="1" applyAlignment="1">
      <alignment horizontal="left" vertical="top" wrapText="1"/>
    </xf>
    <xf numFmtId="0" fontId="35" fillId="24" borderId="10" xfId="1" applyFont="1" applyFill="1" applyBorder="1" applyAlignment="1">
      <alignment horizontal="left" vertical="top" wrapText="1"/>
    </xf>
    <xf numFmtId="0" fontId="1" fillId="24" borderId="10" xfId="1" applyFont="1" applyFill="1" applyBorder="1" applyAlignment="1">
      <alignment vertical="top" wrapText="1"/>
    </xf>
    <xf numFmtId="0" fontId="36" fillId="24" borderId="10" xfId="1" applyFont="1" applyFill="1" applyBorder="1" applyAlignment="1">
      <alignment horizontal="left" vertical="top" wrapText="1"/>
    </xf>
    <xf numFmtId="0" fontId="1" fillId="24" borderId="10" xfId="1" applyFont="1" applyFill="1" applyBorder="1" applyAlignment="1">
      <alignment horizontal="left" vertical="top" wrapText="1"/>
    </xf>
    <xf numFmtId="0" fontId="36" fillId="24" borderId="10" xfId="1" applyFont="1" applyFill="1" applyBorder="1" applyAlignment="1">
      <alignment vertical="top" wrapText="1"/>
    </xf>
    <xf numFmtId="0" fontId="37" fillId="24" borderId="0" xfId="0" applyFont="1" applyFill="1"/>
    <xf numFmtId="0" fontId="35" fillId="24" borderId="12" xfId="1" applyFont="1" applyFill="1" applyBorder="1" applyAlignment="1">
      <alignment horizontal="left" vertical="top" wrapText="1"/>
    </xf>
    <xf numFmtId="0" fontId="35" fillId="24" borderId="18" xfId="1" applyFont="1" applyFill="1" applyBorder="1" applyAlignment="1">
      <alignment horizontal="left" vertical="top" wrapText="1"/>
    </xf>
    <xf numFmtId="0" fontId="35" fillId="24" borderId="11" xfId="1" applyFont="1" applyFill="1" applyBorder="1" applyAlignment="1">
      <alignment horizontal="left" vertical="top" wrapText="1"/>
    </xf>
    <xf numFmtId="0" fontId="6" fillId="24" borderId="0" xfId="1" applyFont="1" applyFill="1" applyBorder="1" applyAlignment="1">
      <alignment horizontal="center" wrapText="1"/>
    </xf>
    <xf numFmtId="0" fontId="2" fillId="24" borderId="10" xfId="1" applyFont="1" applyFill="1" applyBorder="1" applyAlignment="1">
      <alignment horizontal="center" vertical="top" wrapText="1"/>
    </xf>
    <xf numFmtId="0" fontId="3" fillId="24" borderId="10" xfId="1" applyFont="1" applyFill="1" applyBorder="1" applyAlignment="1">
      <alignment horizontal="center" vertical="top" wrapText="1"/>
    </xf>
    <xf numFmtId="0" fontId="5" fillId="24" borderId="13" xfId="1" applyFont="1" applyFill="1" applyBorder="1" applyAlignment="1">
      <alignment horizontal="right" vertical="center"/>
    </xf>
    <xf numFmtId="0" fontId="5" fillId="24" borderId="14" xfId="1" applyFont="1" applyFill="1" applyBorder="1" applyAlignment="1">
      <alignment horizontal="right" vertical="center"/>
    </xf>
    <xf numFmtId="0" fontId="2" fillId="24" borderId="12" xfId="1" applyFont="1" applyFill="1" applyBorder="1" applyAlignment="1">
      <alignment horizontal="center" vertical="top" wrapText="1"/>
    </xf>
    <xf numFmtId="0" fontId="2" fillId="24" borderId="11" xfId="1" applyFont="1" applyFill="1" applyBorder="1" applyAlignment="1">
      <alignment horizontal="center" vertical="top" wrapText="1"/>
    </xf>
    <xf numFmtId="0" fontId="34" fillId="24" borderId="10" xfId="1" applyFont="1" applyFill="1" applyBorder="1" applyAlignment="1">
      <alignment horizontal="center" vertical="top" wrapText="1"/>
    </xf>
    <xf numFmtId="0" fontId="25" fillId="24" borderId="10" xfId="1" applyFont="1" applyFill="1" applyBorder="1" applyAlignment="1">
      <alignment vertical="top" wrapText="1"/>
    </xf>
    <xf numFmtId="0" fontId="25" fillId="24" borderId="15" xfId="1" applyFont="1" applyFill="1" applyBorder="1" applyAlignment="1">
      <alignment horizontal="center" vertical="top" wrapText="1"/>
    </xf>
    <xf numFmtId="0" fontId="25" fillId="24" borderId="16" xfId="1" applyFont="1" applyFill="1" applyBorder="1" applyAlignment="1">
      <alignment horizontal="center" vertical="top" wrapText="1"/>
    </xf>
    <xf numFmtId="0" fontId="25" fillId="24" borderId="17" xfId="1" applyFont="1" applyFill="1" applyBorder="1" applyAlignment="1">
      <alignment horizontal="center" vertical="top" wrapText="1"/>
    </xf>
  </cellXfs>
  <cellStyles count="76">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Денежный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38"/>
    <cellStyle name="Обычный 2 2" xfId="39"/>
    <cellStyle name="Обычный 2 3" xfId="40"/>
    <cellStyle name="Обычный 2 4" xfId="41"/>
    <cellStyle name="Обычный 2 5" xfId="42"/>
    <cellStyle name="Обычный 3" xfId="43"/>
    <cellStyle name="Обычный 4" xfId="44"/>
    <cellStyle name="Обычный 5" xfId="45"/>
    <cellStyle name="Обычный 6" xfId="46"/>
    <cellStyle name="Обычный 7" xfId="1"/>
    <cellStyle name="Плохой 2" xfId="47"/>
    <cellStyle name="Пояснение 2" xfId="48"/>
    <cellStyle name="Примечание 2" xfId="49"/>
    <cellStyle name="Процентный 2" xfId="50"/>
    <cellStyle name="Процентный 2 2" xfId="51"/>
    <cellStyle name="Процентный 2 2 2" xfId="52"/>
    <cellStyle name="Процентный 2 2 3" xfId="53"/>
    <cellStyle name="Процентный 2 2 4" xfId="54"/>
    <cellStyle name="Процентный 2 2 5" xfId="55"/>
    <cellStyle name="Процентный 2 3" xfId="56"/>
    <cellStyle name="Процентный 2 4" xfId="57"/>
    <cellStyle name="Процентный 2 5" xfId="58"/>
    <cellStyle name="Процентный 2 6" xfId="59"/>
    <cellStyle name="Связанная ячейка 2" xfId="60"/>
    <cellStyle name="Стиль 1" xfId="61"/>
    <cellStyle name="Текст предупреждения 2" xfId="62"/>
    <cellStyle name="Финансовый 2" xfId="64"/>
    <cellStyle name="Финансовый 2 2" xfId="65"/>
    <cellStyle name="Финансовый 2 2 2" xfId="66"/>
    <cellStyle name="Финансовый 2 2 3" xfId="67"/>
    <cellStyle name="Финансовый 2 2 4" xfId="68"/>
    <cellStyle name="Финансовый 2 2 5" xfId="69"/>
    <cellStyle name="Финансовый 2 3" xfId="70"/>
    <cellStyle name="Финансовый 2 4" xfId="71"/>
    <cellStyle name="Финансовый 2 5" xfId="72"/>
    <cellStyle name="Финансовый 2 6" xfId="73"/>
    <cellStyle name="Финансовый 3" xfId="74"/>
    <cellStyle name="Финансовый 4" xfId="63"/>
    <cellStyle name="Хороший 2"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tabSelected="1" topLeftCell="B71" zoomScale="85" zoomScaleNormal="85" workbookViewId="0">
      <selection activeCell="S79" sqref="S79"/>
    </sheetView>
  </sheetViews>
  <sheetFormatPr defaultColWidth="9.140625" defaultRowHeight="15" x14ac:dyDescent="0.25"/>
  <cols>
    <col min="1" max="1" width="65.7109375" style="59" customWidth="1"/>
    <col min="2" max="2" width="19" style="61" customWidth="1"/>
    <col min="3" max="3" width="17.42578125" style="61" customWidth="1"/>
    <col min="4" max="4" width="12.7109375" style="61" customWidth="1"/>
    <col min="5" max="5" width="11" style="61" customWidth="1"/>
    <col min="6" max="6" width="12.42578125" style="59" customWidth="1"/>
    <col min="7" max="7" width="12.28515625" style="59" customWidth="1"/>
    <col min="8" max="8" width="12.5703125" style="59" customWidth="1"/>
    <col min="9" max="9" width="11.5703125" style="59" customWidth="1"/>
    <col min="10" max="10" width="12" style="59" customWidth="1"/>
    <col min="11" max="11" width="10.85546875" style="59" customWidth="1"/>
    <col min="12" max="12" width="11.42578125" style="59" customWidth="1"/>
    <col min="13" max="13" width="11" style="59" customWidth="1"/>
    <col min="14" max="14" width="11.5703125" style="59" customWidth="1"/>
    <col min="15" max="15" width="9.5703125" style="59" customWidth="1"/>
    <col min="16" max="16" width="9.140625" style="59" customWidth="1"/>
    <col min="17" max="17" width="19.28515625" style="72" hidden="1" customWidth="1"/>
    <col min="18" max="16384" width="9.140625" style="59"/>
  </cols>
  <sheetData>
    <row r="1" spans="1:17" ht="33" customHeight="1" x14ac:dyDescent="0.25">
      <c r="A1" s="76" t="s">
        <v>0</v>
      </c>
      <c r="B1" s="76"/>
      <c r="C1" s="76"/>
      <c r="D1" s="76"/>
      <c r="E1" s="76"/>
      <c r="F1" s="76"/>
      <c r="G1" s="76"/>
      <c r="H1" s="76"/>
      <c r="I1" s="76"/>
      <c r="J1" s="76"/>
      <c r="K1" s="76"/>
      <c r="L1" s="76"/>
      <c r="M1" s="76"/>
      <c r="N1" s="76"/>
      <c r="O1" s="76"/>
      <c r="P1" s="76"/>
      <c r="Q1" s="76"/>
    </row>
    <row r="2" spans="1:17" ht="15.75" x14ac:dyDescent="0.25">
      <c r="A2" s="8"/>
      <c r="B2" s="16"/>
      <c r="C2" s="16"/>
      <c r="D2" s="16"/>
      <c r="E2" s="16"/>
      <c r="F2" s="8"/>
      <c r="G2" s="8"/>
      <c r="H2" s="17"/>
      <c r="I2" s="17"/>
      <c r="J2" s="17"/>
      <c r="K2" s="17"/>
      <c r="L2" s="17"/>
      <c r="M2" s="79" t="s">
        <v>1</v>
      </c>
      <c r="N2" s="79"/>
      <c r="O2" s="79"/>
      <c r="P2" s="79"/>
      <c r="Q2" s="80"/>
    </row>
    <row r="3" spans="1:17" ht="15.75" customHeight="1" x14ac:dyDescent="0.25">
      <c r="A3" s="77" t="s">
        <v>2</v>
      </c>
      <c r="B3" s="77" t="s">
        <v>3</v>
      </c>
      <c r="C3" s="77" t="s">
        <v>4</v>
      </c>
      <c r="D3" s="77" t="s">
        <v>5</v>
      </c>
      <c r="E3" s="77" t="s">
        <v>6</v>
      </c>
      <c r="F3" s="78" t="s">
        <v>7</v>
      </c>
      <c r="G3" s="78"/>
      <c r="H3" s="78"/>
      <c r="I3" s="78"/>
      <c r="J3" s="81" t="s">
        <v>8</v>
      </c>
      <c r="K3" s="81" t="s">
        <v>9</v>
      </c>
      <c r="L3" s="78" t="s">
        <v>10</v>
      </c>
      <c r="M3" s="78"/>
      <c r="N3" s="78"/>
      <c r="O3" s="78"/>
      <c r="P3" s="81" t="s">
        <v>11</v>
      </c>
      <c r="Q3" s="83" t="s">
        <v>12</v>
      </c>
    </row>
    <row r="4" spans="1:17" ht="120" x14ac:dyDescent="0.25">
      <c r="A4" s="77"/>
      <c r="B4" s="77"/>
      <c r="C4" s="77"/>
      <c r="D4" s="77"/>
      <c r="E4" s="77"/>
      <c r="F4" s="57" t="s">
        <v>13</v>
      </c>
      <c r="G4" s="57" t="s">
        <v>14</v>
      </c>
      <c r="H4" s="57" t="s">
        <v>15</v>
      </c>
      <c r="I4" s="57" t="s">
        <v>16</v>
      </c>
      <c r="J4" s="82"/>
      <c r="K4" s="82"/>
      <c r="L4" s="57" t="s">
        <v>13</v>
      </c>
      <c r="M4" s="57" t="s">
        <v>14</v>
      </c>
      <c r="N4" s="57" t="s">
        <v>17</v>
      </c>
      <c r="O4" s="57" t="s">
        <v>16</v>
      </c>
      <c r="P4" s="82"/>
      <c r="Q4" s="83"/>
    </row>
    <row r="5" spans="1:17" ht="15.75" x14ac:dyDescent="0.25">
      <c r="A5" s="18" t="s">
        <v>18</v>
      </c>
      <c r="B5" s="19"/>
      <c r="C5" s="19"/>
      <c r="D5" s="19"/>
      <c r="E5" s="19"/>
      <c r="F5" s="9">
        <f>G5+H5+I5</f>
        <v>5417887.3099999996</v>
      </c>
      <c r="G5" s="9">
        <f>G7+G8+G9+G10+G11+G12+G13+G14</f>
        <v>2917894.9</v>
      </c>
      <c r="H5" s="9">
        <f t="shared" ref="H5:J5" si="0">H7+H8+H9+H10+H11+H12+H13+H14</f>
        <v>2260545.0999999996</v>
      </c>
      <c r="I5" s="9">
        <f t="shared" si="0"/>
        <v>239447.31</v>
      </c>
      <c r="J5" s="9">
        <f t="shared" si="0"/>
        <v>948665.2209999999</v>
      </c>
      <c r="K5" s="20">
        <f>J5/F5*100</f>
        <v>17.509873622675993</v>
      </c>
      <c r="L5" s="20">
        <f>M5+N5+O5</f>
        <v>937658.67999999993</v>
      </c>
      <c r="M5" s="9">
        <f t="shared" ref="M5:O5" si="1">M7+M8+M9+M10+M11+M12+M13+M14</f>
        <v>483759.67999999993</v>
      </c>
      <c r="N5" s="9">
        <f t="shared" si="1"/>
        <v>361213.3</v>
      </c>
      <c r="O5" s="9">
        <f t="shared" si="1"/>
        <v>92685.700000000012</v>
      </c>
      <c r="P5" s="21">
        <f>L5/F5*100</f>
        <v>17.306721722862857</v>
      </c>
      <c r="Q5" s="62">
        <v>15.979035322055701</v>
      </c>
    </row>
    <row r="6" spans="1:17" ht="15.75" x14ac:dyDescent="0.25">
      <c r="A6" s="4" t="s">
        <v>19</v>
      </c>
      <c r="B6" s="22"/>
      <c r="C6" s="22"/>
      <c r="D6" s="23"/>
      <c r="E6" s="22"/>
      <c r="F6" s="6"/>
      <c r="G6" s="6"/>
      <c r="H6" s="3"/>
      <c r="I6" s="5"/>
      <c r="J6" s="1"/>
      <c r="K6" s="5"/>
      <c r="L6" s="5"/>
      <c r="M6" s="1"/>
      <c r="N6" s="1"/>
      <c r="O6" s="1"/>
      <c r="P6" s="1"/>
      <c r="Q6" s="62"/>
    </row>
    <row r="7" spans="1:17" x14ac:dyDescent="0.25">
      <c r="A7" s="24" t="s">
        <v>20</v>
      </c>
      <c r="B7" s="25"/>
      <c r="C7" s="25"/>
      <c r="D7" s="25"/>
      <c r="E7" s="25"/>
      <c r="F7" s="26">
        <f t="shared" ref="F7:F14" si="2">G7+H7+I7</f>
        <v>1244717.6999999997</v>
      </c>
      <c r="G7" s="3">
        <f>G16</f>
        <v>737523.1</v>
      </c>
      <c r="H7" s="3">
        <f t="shared" ref="H7:J7" si="3">H16</f>
        <v>393779.19999999995</v>
      </c>
      <c r="I7" s="3">
        <f t="shared" si="3"/>
        <v>113415.4</v>
      </c>
      <c r="J7" s="3">
        <f t="shared" si="3"/>
        <v>112988.3</v>
      </c>
      <c r="K7" s="1">
        <f t="shared" ref="K7:K70" si="4">J7/F7*100</f>
        <v>9.077423740338876</v>
      </c>
      <c r="L7" s="27">
        <f>M7+N7+O7</f>
        <v>112986.3</v>
      </c>
      <c r="M7" s="3">
        <f t="shared" ref="M7:O7" si="5">M16</f>
        <v>12040</v>
      </c>
      <c r="N7" s="3">
        <f t="shared" si="5"/>
        <v>46280</v>
      </c>
      <c r="O7" s="3">
        <f t="shared" si="5"/>
        <v>54666.3</v>
      </c>
      <c r="P7" s="3">
        <f t="shared" ref="P7:P70" si="6">L7/F7*100</f>
        <v>9.0772630613351133</v>
      </c>
      <c r="Q7" s="62">
        <v>11.75277922246782</v>
      </c>
    </row>
    <row r="8" spans="1:17" x14ac:dyDescent="0.25">
      <c r="A8" s="24" t="s">
        <v>21</v>
      </c>
      <c r="B8" s="25"/>
      <c r="C8" s="25"/>
      <c r="D8" s="25"/>
      <c r="E8" s="25"/>
      <c r="F8" s="26">
        <f>G8+H8+I8</f>
        <v>89648.5</v>
      </c>
      <c r="G8" s="3">
        <f>G40</f>
        <v>8770</v>
      </c>
      <c r="H8" s="3">
        <f t="shared" ref="H8:I8" si="7">H40</f>
        <v>79936.100000000006</v>
      </c>
      <c r="I8" s="3">
        <f t="shared" si="7"/>
        <v>942.4</v>
      </c>
      <c r="J8" s="3">
        <v>7350</v>
      </c>
      <c r="K8" s="1">
        <f t="shared" si="4"/>
        <v>8.1986870945972328</v>
      </c>
      <c r="L8" s="27">
        <f t="shared" ref="L8:L71" si="8">M8+N8+O8</f>
        <v>1727.1</v>
      </c>
      <c r="M8" s="3">
        <f>M40</f>
        <v>0</v>
      </c>
      <c r="N8" s="3">
        <f t="shared" ref="N8:O8" si="9">N40</f>
        <v>1650</v>
      </c>
      <c r="O8" s="3">
        <f t="shared" si="9"/>
        <v>77.099999999999994</v>
      </c>
      <c r="P8" s="3">
        <f t="shared" si="6"/>
        <v>1.9265241470855616</v>
      </c>
      <c r="Q8" s="62">
        <v>2.0641487388051205</v>
      </c>
    </row>
    <row r="9" spans="1:17" x14ac:dyDescent="0.25">
      <c r="A9" s="24" t="s">
        <v>22</v>
      </c>
      <c r="B9" s="25"/>
      <c r="C9" s="25"/>
      <c r="D9" s="25"/>
      <c r="E9" s="25"/>
      <c r="F9" s="26">
        <f t="shared" si="2"/>
        <v>1101520.75</v>
      </c>
      <c r="G9" s="3">
        <f>G57</f>
        <v>890576.7</v>
      </c>
      <c r="H9" s="3">
        <f t="shared" ref="H9:I9" si="10">H57</f>
        <v>190665.7</v>
      </c>
      <c r="I9" s="3">
        <f t="shared" si="10"/>
        <v>20278.349999999999</v>
      </c>
      <c r="J9" s="3">
        <v>112847.6</v>
      </c>
      <c r="K9" s="1">
        <f t="shared" si="4"/>
        <v>10.24470941650441</v>
      </c>
      <c r="L9" s="27">
        <f t="shared" si="8"/>
        <v>151176.37999999998</v>
      </c>
      <c r="M9" s="3">
        <f>M57</f>
        <v>146111.07999999999</v>
      </c>
      <c r="N9" s="3">
        <f t="shared" ref="N9:O9" si="11">N57</f>
        <v>0</v>
      </c>
      <c r="O9" s="3">
        <f t="shared" si="11"/>
        <v>5065.3</v>
      </c>
      <c r="P9" s="3">
        <f t="shared" si="6"/>
        <v>13.724333381826895</v>
      </c>
      <c r="Q9" s="62">
        <v>0</v>
      </c>
    </row>
    <row r="10" spans="1:17" x14ac:dyDescent="0.25">
      <c r="A10" s="24" t="s">
        <v>23</v>
      </c>
      <c r="B10" s="25"/>
      <c r="C10" s="25"/>
      <c r="D10" s="25"/>
      <c r="E10" s="25"/>
      <c r="F10" s="26">
        <f t="shared" si="2"/>
        <v>645308.19999999995</v>
      </c>
      <c r="G10" s="3">
        <f>G63</f>
        <v>366557</v>
      </c>
      <c r="H10" s="3">
        <f t="shared" ref="H10:I10" si="12">H63</f>
        <v>278751.2</v>
      </c>
      <c r="I10" s="3">
        <f t="shared" si="12"/>
        <v>0</v>
      </c>
      <c r="J10" s="1">
        <v>375508.62099999998</v>
      </c>
      <c r="K10" s="1">
        <f t="shared" si="4"/>
        <v>58.190585676735552</v>
      </c>
      <c r="L10" s="27">
        <f t="shared" si="8"/>
        <v>375508.7</v>
      </c>
      <c r="M10" s="3">
        <f>M63</f>
        <v>198040</v>
      </c>
      <c r="N10" s="3">
        <f t="shared" ref="N10:O10" si="13">N63</f>
        <v>177468.7</v>
      </c>
      <c r="O10" s="3">
        <f t="shared" si="13"/>
        <v>0</v>
      </c>
      <c r="P10" s="3">
        <f t="shared" si="6"/>
        <v>58.190597918947887</v>
      </c>
      <c r="Q10" s="62">
        <v>63.665627269048528</v>
      </c>
    </row>
    <row r="11" spans="1:17" x14ac:dyDescent="0.25">
      <c r="A11" s="24" t="s">
        <v>24</v>
      </c>
      <c r="B11" s="25"/>
      <c r="C11" s="25"/>
      <c r="D11" s="25"/>
      <c r="E11" s="25"/>
      <c r="F11" s="26">
        <f t="shared" si="2"/>
        <v>343792.1</v>
      </c>
      <c r="G11" s="3">
        <f>G74</f>
        <v>0</v>
      </c>
      <c r="H11" s="3">
        <f t="shared" ref="H11:I11" si="14">H74</f>
        <v>335075.09999999998</v>
      </c>
      <c r="I11" s="3">
        <f t="shared" si="14"/>
        <v>8717</v>
      </c>
      <c r="J11" s="3">
        <v>92748.599999999991</v>
      </c>
      <c r="K11" s="1">
        <f t="shared" si="4"/>
        <v>26.978106826771182</v>
      </c>
      <c r="L11" s="27">
        <f t="shared" si="8"/>
        <v>92748.599999999991</v>
      </c>
      <c r="M11" s="3">
        <f>M74</f>
        <v>0</v>
      </c>
      <c r="N11" s="3">
        <f t="shared" ref="N11:O11" si="15">N74</f>
        <v>92748.599999999991</v>
      </c>
      <c r="O11" s="3">
        <f t="shared" si="15"/>
        <v>0</v>
      </c>
      <c r="P11" s="3">
        <f t="shared" si="6"/>
        <v>26.978106826771182</v>
      </c>
      <c r="Q11" s="62">
        <v>27.679943988675969</v>
      </c>
    </row>
    <row r="12" spans="1:17" x14ac:dyDescent="0.25">
      <c r="A12" s="24" t="s">
        <v>25</v>
      </c>
      <c r="B12" s="25"/>
      <c r="C12" s="25"/>
      <c r="D12" s="25"/>
      <c r="E12" s="25"/>
      <c r="F12" s="26">
        <f t="shared" si="2"/>
        <v>1719582.87</v>
      </c>
      <c r="G12" s="3">
        <f>G87</f>
        <v>778031.74</v>
      </c>
      <c r="H12" s="3">
        <f t="shared" ref="H12:I12" si="16">H87</f>
        <v>877204.29999999993</v>
      </c>
      <c r="I12" s="3">
        <f t="shared" si="16"/>
        <v>64346.829999999994</v>
      </c>
      <c r="J12" s="3">
        <v>219022.09999999998</v>
      </c>
      <c r="K12" s="1">
        <f t="shared" si="4"/>
        <v>12.736931951409819</v>
      </c>
      <c r="L12" s="27">
        <f t="shared" si="8"/>
        <v>175311.6</v>
      </c>
      <c r="M12" s="3">
        <f>M87</f>
        <v>127568.6</v>
      </c>
      <c r="N12" s="3">
        <f t="shared" ref="N12:O12" si="17">N87</f>
        <v>33066</v>
      </c>
      <c r="O12" s="3">
        <f t="shared" si="17"/>
        <v>14677</v>
      </c>
      <c r="P12" s="3">
        <f t="shared" si="6"/>
        <v>10.195007350823399</v>
      </c>
      <c r="Q12" s="62">
        <v>3.769475366228825</v>
      </c>
    </row>
    <row r="13" spans="1:17" x14ac:dyDescent="0.25">
      <c r="A13" s="24" t="s">
        <v>26</v>
      </c>
      <c r="B13" s="25"/>
      <c r="C13" s="25"/>
      <c r="D13" s="25"/>
      <c r="E13" s="25"/>
      <c r="F13" s="26">
        <f t="shared" si="2"/>
        <v>61524.5</v>
      </c>
      <c r="G13" s="3">
        <f>G114</f>
        <v>0</v>
      </c>
      <c r="H13" s="3">
        <f t="shared" ref="H13:I13" si="18">H114</f>
        <v>59724.5</v>
      </c>
      <c r="I13" s="3">
        <f t="shared" si="18"/>
        <v>1800</v>
      </c>
      <c r="J13" s="3">
        <v>0</v>
      </c>
      <c r="K13" s="1">
        <f t="shared" si="4"/>
        <v>0</v>
      </c>
      <c r="L13" s="27">
        <f t="shared" si="8"/>
        <v>0</v>
      </c>
      <c r="M13" s="3">
        <f>M114</f>
        <v>0</v>
      </c>
      <c r="N13" s="3">
        <f t="shared" ref="N13:O13" si="19">N114</f>
        <v>0</v>
      </c>
      <c r="O13" s="3">
        <f t="shared" si="19"/>
        <v>0</v>
      </c>
      <c r="P13" s="3">
        <f t="shared" si="6"/>
        <v>0</v>
      </c>
      <c r="Q13" s="62">
        <v>0</v>
      </c>
    </row>
    <row r="14" spans="1:17" x14ac:dyDescent="0.25">
      <c r="A14" s="24" t="s">
        <v>27</v>
      </c>
      <c r="B14" s="25"/>
      <c r="C14" s="25"/>
      <c r="D14" s="25"/>
      <c r="E14" s="25"/>
      <c r="F14" s="26">
        <f t="shared" si="2"/>
        <v>211792.69</v>
      </c>
      <c r="G14" s="3">
        <f>G126</f>
        <v>136436.35999999999</v>
      </c>
      <c r="H14" s="3">
        <f t="shared" ref="H14:I14" si="20">H126</f>
        <v>45409</v>
      </c>
      <c r="I14" s="3">
        <f t="shared" si="20"/>
        <v>29947.33</v>
      </c>
      <c r="J14" s="3">
        <v>28200</v>
      </c>
      <c r="K14" s="1">
        <f t="shared" si="4"/>
        <v>13.314907138674146</v>
      </c>
      <c r="L14" s="27">
        <f t="shared" si="8"/>
        <v>28200</v>
      </c>
      <c r="M14" s="3">
        <f>M126</f>
        <v>0</v>
      </c>
      <c r="N14" s="3">
        <f t="shared" ref="N14:O14" si="21">N126</f>
        <v>10000</v>
      </c>
      <c r="O14" s="3">
        <f t="shared" si="21"/>
        <v>18200</v>
      </c>
      <c r="P14" s="3">
        <f t="shared" si="6"/>
        <v>13.314907138674146</v>
      </c>
      <c r="Q14" s="62">
        <v>22.022066110242463</v>
      </c>
    </row>
    <row r="15" spans="1:17" ht="15.75" x14ac:dyDescent="0.25">
      <c r="A15" s="4"/>
      <c r="B15" s="22"/>
      <c r="C15" s="22"/>
      <c r="D15" s="22"/>
      <c r="E15" s="22"/>
      <c r="F15" s="6"/>
      <c r="G15" s="6"/>
      <c r="H15" s="3"/>
      <c r="I15" s="5"/>
      <c r="J15" s="1"/>
      <c r="K15" s="5"/>
      <c r="L15" s="5"/>
      <c r="M15" s="5"/>
      <c r="N15" s="1"/>
      <c r="O15" s="1"/>
      <c r="P15" s="1"/>
      <c r="Q15" s="63"/>
    </row>
    <row r="16" spans="1:17" ht="15.75" x14ac:dyDescent="0.25">
      <c r="A16" s="28" t="s">
        <v>28</v>
      </c>
      <c r="B16" s="29"/>
      <c r="C16" s="29"/>
      <c r="D16" s="29"/>
      <c r="E16" s="29"/>
      <c r="F16" s="9">
        <f>G16+H16+I16</f>
        <v>1244717.6999999997</v>
      </c>
      <c r="G16" s="5">
        <v>737523.1</v>
      </c>
      <c r="H16" s="5">
        <v>393779.19999999995</v>
      </c>
      <c r="I16" s="5">
        <v>113415.4</v>
      </c>
      <c r="J16" s="5">
        <v>112988.3</v>
      </c>
      <c r="K16" s="1">
        <f t="shared" si="4"/>
        <v>9.077423740338876</v>
      </c>
      <c r="L16" s="20">
        <f t="shared" si="8"/>
        <v>112986.3</v>
      </c>
      <c r="M16" s="5">
        <v>12040</v>
      </c>
      <c r="N16" s="5">
        <v>46280</v>
      </c>
      <c r="O16" s="5">
        <v>54666.3</v>
      </c>
      <c r="P16" s="21">
        <f t="shared" si="6"/>
        <v>9.0772630613351133</v>
      </c>
      <c r="Q16" s="64"/>
    </row>
    <row r="17" spans="1:17" ht="15.75" x14ac:dyDescent="0.25">
      <c r="A17" s="30" t="s">
        <v>19</v>
      </c>
      <c r="B17" s="31"/>
      <c r="C17" s="31"/>
      <c r="D17" s="31"/>
      <c r="E17" s="31"/>
      <c r="F17" s="10"/>
      <c r="G17" s="10"/>
      <c r="H17" s="1"/>
      <c r="I17" s="5"/>
      <c r="J17" s="5"/>
      <c r="K17" s="5"/>
      <c r="L17" s="5"/>
      <c r="M17" s="5"/>
      <c r="N17" s="1"/>
      <c r="O17" s="1"/>
      <c r="P17" s="1"/>
      <c r="Q17" s="63"/>
    </row>
    <row r="18" spans="1:17" ht="31.5" x14ac:dyDescent="0.25">
      <c r="A18" s="32" t="s">
        <v>29</v>
      </c>
      <c r="B18" s="33"/>
      <c r="C18" s="33"/>
      <c r="D18" s="33"/>
      <c r="E18" s="33"/>
      <c r="F18" s="3">
        <f>G18+H18+I18</f>
        <v>1120130.6000000001</v>
      </c>
      <c r="G18" s="1">
        <v>725483.1</v>
      </c>
      <c r="H18" s="1">
        <v>287097.5</v>
      </c>
      <c r="I18" s="1">
        <v>107550</v>
      </c>
      <c r="J18" s="1">
        <v>51300</v>
      </c>
      <c r="K18" s="1">
        <f t="shared" si="4"/>
        <v>4.5798231027703373</v>
      </c>
      <c r="L18" s="1">
        <f t="shared" si="8"/>
        <v>51300</v>
      </c>
      <c r="M18" s="1">
        <v>0</v>
      </c>
      <c r="N18" s="1">
        <v>0</v>
      </c>
      <c r="O18" s="1">
        <v>51300</v>
      </c>
      <c r="P18" s="3">
        <f t="shared" si="6"/>
        <v>4.5798231027703373</v>
      </c>
      <c r="Q18" s="64"/>
    </row>
    <row r="19" spans="1:17" ht="30" x14ac:dyDescent="0.25">
      <c r="A19" s="34" t="s">
        <v>30</v>
      </c>
      <c r="B19" s="33"/>
      <c r="C19" s="33"/>
      <c r="D19" s="33"/>
      <c r="E19" s="33"/>
      <c r="F19" s="3">
        <f>G19+H19+I19</f>
        <v>8140.6</v>
      </c>
      <c r="G19" s="1">
        <v>0</v>
      </c>
      <c r="H19" s="1">
        <v>8140.6</v>
      </c>
      <c r="I19" s="1">
        <v>0</v>
      </c>
      <c r="J19" s="1">
        <v>0</v>
      </c>
      <c r="K19" s="1">
        <f t="shared" si="4"/>
        <v>0</v>
      </c>
      <c r="L19" s="1">
        <f t="shared" si="8"/>
        <v>0</v>
      </c>
      <c r="M19" s="1">
        <v>0</v>
      </c>
      <c r="N19" s="1">
        <v>0</v>
      </c>
      <c r="O19" s="1">
        <v>0</v>
      </c>
      <c r="P19" s="3">
        <f t="shared" si="6"/>
        <v>0</v>
      </c>
      <c r="Q19" s="64"/>
    </row>
    <row r="20" spans="1:17" ht="30" x14ac:dyDescent="0.25">
      <c r="A20" s="24" t="s">
        <v>31</v>
      </c>
      <c r="B20" s="25"/>
      <c r="C20" s="25"/>
      <c r="D20" s="25"/>
      <c r="E20" s="25"/>
      <c r="F20" s="11"/>
      <c r="G20" s="11"/>
      <c r="H20" s="1"/>
      <c r="I20" s="5"/>
      <c r="J20" s="1"/>
      <c r="K20" s="5"/>
      <c r="L20" s="1"/>
      <c r="M20" s="5"/>
      <c r="N20" s="1"/>
      <c r="O20" s="1"/>
      <c r="P20" s="1"/>
      <c r="Q20" s="63"/>
    </row>
    <row r="21" spans="1:17" ht="78.75" customHeight="1" x14ac:dyDescent="0.25">
      <c r="A21" s="24" t="s">
        <v>193</v>
      </c>
      <c r="B21" s="22" t="s">
        <v>32</v>
      </c>
      <c r="C21" s="25"/>
      <c r="D21" s="13" t="s">
        <v>33</v>
      </c>
      <c r="E21" s="13" t="s">
        <v>34</v>
      </c>
      <c r="F21" s="35">
        <f t="shared" ref="F21:F22" si="22">G21+H21+I21</f>
        <v>8140.6</v>
      </c>
      <c r="G21" s="11"/>
      <c r="H21" s="1">
        <v>8140.6</v>
      </c>
      <c r="I21" s="5"/>
      <c r="J21" s="1">
        <v>0</v>
      </c>
      <c r="K21" s="1">
        <f t="shared" si="4"/>
        <v>0</v>
      </c>
      <c r="L21" s="1">
        <f t="shared" si="8"/>
        <v>0</v>
      </c>
      <c r="M21" s="5"/>
      <c r="N21" s="1">
        <v>0</v>
      </c>
      <c r="O21" s="1"/>
      <c r="P21" s="1">
        <f>L21/F21*100</f>
        <v>0</v>
      </c>
      <c r="Q21" s="65" t="s">
        <v>35</v>
      </c>
    </row>
    <row r="22" spans="1:17" ht="30" x14ac:dyDescent="0.25">
      <c r="A22" s="4" t="s">
        <v>42</v>
      </c>
      <c r="B22" s="13"/>
      <c r="C22" s="13"/>
      <c r="D22" s="13"/>
      <c r="E22" s="14"/>
      <c r="F22" s="3">
        <f t="shared" si="22"/>
        <v>295114.3</v>
      </c>
      <c r="G22" s="6">
        <v>141803</v>
      </c>
      <c r="H22" s="1">
        <v>153311.29999999999</v>
      </c>
      <c r="I22" s="1">
        <v>0</v>
      </c>
      <c r="J22" s="1">
        <v>0</v>
      </c>
      <c r="K22" s="1">
        <f t="shared" si="4"/>
        <v>0</v>
      </c>
      <c r="L22" s="1">
        <f t="shared" si="8"/>
        <v>0</v>
      </c>
      <c r="M22" s="1">
        <v>0</v>
      </c>
      <c r="N22" s="1">
        <v>0</v>
      </c>
      <c r="O22" s="1">
        <v>0</v>
      </c>
      <c r="P22" s="3">
        <f t="shared" si="6"/>
        <v>0</v>
      </c>
      <c r="Q22" s="65"/>
    </row>
    <row r="23" spans="1:17" ht="43.15" customHeight="1" x14ac:dyDescent="0.25">
      <c r="A23" s="7" t="s">
        <v>31</v>
      </c>
      <c r="B23" s="13"/>
      <c r="C23" s="13"/>
      <c r="D23" s="13"/>
      <c r="E23" s="14"/>
      <c r="F23" s="3"/>
      <c r="G23" s="6"/>
      <c r="H23" s="1"/>
      <c r="I23" s="1"/>
      <c r="J23" s="1"/>
      <c r="K23" s="1"/>
      <c r="L23" s="1"/>
      <c r="M23" s="1"/>
      <c r="N23" s="1"/>
      <c r="O23" s="1"/>
      <c r="P23" s="3"/>
      <c r="Q23" s="65"/>
    </row>
    <row r="24" spans="1:17" ht="36.75" customHeight="1" x14ac:dyDescent="0.25">
      <c r="A24" s="7" t="s">
        <v>43</v>
      </c>
      <c r="B24" s="13"/>
      <c r="C24" s="13"/>
      <c r="D24" s="13"/>
      <c r="E24" s="14"/>
      <c r="F24" s="3">
        <f t="shared" ref="F24:F25" si="23">G24+H24+I24</f>
        <v>295114.3</v>
      </c>
      <c r="G24" s="6">
        <v>141803</v>
      </c>
      <c r="H24" s="1">
        <v>153311.29999999999</v>
      </c>
      <c r="I24" s="1"/>
      <c r="J24" s="1">
        <v>0</v>
      </c>
      <c r="K24" s="1">
        <f t="shared" si="4"/>
        <v>0</v>
      </c>
      <c r="L24" s="1">
        <f t="shared" si="8"/>
        <v>0</v>
      </c>
      <c r="M24" s="1"/>
      <c r="N24" s="1">
        <v>0</v>
      </c>
      <c r="O24" s="1"/>
      <c r="P24" s="3">
        <f t="shared" si="6"/>
        <v>0</v>
      </c>
      <c r="Q24" s="65" t="s">
        <v>202</v>
      </c>
    </row>
    <row r="25" spans="1:17" ht="65.25" customHeight="1" x14ac:dyDescent="0.25">
      <c r="A25" s="4" t="s">
        <v>194</v>
      </c>
      <c r="B25" s="13"/>
      <c r="C25" s="13"/>
      <c r="D25" s="13"/>
      <c r="E25" s="14"/>
      <c r="F25" s="3">
        <f t="shared" si="23"/>
        <v>816875.7</v>
      </c>
      <c r="G25" s="6">
        <v>583680.1</v>
      </c>
      <c r="H25" s="1">
        <v>125645.6</v>
      </c>
      <c r="I25" s="1">
        <v>107550</v>
      </c>
      <c r="J25" s="1">
        <v>51300</v>
      </c>
      <c r="K25" s="1">
        <f t="shared" si="4"/>
        <v>6.2800252229317151</v>
      </c>
      <c r="L25" s="1">
        <f t="shared" si="8"/>
        <v>51300</v>
      </c>
      <c r="M25" s="1">
        <v>0</v>
      </c>
      <c r="N25" s="1">
        <v>0</v>
      </c>
      <c r="O25" s="1">
        <v>51300</v>
      </c>
      <c r="P25" s="3">
        <f t="shared" si="6"/>
        <v>6.2800252229317151</v>
      </c>
      <c r="Q25" s="65"/>
    </row>
    <row r="26" spans="1:17" ht="30" x14ac:dyDescent="0.25">
      <c r="A26" s="7" t="s">
        <v>31</v>
      </c>
      <c r="B26" s="13"/>
      <c r="C26" s="13"/>
      <c r="D26" s="13"/>
      <c r="E26" s="14"/>
      <c r="F26" s="3"/>
      <c r="G26" s="6"/>
      <c r="H26" s="1"/>
      <c r="I26" s="1"/>
      <c r="J26" s="1"/>
      <c r="K26" s="1"/>
      <c r="L26" s="1"/>
      <c r="M26" s="1"/>
      <c r="N26" s="1"/>
      <c r="O26" s="1"/>
      <c r="P26" s="3"/>
      <c r="Q26" s="65"/>
    </row>
    <row r="27" spans="1:17" ht="53.25" customHeight="1" x14ac:dyDescent="0.25">
      <c r="A27" s="7" t="s">
        <v>44</v>
      </c>
      <c r="B27" s="13" t="s">
        <v>36</v>
      </c>
      <c r="C27" s="13" t="s">
        <v>45</v>
      </c>
      <c r="D27" s="13" t="s">
        <v>46</v>
      </c>
      <c r="E27" s="14" t="s">
        <v>47</v>
      </c>
      <c r="F27" s="3">
        <f>G27+H27+I27</f>
        <v>3350</v>
      </c>
      <c r="G27" s="6"/>
      <c r="H27" s="1">
        <v>3350</v>
      </c>
      <c r="I27" s="1"/>
      <c r="J27" s="1">
        <v>0</v>
      </c>
      <c r="K27" s="1">
        <f t="shared" si="4"/>
        <v>0</v>
      </c>
      <c r="L27" s="1">
        <f t="shared" si="8"/>
        <v>0</v>
      </c>
      <c r="M27" s="1"/>
      <c r="N27" s="1">
        <v>0</v>
      </c>
      <c r="O27" s="1">
        <v>0</v>
      </c>
      <c r="P27" s="3">
        <f t="shared" si="6"/>
        <v>0</v>
      </c>
      <c r="Q27" s="65" t="s">
        <v>202</v>
      </c>
    </row>
    <row r="28" spans="1:17" x14ac:dyDescent="0.25">
      <c r="A28" s="36" t="s">
        <v>48</v>
      </c>
      <c r="B28" s="13"/>
      <c r="C28" s="13"/>
      <c r="D28" s="13"/>
      <c r="E28" s="14"/>
      <c r="F28" s="3"/>
      <c r="G28" s="6"/>
      <c r="H28" s="1"/>
      <c r="I28" s="1"/>
      <c r="J28" s="1"/>
      <c r="K28" s="1"/>
      <c r="L28" s="1"/>
      <c r="M28" s="1"/>
      <c r="N28" s="1"/>
      <c r="O28" s="1"/>
      <c r="P28" s="3"/>
      <c r="Q28" s="65"/>
    </row>
    <row r="29" spans="1:17" ht="48" customHeight="1" x14ac:dyDescent="0.25">
      <c r="A29" s="7" t="s">
        <v>49</v>
      </c>
      <c r="B29" s="13" t="s">
        <v>50</v>
      </c>
      <c r="C29" s="13" t="s">
        <v>51</v>
      </c>
      <c r="D29" s="13" t="s">
        <v>52</v>
      </c>
      <c r="E29" s="14" t="s">
        <v>53</v>
      </c>
      <c r="F29" s="3">
        <f>G29+H29+I29</f>
        <v>798480.1</v>
      </c>
      <c r="G29" s="6">
        <v>583680.1</v>
      </c>
      <c r="H29" s="1">
        <v>107250</v>
      </c>
      <c r="I29" s="1">
        <v>107550</v>
      </c>
      <c r="J29" s="1">
        <v>51300</v>
      </c>
      <c r="K29" s="1">
        <f t="shared" si="4"/>
        <v>6.4247061385750257</v>
      </c>
      <c r="L29" s="1">
        <f t="shared" si="8"/>
        <v>51300</v>
      </c>
      <c r="M29" s="1"/>
      <c r="N29" s="1">
        <v>0</v>
      </c>
      <c r="O29" s="1">
        <v>51300</v>
      </c>
      <c r="P29" s="3">
        <f t="shared" si="6"/>
        <v>6.4247061385750257</v>
      </c>
      <c r="Q29" s="65" t="s">
        <v>54</v>
      </c>
    </row>
    <row r="30" spans="1:17" ht="39.6" customHeight="1" x14ac:dyDescent="0.25">
      <c r="A30" s="7" t="s">
        <v>55</v>
      </c>
      <c r="B30" s="13"/>
      <c r="C30" s="13"/>
      <c r="D30" s="13"/>
      <c r="E30" s="14"/>
      <c r="F30" s="3">
        <f>G30+H30+I30</f>
        <v>15045.6</v>
      </c>
      <c r="G30" s="6"/>
      <c r="H30" s="1">
        <v>15045.6</v>
      </c>
      <c r="I30" s="1"/>
      <c r="J30" s="1">
        <v>0</v>
      </c>
      <c r="K30" s="1">
        <f t="shared" si="4"/>
        <v>0</v>
      </c>
      <c r="L30" s="1">
        <f t="shared" si="8"/>
        <v>0</v>
      </c>
      <c r="M30" s="1"/>
      <c r="N30" s="1">
        <v>0</v>
      </c>
      <c r="O30" s="1"/>
      <c r="P30" s="3">
        <f t="shared" si="6"/>
        <v>0</v>
      </c>
      <c r="Q30" s="65" t="s">
        <v>202</v>
      </c>
    </row>
    <row r="31" spans="1:17" ht="78.75" x14ac:dyDescent="0.25">
      <c r="A31" s="37" t="s">
        <v>56</v>
      </c>
      <c r="B31" s="56"/>
      <c r="C31" s="56"/>
      <c r="D31" s="56"/>
      <c r="E31" s="56"/>
      <c r="F31" s="3">
        <f>G31+H31+I31</f>
        <v>117731</v>
      </c>
      <c r="G31" s="1">
        <v>12040</v>
      </c>
      <c r="H31" s="1">
        <v>99825.600000000006</v>
      </c>
      <c r="I31" s="1">
        <v>5865.4</v>
      </c>
      <c r="J31" s="1">
        <v>54830.2</v>
      </c>
      <c r="K31" s="1">
        <f t="shared" si="4"/>
        <v>46.572440563657828</v>
      </c>
      <c r="L31" s="1">
        <f t="shared" si="8"/>
        <v>54830.200000000004</v>
      </c>
      <c r="M31" s="1">
        <v>12040</v>
      </c>
      <c r="N31" s="1">
        <v>39423.9</v>
      </c>
      <c r="O31" s="1">
        <v>3366.3</v>
      </c>
      <c r="P31" s="3">
        <f t="shared" si="6"/>
        <v>46.572440563657835</v>
      </c>
      <c r="Q31" s="66"/>
    </row>
    <row r="32" spans="1:17" ht="19.149999999999999" customHeight="1" x14ac:dyDescent="0.25">
      <c r="A32" s="4" t="s">
        <v>57</v>
      </c>
      <c r="B32" s="56"/>
      <c r="C32" s="56"/>
      <c r="D32" s="56"/>
      <c r="E32" s="56"/>
      <c r="F32" s="3">
        <f>G32+H32+I32</f>
        <v>117731</v>
      </c>
      <c r="G32" s="1">
        <v>12040</v>
      </c>
      <c r="H32" s="1">
        <v>99825.600000000006</v>
      </c>
      <c r="I32" s="1">
        <v>5865.4</v>
      </c>
      <c r="J32" s="1">
        <v>54830.2</v>
      </c>
      <c r="K32" s="1">
        <f t="shared" si="4"/>
        <v>46.572440563657828</v>
      </c>
      <c r="L32" s="1">
        <f t="shared" si="8"/>
        <v>54830.200000000004</v>
      </c>
      <c r="M32" s="1">
        <v>12040</v>
      </c>
      <c r="N32" s="1">
        <v>39423.9</v>
      </c>
      <c r="O32" s="1">
        <v>3366.3</v>
      </c>
      <c r="P32" s="3">
        <f t="shared" si="6"/>
        <v>46.572440563657835</v>
      </c>
      <c r="Q32" s="66"/>
    </row>
    <row r="33" spans="1:17" ht="30" x14ac:dyDescent="0.25">
      <c r="A33" s="7" t="s">
        <v>31</v>
      </c>
      <c r="B33" s="56"/>
      <c r="C33" s="56"/>
      <c r="D33" s="56"/>
      <c r="E33" s="56"/>
      <c r="F33" s="3"/>
      <c r="G33" s="6"/>
      <c r="H33" s="1"/>
      <c r="I33" s="1"/>
      <c r="J33" s="1"/>
      <c r="K33" s="1"/>
      <c r="L33" s="1"/>
      <c r="M33" s="1"/>
      <c r="N33" s="1"/>
      <c r="O33" s="1"/>
      <c r="P33" s="3"/>
      <c r="Q33" s="66"/>
    </row>
    <row r="34" spans="1:17" x14ac:dyDescent="0.25">
      <c r="A34" s="36" t="s">
        <v>58</v>
      </c>
      <c r="B34" s="56"/>
      <c r="C34" s="56"/>
      <c r="D34" s="56"/>
      <c r="E34" s="56"/>
      <c r="F34" s="3"/>
      <c r="G34" s="6"/>
      <c r="H34" s="1"/>
      <c r="I34" s="1"/>
      <c r="J34" s="1"/>
      <c r="K34" s="1"/>
      <c r="L34" s="1"/>
      <c r="M34" s="1"/>
      <c r="N34" s="1"/>
      <c r="O34" s="1"/>
      <c r="P34" s="3"/>
      <c r="Q34" s="66"/>
    </row>
    <row r="35" spans="1:17" ht="73.5" customHeight="1" x14ac:dyDescent="0.25">
      <c r="A35" s="7" t="s">
        <v>59</v>
      </c>
      <c r="B35" s="56" t="s">
        <v>60</v>
      </c>
      <c r="C35" s="56" t="s">
        <v>61</v>
      </c>
      <c r="D35" s="56" t="s">
        <v>62</v>
      </c>
      <c r="E35" s="56" t="s">
        <v>63</v>
      </c>
      <c r="F35" s="3">
        <v>117731</v>
      </c>
      <c r="G35" s="6">
        <v>12040</v>
      </c>
      <c r="H35" s="1">
        <v>99825.600000000006</v>
      </c>
      <c r="I35" s="1">
        <v>5865.4</v>
      </c>
      <c r="J35" s="1">
        <v>54830.2</v>
      </c>
      <c r="K35" s="1">
        <f t="shared" si="4"/>
        <v>46.572440563657828</v>
      </c>
      <c r="L35" s="1">
        <f t="shared" si="8"/>
        <v>54830.200000000004</v>
      </c>
      <c r="M35" s="1">
        <v>12040</v>
      </c>
      <c r="N35" s="1">
        <v>39423.9</v>
      </c>
      <c r="O35" s="1">
        <v>3366.3</v>
      </c>
      <c r="P35" s="3">
        <f t="shared" si="6"/>
        <v>46.572440563657835</v>
      </c>
      <c r="Q35" s="65" t="s">
        <v>64</v>
      </c>
    </row>
    <row r="36" spans="1:17" ht="63" x14ac:dyDescent="0.25">
      <c r="A36" s="37" t="s">
        <v>198</v>
      </c>
      <c r="B36" s="56"/>
      <c r="C36" s="56"/>
      <c r="D36" s="56"/>
      <c r="E36" s="56"/>
      <c r="F36" s="3">
        <v>6856.1</v>
      </c>
      <c r="G36" s="6">
        <v>0</v>
      </c>
      <c r="H36" s="1">
        <v>6856.1</v>
      </c>
      <c r="I36" s="1">
        <v>0</v>
      </c>
      <c r="J36" s="1">
        <v>6858.1</v>
      </c>
      <c r="K36" s="1">
        <f t="shared" si="4"/>
        <v>100.02917110310527</v>
      </c>
      <c r="L36" s="1">
        <f t="shared" si="8"/>
        <v>6856.1</v>
      </c>
      <c r="M36" s="1">
        <v>0</v>
      </c>
      <c r="N36" s="1">
        <v>6856.1</v>
      </c>
      <c r="O36" s="1"/>
      <c r="P36" s="3">
        <f t="shared" si="6"/>
        <v>100</v>
      </c>
      <c r="Q36" s="65"/>
    </row>
    <row r="37" spans="1:17" ht="30" x14ac:dyDescent="0.25">
      <c r="A37" s="4" t="s">
        <v>65</v>
      </c>
      <c r="B37" s="56"/>
      <c r="C37" s="56"/>
      <c r="D37" s="56"/>
      <c r="E37" s="56"/>
      <c r="F37" s="3">
        <v>6856.1</v>
      </c>
      <c r="G37" s="6">
        <v>0</v>
      </c>
      <c r="H37" s="1">
        <v>6856.1</v>
      </c>
      <c r="I37" s="1">
        <v>0</v>
      </c>
      <c r="J37" s="1">
        <v>6858.1</v>
      </c>
      <c r="K37" s="1">
        <f t="shared" si="4"/>
        <v>100.02917110310527</v>
      </c>
      <c r="L37" s="1">
        <f t="shared" si="8"/>
        <v>6856.1</v>
      </c>
      <c r="M37" s="1">
        <v>0</v>
      </c>
      <c r="N37" s="1">
        <v>6856.1</v>
      </c>
      <c r="O37" s="1">
        <v>0</v>
      </c>
      <c r="P37" s="3">
        <f t="shared" si="6"/>
        <v>100</v>
      </c>
      <c r="Q37" s="65"/>
    </row>
    <row r="38" spans="1:17" ht="30" x14ac:dyDescent="0.25">
      <c r="A38" s="7" t="s">
        <v>31</v>
      </c>
      <c r="B38" s="56"/>
      <c r="C38" s="56"/>
      <c r="D38" s="56"/>
      <c r="E38" s="56"/>
      <c r="F38" s="3"/>
      <c r="G38" s="6"/>
      <c r="H38" s="1"/>
      <c r="I38" s="1"/>
      <c r="J38" s="1"/>
      <c r="K38" s="1"/>
      <c r="L38" s="1"/>
      <c r="M38" s="1"/>
      <c r="N38" s="1"/>
      <c r="O38" s="1"/>
      <c r="P38" s="3"/>
      <c r="Q38" s="65"/>
    </row>
    <row r="39" spans="1:17" ht="78.75" customHeight="1" x14ac:dyDescent="0.25">
      <c r="A39" s="7" t="s">
        <v>195</v>
      </c>
      <c r="B39" s="38" t="s">
        <v>66</v>
      </c>
      <c r="C39" s="38" t="s">
        <v>67</v>
      </c>
      <c r="D39" s="38" t="s">
        <v>68</v>
      </c>
      <c r="E39" s="38" t="s">
        <v>69</v>
      </c>
      <c r="F39" s="3">
        <v>6856.1</v>
      </c>
      <c r="G39" s="6"/>
      <c r="H39" s="1">
        <v>6856.1</v>
      </c>
      <c r="I39" s="1"/>
      <c r="J39" s="1">
        <v>6858.1</v>
      </c>
      <c r="K39" s="1">
        <f t="shared" si="4"/>
        <v>100.02917110310527</v>
      </c>
      <c r="L39" s="1">
        <f t="shared" si="8"/>
        <v>6856.1</v>
      </c>
      <c r="M39" s="1"/>
      <c r="N39" s="1">
        <v>6856.1</v>
      </c>
      <c r="O39" s="1"/>
      <c r="P39" s="3">
        <f t="shared" si="6"/>
        <v>100</v>
      </c>
      <c r="Q39" s="65" t="s">
        <v>41</v>
      </c>
    </row>
    <row r="40" spans="1:17" ht="15.75" x14ac:dyDescent="0.25">
      <c r="A40" s="58" t="s">
        <v>70</v>
      </c>
      <c r="B40" s="15"/>
      <c r="C40" s="15"/>
      <c r="D40" s="15"/>
      <c r="E40" s="15"/>
      <c r="F40" s="5">
        <f>G40+H40+I40</f>
        <v>89648.5</v>
      </c>
      <c r="G40" s="5">
        <v>8770</v>
      </c>
      <c r="H40" s="5">
        <v>79936.100000000006</v>
      </c>
      <c r="I40" s="5">
        <v>942.4</v>
      </c>
      <c r="J40" s="5">
        <v>7350</v>
      </c>
      <c r="K40" s="5">
        <f t="shared" si="4"/>
        <v>8.1986870945972328</v>
      </c>
      <c r="L40" s="1">
        <f t="shared" si="8"/>
        <v>1727.1</v>
      </c>
      <c r="M40" s="5">
        <v>0</v>
      </c>
      <c r="N40" s="5">
        <v>1650</v>
      </c>
      <c r="O40" s="5">
        <v>77.099999999999994</v>
      </c>
      <c r="P40" s="21">
        <f t="shared" si="6"/>
        <v>1.9265241470855616</v>
      </c>
      <c r="Q40" s="64"/>
    </row>
    <row r="41" spans="1:17" ht="15.75" x14ac:dyDescent="0.25">
      <c r="A41" s="4" t="s">
        <v>19</v>
      </c>
      <c r="B41" s="15"/>
      <c r="C41" s="15"/>
      <c r="D41" s="15"/>
      <c r="E41" s="15"/>
      <c r="F41" s="6"/>
      <c r="G41" s="6"/>
      <c r="H41" s="1"/>
      <c r="I41" s="5"/>
      <c r="J41" s="1"/>
      <c r="K41" s="5"/>
      <c r="L41" s="1"/>
      <c r="M41" s="5"/>
      <c r="N41" s="1"/>
      <c r="O41" s="1"/>
      <c r="P41" s="1"/>
      <c r="Q41" s="64"/>
    </row>
    <row r="42" spans="1:17" ht="78.75" x14ac:dyDescent="0.25">
      <c r="A42" s="37" t="s">
        <v>56</v>
      </c>
      <c r="B42" s="15"/>
      <c r="C42" s="15"/>
      <c r="D42" s="15"/>
      <c r="E42" s="15"/>
      <c r="F42" s="1">
        <f>G42+H42+I42</f>
        <v>36548.5</v>
      </c>
      <c r="G42" s="1">
        <v>8770</v>
      </c>
      <c r="H42" s="1">
        <v>26836.1</v>
      </c>
      <c r="I42" s="1">
        <v>942.4</v>
      </c>
      <c r="J42" s="1">
        <v>5700</v>
      </c>
      <c r="K42" s="1">
        <f t="shared" si="4"/>
        <v>15.595715282432931</v>
      </c>
      <c r="L42" s="1">
        <f t="shared" si="8"/>
        <v>77.099999999999994</v>
      </c>
      <c r="M42" s="1">
        <v>0</v>
      </c>
      <c r="N42" s="1">
        <v>0</v>
      </c>
      <c r="O42" s="1">
        <v>77.099999999999994</v>
      </c>
      <c r="P42" s="3">
        <f t="shared" si="6"/>
        <v>0.21095256987290861</v>
      </c>
      <c r="Q42" s="64"/>
    </row>
    <row r="43" spans="1:17" ht="30" x14ac:dyDescent="0.25">
      <c r="A43" s="34" t="s">
        <v>71</v>
      </c>
      <c r="B43" s="15"/>
      <c r="C43" s="15"/>
      <c r="D43" s="15"/>
      <c r="E43" s="15"/>
      <c r="F43" s="1">
        <f>G43+H43+I43</f>
        <v>36548.5</v>
      </c>
      <c r="G43" s="1">
        <v>8770</v>
      </c>
      <c r="H43" s="1">
        <v>26836.1</v>
      </c>
      <c r="I43" s="1">
        <v>942.4</v>
      </c>
      <c r="J43" s="1">
        <v>5700</v>
      </c>
      <c r="K43" s="1">
        <f t="shared" si="4"/>
        <v>15.595715282432931</v>
      </c>
      <c r="L43" s="1">
        <f t="shared" si="8"/>
        <v>77.099999999999994</v>
      </c>
      <c r="M43" s="1">
        <v>0</v>
      </c>
      <c r="N43" s="1">
        <v>0</v>
      </c>
      <c r="O43" s="1">
        <v>77.099999999999994</v>
      </c>
      <c r="P43" s="3">
        <f t="shared" si="6"/>
        <v>0.21095256987290861</v>
      </c>
      <c r="Q43" s="64"/>
    </row>
    <row r="44" spans="1:17" ht="45" x14ac:dyDescent="0.25">
      <c r="A44" s="24" t="s">
        <v>72</v>
      </c>
      <c r="B44" s="15"/>
      <c r="C44" s="15"/>
      <c r="D44" s="15"/>
      <c r="E44" s="15"/>
      <c r="F44" s="1"/>
      <c r="G44" s="1"/>
      <c r="H44" s="1"/>
      <c r="I44" s="1"/>
      <c r="J44" s="1"/>
      <c r="K44" s="1"/>
      <c r="L44" s="1"/>
      <c r="M44" s="1"/>
      <c r="N44" s="1"/>
      <c r="O44" s="1"/>
      <c r="P44" s="3"/>
      <c r="Q44" s="64"/>
    </row>
    <row r="45" spans="1:17" ht="30" x14ac:dyDescent="0.25">
      <c r="A45" s="4" t="s">
        <v>73</v>
      </c>
      <c r="B45" s="15"/>
      <c r="C45" s="15"/>
      <c r="D45" s="15"/>
      <c r="E45" s="15"/>
      <c r="F45" s="1">
        <f>G45+H45+I45</f>
        <v>36548.5</v>
      </c>
      <c r="G45" s="1">
        <v>8770</v>
      </c>
      <c r="H45" s="1">
        <v>26836.1</v>
      </c>
      <c r="I45" s="1">
        <v>942.4</v>
      </c>
      <c r="J45" s="1">
        <v>5700</v>
      </c>
      <c r="K45" s="1">
        <f t="shared" si="4"/>
        <v>15.595715282432931</v>
      </c>
      <c r="L45" s="1">
        <f t="shared" si="8"/>
        <v>77.099999999999994</v>
      </c>
      <c r="M45" s="1">
        <v>0</v>
      </c>
      <c r="N45" s="1">
        <v>0</v>
      </c>
      <c r="O45" s="1">
        <v>77.099999999999994</v>
      </c>
      <c r="P45" s="3">
        <f t="shared" si="6"/>
        <v>0.21095256987290861</v>
      </c>
      <c r="Q45" s="64"/>
    </row>
    <row r="46" spans="1:17" x14ac:dyDescent="0.25">
      <c r="A46" s="4" t="s">
        <v>74</v>
      </c>
      <c r="B46" s="15"/>
      <c r="C46" s="15"/>
      <c r="D46" s="15"/>
      <c r="E46" s="15"/>
      <c r="F46" s="1"/>
      <c r="G46" s="1"/>
      <c r="H46" s="1"/>
      <c r="I46" s="1"/>
      <c r="J46" s="1"/>
      <c r="K46" s="1"/>
      <c r="L46" s="1"/>
      <c r="M46" s="1"/>
      <c r="N46" s="1"/>
      <c r="O46" s="1"/>
      <c r="P46" s="3"/>
      <c r="Q46" s="64"/>
    </row>
    <row r="47" spans="1:17" x14ac:dyDescent="0.25">
      <c r="A47" s="4" t="s">
        <v>75</v>
      </c>
      <c r="B47" s="15"/>
      <c r="C47" s="15"/>
      <c r="D47" s="15"/>
      <c r="E47" s="15"/>
      <c r="F47" s="1"/>
      <c r="G47" s="1"/>
      <c r="H47" s="1"/>
      <c r="I47" s="1"/>
      <c r="J47" s="1"/>
      <c r="K47" s="1"/>
      <c r="L47" s="1"/>
      <c r="M47" s="1"/>
      <c r="N47" s="1"/>
      <c r="O47" s="1"/>
      <c r="P47" s="3"/>
      <c r="Q47" s="64"/>
    </row>
    <row r="48" spans="1:17" ht="63.75" customHeight="1" x14ac:dyDescent="0.25">
      <c r="A48" s="4" t="s">
        <v>76</v>
      </c>
      <c r="B48" s="22" t="s">
        <v>77</v>
      </c>
      <c r="C48" s="22" t="s">
        <v>78</v>
      </c>
      <c r="D48" s="22"/>
      <c r="E48" s="22" t="s">
        <v>79</v>
      </c>
      <c r="F48" s="1">
        <f>G48+H48+I48</f>
        <v>13212.7</v>
      </c>
      <c r="G48" s="1">
        <v>8770</v>
      </c>
      <c r="H48" s="1">
        <v>3842.7</v>
      </c>
      <c r="I48" s="1">
        <v>600</v>
      </c>
      <c r="J48" s="1">
        <v>0</v>
      </c>
      <c r="K48" s="1">
        <f t="shared" si="4"/>
        <v>0</v>
      </c>
      <c r="L48" s="1">
        <f t="shared" si="8"/>
        <v>0</v>
      </c>
      <c r="M48" s="1"/>
      <c r="N48" s="1">
        <v>0</v>
      </c>
      <c r="O48" s="1"/>
      <c r="P48" s="3">
        <f t="shared" si="6"/>
        <v>0</v>
      </c>
      <c r="Q48" s="66" t="s">
        <v>80</v>
      </c>
    </row>
    <row r="49" spans="1:17" x14ac:dyDescent="0.25">
      <c r="A49" s="4" t="s">
        <v>81</v>
      </c>
      <c r="B49" s="15"/>
      <c r="C49" s="15"/>
      <c r="D49" s="15"/>
      <c r="E49" s="15"/>
      <c r="F49" s="1"/>
      <c r="G49" s="1"/>
      <c r="H49" s="1"/>
      <c r="I49" s="1"/>
      <c r="J49" s="1"/>
      <c r="K49" s="1"/>
      <c r="L49" s="1"/>
      <c r="M49" s="1"/>
      <c r="N49" s="1"/>
      <c r="O49" s="1"/>
      <c r="P49" s="3"/>
      <c r="Q49" s="64"/>
    </row>
    <row r="50" spans="1:17" ht="77.25" customHeight="1" x14ac:dyDescent="0.25">
      <c r="A50" s="4" t="s">
        <v>82</v>
      </c>
      <c r="B50" s="22" t="s">
        <v>83</v>
      </c>
      <c r="C50" s="22" t="s">
        <v>84</v>
      </c>
      <c r="D50" s="22" t="s">
        <v>85</v>
      </c>
      <c r="E50" s="39" t="s">
        <v>86</v>
      </c>
      <c r="F50" s="1">
        <f>G50+H50+I50</f>
        <v>11201.699999999999</v>
      </c>
      <c r="G50" s="1"/>
      <c r="H50" s="1">
        <v>11051.4</v>
      </c>
      <c r="I50" s="1">
        <v>150.30000000000001</v>
      </c>
      <c r="J50" s="1">
        <v>3700</v>
      </c>
      <c r="K50" s="1">
        <f t="shared" si="4"/>
        <v>33.0307006972156</v>
      </c>
      <c r="L50" s="1">
        <f t="shared" si="8"/>
        <v>77.099999999999994</v>
      </c>
      <c r="M50" s="1"/>
      <c r="N50" s="1">
        <v>0</v>
      </c>
      <c r="O50" s="1">
        <v>77.099999999999994</v>
      </c>
      <c r="P50" s="3">
        <f t="shared" si="6"/>
        <v>0.68828838479873589</v>
      </c>
      <c r="Q50" s="66" t="s">
        <v>87</v>
      </c>
    </row>
    <row r="51" spans="1:17" x14ac:dyDescent="0.25">
      <c r="A51" s="4" t="s">
        <v>88</v>
      </c>
      <c r="B51" s="15"/>
      <c r="C51" s="15"/>
      <c r="D51" s="15"/>
      <c r="E51" s="39"/>
      <c r="F51" s="1"/>
      <c r="G51" s="1"/>
      <c r="H51" s="1"/>
      <c r="I51" s="1"/>
      <c r="J51" s="1"/>
      <c r="K51" s="1"/>
      <c r="L51" s="1"/>
      <c r="M51" s="1"/>
      <c r="N51" s="1"/>
      <c r="O51" s="1"/>
      <c r="P51" s="3"/>
      <c r="Q51" s="64"/>
    </row>
    <row r="52" spans="1:17" ht="75" customHeight="1" x14ac:dyDescent="0.25">
      <c r="A52" s="4" t="s">
        <v>89</v>
      </c>
      <c r="B52" s="22" t="s">
        <v>90</v>
      </c>
      <c r="C52" s="22" t="s">
        <v>78</v>
      </c>
      <c r="D52" s="22"/>
      <c r="E52" s="39" t="s">
        <v>86</v>
      </c>
      <c r="F52" s="1">
        <f>G52+H52+I52</f>
        <v>12134.1</v>
      </c>
      <c r="G52" s="1"/>
      <c r="H52" s="1">
        <v>11942</v>
      </c>
      <c r="I52" s="1">
        <v>192.1</v>
      </c>
      <c r="J52" s="1">
        <v>2000</v>
      </c>
      <c r="K52" s="1">
        <f t="shared" si="4"/>
        <v>16.482475008447267</v>
      </c>
      <c r="L52" s="1">
        <f t="shared" si="8"/>
        <v>0</v>
      </c>
      <c r="M52" s="1"/>
      <c r="N52" s="1">
        <v>0</v>
      </c>
      <c r="O52" s="1"/>
      <c r="P52" s="3">
        <f t="shared" si="6"/>
        <v>0</v>
      </c>
      <c r="Q52" s="66" t="s">
        <v>87</v>
      </c>
    </row>
    <row r="53" spans="1:17" ht="32.25" customHeight="1" x14ac:dyDescent="0.25">
      <c r="A53" s="32" t="s">
        <v>91</v>
      </c>
      <c r="B53" s="15"/>
      <c r="C53" s="15"/>
      <c r="D53" s="15"/>
      <c r="E53" s="15"/>
      <c r="F53" s="1">
        <f>G53+H53+I53</f>
        <v>53100</v>
      </c>
      <c r="G53" s="1">
        <v>0</v>
      </c>
      <c r="H53" s="1">
        <v>53100</v>
      </c>
      <c r="I53" s="1">
        <v>0</v>
      </c>
      <c r="J53" s="1">
        <v>1650</v>
      </c>
      <c r="K53" s="1">
        <f t="shared" si="4"/>
        <v>3.1073446327683616</v>
      </c>
      <c r="L53" s="1">
        <f t="shared" si="8"/>
        <v>1650</v>
      </c>
      <c r="M53" s="1">
        <v>0</v>
      </c>
      <c r="N53" s="1">
        <v>1650</v>
      </c>
      <c r="O53" s="1">
        <v>0</v>
      </c>
      <c r="P53" s="3">
        <f t="shared" si="6"/>
        <v>3.1073446327683616</v>
      </c>
      <c r="Q53" s="64"/>
    </row>
    <row r="54" spans="1:17" ht="30" x14ac:dyDescent="0.25">
      <c r="A54" s="34" t="s">
        <v>92</v>
      </c>
      <c r="B54" s="15"/>
      <c r="C54" s="15"/>
      <c r="D54" s="15"/>
      <c r="E54" s="15"/>
      <c r="F54" s="1">
        <f>G54+H54+I54</f>
        <v>53100</v>
      </c>
      <c r="G54" s="1">
        <v>0</v>
      </c>
      <c r="H54" s="1">
        <v>53100</v>
      </c>
      <c r="I54" s="1">
        <v>0</v>
      </c>
      <c r="J54" s="1">
        <v>1650</v>
      </c>
      <c r="K54" s="1">
        <f t="shared" si="4"/>
        <v>3.1073446327683616</v>
      </c>
      <c r="L54" s="1">
        <f t="shared" si="8"/>
        <v>1650</v>
      </c>
      <c r="M54" s="1">
        <v>0</v>
      </c>
      <c r="N54" s="1">
        <v>1650</v>
      </c>
      <c r="O54" s="1">
        <v>0</v>
      </c>
      <c r="P54" s="3">
        <f t="shared" si="6"/>
        <v>3.1073446327683616</v>
      </c>
      <c r="Q54" s="63"/>
    </row>
    <row r="55" spans="1:17" ht="45" x14ac:dyDescent="0.25">
      <c r="A55" s="24" t="s">
        <v>72</v>
      </c>
      <c r="B55" s="15"/>
      <c r="C55" s="15"/>
      <c r="D55" s="15"/>
      <c r="E55" s="15"/>
      <c r="F55" s="11"/>
      <c r="G55" s="11"/>
      <c r="H55" s="1"/>
      <c r="I55" s="5"/>
      <c r="J55" s="1"/>
      <c r="K55" s="5"/>
      <c r="L55" s="1"/>
      <c r="M55" s="5"/>
      <c r="N55" s="1"/>
      <c r="O55" s="1"/>
      <c r="P55" s="3"/>
      <c r="Q55" s="63"/>
    </row>
    <row r="56" spans="1:17" ht="155.25" customHeight="1" x14ac:dyDescent="0.25">
      <c r="A56" s="7" t="s">
        <v>93</v>
      </c>
      <c r="B56" s="40" t="s">
        <v>94</v>
      </c>
      <c r="C56" s="40" t="s">
        <v>95</v>
      </c>
      <c r="D56" s="40"/>
      <c r="E56" s="56" t="s">
        <v>96</v>
      </c>
      <c r="F56" s="1">
        <f>G56+H56+I56</f>
        <v>53100</v>
      </c>
      <c r="G56" s="6"/>
      <c r="H56" s="1">
        <v>53100</v>
      </c>
      <c r="I56" s="1"/>
      <c r="J56" s="1">
        <v>1650</v>
      </c>
      <c r="K56" s="1">
        <f t="shared" si="4"/>
        <v>3.1073446327683616</v>
      </c>
      <c r="L56" s="1">
        <f t="shared" si="8"/>
        <v>1650</v>
      </c>
      <c r="M56" s="1"/>
      <c r="N56" s="1">
        <v>1650</v>
      </c>
      <c r="O56" s="1"/>
      <c r="P56" s="3">
        <f t="shared" si="6"/>
        <v>3.1073446327683616</v>
      </c>
      <c r="Q56" s="67" t="s">
        <v>199</v>
      </c>
    </row>
    <row r="57" spans="1:17" ht="102.75" customHeight="1" x14ac:dyDescent="0.25">
      <c r="A57" s="58" t="s">
        <v>99</v>
      </c>
      <c r="B57" s="84" t="s">
        <v>100</v>
      </c>
      <c r="C57" s="84"/>
      <c r="D57" s="84"/>
      <c r="E57" s="56"/>
      <c r="F57" s="21">
        <f>G57+H57+I57</f>
        <v>1101520.75</v>
      </c>
      <c r="G57" s="5">
        <v>890576.7</v>
      </c>
      <c r="H57" s="5">
        <v>190665.7</v>
      </c>
      <c r="I57" s="5">
        <v>20278.349999999999</v>
      </c>
      <c r="J57" s="5">
        <v>112847.6</v>
      </c>
      <c r="K57" s="5">
        <f t="shared" si="4"/>
        <v>10.24470941650441</v>
      </c>
      <c r="L57" s="1">
        <f t="shared" si="8"/>
        <v>151176.37999999998</v>
      </c>
      <c r="M57" s="5">
        <v>146111.07999999999</v>
      </c>
      <c r="N57" s="5">
        <v>0</v>
      </c>
      <c r="O57" s="5">
        <v>5065.3</v>
      </c>
      <c r="P57" s="3">
        <f t="shared" si="6"/>
        <v>13.724333381826895</v>
      </c>
      <c r="Q57" s="73" t="s">
        <v>206</v>
      </c>
    </row>
    <row r="58" spans="1:17" ht="15.75" x14ac:dyDescent="0.25">
      <c r="A58" s="4" t="s">
        <v>19</v>
      </c>
      <c r="B58" s="56"/>
      <c r="C58" s="56"/>
      <c r="D58" s="56"/>
      <c r="E58" s="56"/>
      <c r="F58" s="6"/>
      <c r="G58" s="1"/>
      <c r="H58" s="1"/>
      <c r="I58" s="1"/>
      <c r="J58" s="1"/>
      <c r="K58" s="5"/>
      <c r="L58" s="1"/>
      <c r="M58" s="5"/>
      <c r="N58" s="1"/>
      <c r="O58" s="1"/>
      <c r="P58" s="3"/>
      <c r="Q58" s="74"/>
    </row>
    <row r="59" spans="1:17" ht="63" x14ac:dyDescent="0.25">
      <c r="A59" s="41" t="s">
        <v>101</v>
      </c>
      <c r="B59" s="56"/>
      <c r="C59" s="56"/>
      <c r="D59" s="56"/>
      <c r="E59" s="56"/>
      <c r="F59" s="3">
        <f>G59+H59+I59</f>
        <v>1101520.75</v>
      </c>
      <c r="G59" s="1">
        <v>890576.7</v>
      </c>
      <c r="H59" s="1">
        <v>190665.7</v>
      </c>
      <c r="I59" s="1">
        <v>20278.349999999999</v>
      </c>
      <c r="J59" s="1">
        <v>112847.6</v>
      </c>
      <c r="K59" s="1">
        <f t="shared" si="4"/>
        <v>10.24470941650441</v>
      </c>
      <c r="L59" s="1">
        <f t="shared" si="8"/>
        <v>151176.37999999998</v>
      </c>
      <c r="M59" s="1">
        <v>146111.07999999999</v>
      </c>
      <c r="N59" s="1">
        <v>0</v>
      </c>
      <c r="O59" s="1">
        <v>5065.3</v>
      </c>
      <c r="P59" s="3">
        <f t="shared" si="6"/>
        <v>13.724333381826895</v>
      </c>
      <c r="Q59" s="74"/>
    </row>
    <row r="60" spans="1:17" ht="66.75" customHeight="1" x14ac:dyDescent="0.25">
      <c r="A60" s="42" t="s">
        <v>102</v>
      </c>
      <c r="B60" s="56"/>
      <c r="C60" s="56"/>
      <c r="D60" s="56"/>
      <c r="E60" s="56"/>
      <c r="F60" s="3">
        <f>G60+H60+I60</f>
        <v>1101520.75</v>
      </c>
      <c r="G60" s="1">
        <v>890576.7</v>
      </c>
      <c r="H60" s="1">
        <v>190665.7</v>
      </c>
      <c r="I60" s="1">
        <v>20278.349999999999</v>
      </c>
      <c r="J60" s="1">
        <v>112847.6</v>
      </c>
      <c r="K60" s="1">
        <f t="shared" si="4"/>
        <v>10.24470941650441</v>
      </c>
      <c r="L60" s="1">
        <f t="shared" si="8"/>
        <v>151176.37999999998</v>
      </c>
      <c r="M60" s="1">
        <v>146111.07999999999</v>
      </c>
      <c r="N60" s="1">
        <v>0</v>
      </c>
      <c r="O60" s="1">
        <v>5065.3</v>
      </c>
      <c r="P60" s="3">
        <f t="shared" si="6"/>
        <v>13.724333381826895</v>
      </c>
      <c r="Q60" s="75"/>
    </row>
    <row r="61" spans="1:17" ht="36.75" customHeight="1" x14ac:dyDescent="0.25">
      <c r="A61" s="24" t="s">
        <v>103</v>
      </c>
      <c r="B61" s="56"/>
      <c r="C61" s="56"/>
      <c r="D61" s="56"/>
      <c r="E61" s="56"/>
      <c r="F61" s="11"/>
      <c r="G61" s="11"/>
      <c r="H61" s="1"/>
      <c r="I61" s="5"/>
      <c r="J61" s="1"/>
      <c r="K61" s="5"/>
      <c r="L61" s="1"/>
      <c r="M61" s="5"/>
      <c r="N61" s="1"/>
      <c r="O61" s="1"/>
      <c r="P61" s="1"/>
      <c r="Q61" s="67"/>
    </row>
    <row r="62" spans="1:17" ht="33.75" customHeight="1" x14ac:dyDescent="0.25">
      <c r="A62" s="4" t="s">
        <v>104</v>
      </c>
      <c r="B62" s="56"/>
      <c r="C62" s="56"/>
      <c r="D62" s="56"/>
      <c r="E62" s="56"/>
      <c r="F62" s="3">
        <f>G62+H62+I62</f>
        <v>1101520.75</v>
      </c>
      <c r="G62" s="6">
        <v>890576.7</v>
      </c>
      <c r="H62" s="1">
        <v>190665.7</v>
      </c>
      <c r="I62" s="1">
        <v>20278.349999999999</v>
      </c>
      <c r="J62" s="1">
        <v>112847.6</v>
      </c>
      <c r="K62" s="1">
        <f t="shared" si="4"/>
        <v>10.24470941650441</v>
      </c>
      <c r="L62" s="1">
        <f t="shared" si="8"/>
        <v>151176.37999999998</v>
      </c>
      <c r="M62" s="1">
        <v>146111.07999999999</v>
      </c>
      <c r="N62" s="1">
        <v>0</v>
      </c>
      <c r="O62" s="1">
        <v>5065.3</v>
      </c>
      <c r="P62" s="3">
        <f t="shared" si="6"/>
        <v>13.724333381826895</v>
      </c>
      <c r="Q62" s="67"/>
    </row>
    <row r="63" spans="1:17" ht="15.75" x14ac:dyDescent="0.25">
      <c r="A63" s="58" t="s">
        <v>105</v>
      </c>
      <c r="B63" s="15"/>
      <c r="C63" s="15"/>
      <c r="D63" s="15"/>
      <c r="E63" s="15"/>
      <c r="F63" s="21">
        <f>G63+H63+I63</f>
        <v>645308.19999999995</v>
      </c>
      <c r="G63" s="5">
        <v>366557</v>
      </c>
      <c r="H63" s="5">
        <v>278751.2</v>
      </c>
      <c r="I63" s="5">
        <v>0</v>
      </c>
      <c r="J63" s="5">
        <v>375508.62099999998</v>
      </c>
      <c r="K63" s="5">
        <f t="shared" si="4"/>
        <v>58.190585676735552</v>
      </c>
      <c r="L63" s="1">
        <f t="shared" si="8"/>
        <v>375508.7</v>
      </c>
      <c r="M63" s="5">
        <v>198040</v>
      </c>
      <c r="N63" s="5">
        <v>177468.7</v>
      </c>
      <c r="O63" s="5">
        <v>0</v>
      </c>
      <c r="P63" s="21">
        <f t="shared" si="6"/>
        <v>58.190597918947887</v>
      </c>
      <c r="Q63" s="64"/>
    </row>
    <row r="64" spans="1:17" ht="15.75" x14ac:dyDescent="0.25">
      <c r="A64" s="4" t="s">
        <v>106</v>
      </c>
      <c r="B64" s="15"/>
      <c r="C64" s="15"/>
      <c r="D64" s="15"/>
      <c r="E64" s="15"/>
      <c r="F64" s="3"/>
      <c r="G64" s="5"/>
      <c r="H64" s="5"/>
      <c r="I64" s="5"/>
      <c r="J64" s="5"/>
      <c r="K64" s="5"/>
      <c r="L64" s="1"/>
      <c r="M64" s="5"/>
      <c r="N64" s="5"/>
      <c r="O64" s="5"/>
      <c r="P64" s="5"/>
      <c r="Q64" s="63"/>
    </row>
    <row r="65" spans="1:17" ht="33" customHeight="1" x14ac:dyDescent="0.25">
      <c r="A65" s="37" t="s">
        <v>107</v>
      </c>
      <c r="B65" s="15"/>
      <c r="C65" s="15"/>
      <c r="D65" s="15"/>
      <c r="E65" s="15"/>
      <c r="F65" s="3">
        <f>G65+H65+I65</f>
        <v>582268.19999999995</v>
      </c>
      <c r="G65" s="1">
        <v>363517</v>
      </c>
      <c r="H65" s="1">
        <v>218751.2</v>
      </c>
      <c r="I65" s="1">
        <v>0</v>
      </c>
      <c r="J65" s="1">
        <v>361937.46100000001</v>
      </c>
      <c r="K65" s="1">
        <f t="shared" si="4"/>
        <v>62.159922351933361</v>
      </c>
      <c r="L65" s="1">
        <f t="shared" si="8"/>
        <v>361937.5</v>
      </c>
      <c r="M65" s="1">
        <v>195000</v>
      </c>
      <c r="N65" s="1">
        <v>166937.5</v>
      </c>
      <c r="O65" s="1">
        <v>0</v>
      </c>
      <c r="P65" s="3">
        <f t="shared" si="6"/>
        <v>62.159929049877704</v>
      </c>
      <c r="Q65" s="63"/>
    </row>
    <row r="66" spans="1:17" ht="75" x14ac:dyDescent="0.25">
      <c r="A66" s="4" t="s">
        <v>108</v>
      </c>
      <c r="B66" s="15"/>
      <c r="C66" s="15"/>
      <c r="D66" s="15"/>
      <c r="E66" s="15"/>
      <c r="F66" s="3">
        <f>G66+H66+I66</f>
        <v>582268.19999999995</v>
      </c>
      <c r="G66" s="1">
        <v>363517</v>
      </c>
      <c r="H66" s="1">
        <v>218751.2</v>
      </c>
      <c r="I66" s="1">
        <v>0</v>
      </c>
      <c r="J66" s="1">
        <v>361937.46100000001</v>
      </c>
      <c r="K66" s="1">
        <f t="shared" si="4"/>
        <v>62.159922351933361</v>
      </c>
      <c r="L66" s="1">
        <f t="shared" si="8"/>
        <v>361937.5</v>
      </c>
      <c r="M66" s="1">
        <v>195000</v>
      </c>
      <c r="N66" s="1">
        <v>166937.5</v>
      </c>
      <c r="O66" s="1">
        <v>0</v>
      </c>
      <c r="P66" s="3">
        <f t="shared" si="6"/>
        <v>62.159929049877704</v>
      </c>
      <c r="Q66" s="64"/>
    </row>
    <row r="67" spans="1:17" ht="19.5" customHeight="1" x14ac:dyDescent="0.25">
      <c r="A67" s="24" t="s">
        <v>109</v>
      </c>
      <c r="B67" s="15"/>
      <c r="C67" s="15"/>
      <c r="D67" s="15"/>
      <c r="E67" s="15"/>
      <c r="F67" s="11"/>
      <c r="G67" s="11"/>
      <c r="H67" s="2"/>
      <c r="I67" s="2"/>
      <c r="J67" s="2"/>
      <c r="K67" s="2"/>
      <c r="L67" s="1"/>
      <c r="M67" s="2"/>
      <c r="N67" s="2"/>
      <c r="O67" s="2"/>
      <c r="P67" s="2"/>
      <c r="Q67" s="63"/>
    </row>
    <row r="68" spans="1:17" ht="79.5" customHeight="1" x14ac:dyDescent="0.25">
      <c r="A68" s="4" t="s">
        <v>110</v>
      </c>
      <c r="B68" s="56"/>
      <c r="C68" s="56"/>
      <c r="D68" s="43"/>
      <c r="E68" s="44"/>
      <c r="F68" s="3">
        <f>G68+H68+I68</f>
        <v>50000</v>
      </c>
      <c r="G68" s="6"/>
      <c r="H68" s="1">
        <v>50000</v>
      </c>
      <c r="I68" s="1"/>
      <c r="J68" s="1">
        <v>0</v>
      </c>
      <c r="K68" s="1">
        <f t="shared" si="4"/>
        <v>0</v>
      </c>
      <c r="L68" s="1">
        <f t="shared" si="8"/>
        <v>0</v>
      </c>
      <c r="M68" s="1"/>
      <c r="N68" s="1">
        <v>0</v>
      </c>
      <c r="O68" s="1"/>
      <c r="P68" s="3">
        <f t="shared" si="6"/>
        <v>0</v>
      </c>
      <c r="Q68" s="65" t="s">
        <v>111</v>
      </c>
    </row>
    <row r="69" spans="1:17" ht="80.25" customHeight="1" x14ac:dyDescent="0.25">
      <c r="A69" s="4" t="s">
        <v>112</v>
      </c>
      <c r="B69" s="56" t="s">
        <v>113</v>
      </c>
      <c r="C69" s="56" t="s">
        <v>114</v>
      </c>
      <c r="D69" s="43" t="s">
        <v>115</v>
      </c>
      <c r="E69" s="45" t="s">
        <v>116</v>
      </c>
      <c r="F69" s="3">
        <f>G69+H69+I69</f>
        <v>532268.19999999995</v>
      </c>
      <c r="G69" s="6">
        <v>363517</v>
      </c>
      <c r="H69" s="1">
        <v>168751.2</v>
      </c>
      <c r="I69" s="1"/>
      <c r="J69" s="1">
        <v>361937.46100000001</v>
      </c>
      <c r="K69" s="1">
        <f t="shared" si="4"/>
        <v>67.999076593341485</v>
      </c>
      <c r="L69" s="1">
        <f t="shared" si="8"/>
        <v>361937.5</v>
      </c>
      <c r="M69" s="1">
        <v>195000</v>
      </c>
      <c r="N69" s="1">
        <v>166937.5</v>
      </c>
      <c r="O69" s="1"/>
      <c r="P69" s="3">
        <f t="shared" si="6"/>
        <v>67.999083920474675</v>
      </c>
      <c r="Q69" s="65" t="s">
        <v>117</v>
      </c>
    </row>
    <row r="70" spans="1:17" ht="78.75" x14ac:dyDescent="0.25">
      <c r="A70" s="37" t="s">
        <v>56</v>
      </c>
      <c r="B70" s="15"/>
      <c r="C70" s="15"/>
      <c r="D70" s="15"/>
      <c r="E70" s="15"/>
      <c r="F70" s="3">
        <f>G70+H70+I70</f>
        <v>63040</v>
      </c>
      <c r="G70" s="1">
        <v>3040</v>
      </c>
      <c r="H70" s="1">
        <v>60000</v>
      </c>
      <c r="I70" s="1">
        <v>0</v>
      </c>
      <c r="J70" s="1">
        <v>13571.16</v>
      </c>
      <c r="K70" s="1">
        <f t="shared" si="4"/>
        <v>21.52785532994924</v>
      </c>
      <c r="L70" s="1">
        <f t="shared" si="8"/>
        <v>13571.2</v>
      </c>
      <c r="M70" s="1">
        <v>3040</v>
      </c>
      <c r="N70" s="1">
        <v>10531.2</v>
      </c>
      <c r="O70" s="1">
        <v>0</v>
      </c>
      <c r="P70" s="3">
        <f t="shared" si="6"/>
        <v>21.527918781725887</v>
      </c>
      <c r="Q70" s="64"/>
    </row>
    <row r="71" spans="1:17" ht="30" x14ac:dyDescent="0.25">
      <c r="A71" s="4" t="s">
        <v>118</v>
      </c>
      <c r="B71" s="15"/>
      <c r="C71" s="15"/>
      <c r="D71" s="15"/>
      <c r="E71" s="15"/>
      <c r="F71" s="3">
        <f>G71+H71+I71</f>
        <v>63040</v>
      </c>
      <c r="G71" s="1">
        <v>3040</v>
      </c>
      <c r="H71" s="1">
        <v>60000</v>
      </c>
      <c r="I71" s="1">
        <v>0</v>
      </c>
      <c r="J71" s="1">
        <v>13571.16</v>
      </c>
      <c r="K71" s="1">
        <f t="shared" ref="K71:K134" si="24">J71/F71*100</f>
        <v>21.52785532994924</v>
      </c>
      <c r="L71" s="1">
        <f t="shared" si="8"/>
        <v>13571.2</v>
      </c>
      <c r="M71" s="1">
        <v>3040</v>
      </c>
      <c r="N71" s="1">
        <v>10531.2</v>
      </c>
      <c r="O71" s="1">
        <v>0</v>
      </c>
      <c r="P71" s="3">
        <f t="shared" ref="P71:P134" si="25">L71/F71*100</f>
        <v>21.527918781725887</v>
      </c>
      <c r="Q71" s="64"/>
    </row>
    <row r="72" spans="1:17" ht="15.75" x14ac:dyDescent="0.25">
      <c r="A72" s="24" t="s">
        <v>119</v>
      </c>
      <c r="B72" s="15"/>
      <c r="C72" s="15"/>
      <c r="D72" s="15"/>
      <c r="E72" s="15"/>
      <c r="F72" s="11"/>
      <c r="G72" s="11"/>
      <c r="H72" s="2"/>
      <c r="I72" s="2"/>
      <c r="J72" s="2"/>
      <c r="K72" s="2"/>
      <c r="L72" s="1"/>
      <c r="M72" s="2"/>
      <c r="N72" s="2"/>
      <c r="O72" s="2"/>
      <c r="P72" s="2"/>
      <c r="Q72" s="64"/>
    </row>
    <row r="73" spans="1:17" ht="75" customHeight="1" x14ac:dyDescent="0.25">
      <c r="A73" s="4" t="s">
        <v>120</v>
      </c>
      <c r="B73" s="56" t="s">
        <v>121</v>
      </c>
      <c r="C73" s="85" t="s">
        <v>122</v>
      </c>
      <c r="D73" s="86"/>
      <c r="E73" s="87"/>
      <c r="F73" s="3">
        <f>G73+H73+I73</f>
        <v>63040</v>
      </c>
      <c r="G73" s="3">
        <v>3040</v>
      </c>
      <c r="H73" s="1">
        <v>60000</v>
      </c>
      <c r="I73" s="1">
        <v>0</v>
      </c>
      <c r="J73" s="1">
        <v>13571.16</v>
      </c>
      <c r="K73" s="1">
        <f t="shared" si="24"/>
        <v>21.52785532994924</v>
      </c>
      <c r="L73" s="1">
        <f t="shared" ref="L73:L134" si="26">M73+N73+O73</f>
        <v>13571.2</v>
      </c>
      <c r="M73" s="1">
        <v>3040</v>
      </c>
      <c r="N73" s="1">
        <v>10531.2</v>
      </c>
      <c r="O73" s="1">
        <v>0</v>
      </c>
      <c r="P73" s="3">
        <f t="shared" si="25"/>
        <v>21.527918781725887</v>
      </c>
      <c r="Q73" s="65"/>
    </row>
    <row r="74" spans="1:17" ht="15.75" x14ac:dyDescent="0.25">
      <c r="A74" s="58" t="s">
        <v>123</v>
      </c>
      <c r="B74" s="15"/>
      <c r="C74" s="56"/>
      <c r="D74" s="15"/>
      <c r="E74" s="15"/>
      <c r="F74" s="21">
        <f>G74+H74+I74</f>
        <v>343792.1</v>
      </c>
      <c r="G74" s="5">
        <f>G76</f>
        <v>0</v>
      </c>
      <c r="H74" s="5">
        <f t="shared" ref="H74:J74" si="27">H76</f>
        <v>335075.09999999998</v>
      </c>
      <c r="I74" s="5">
        <f t="shared" si="27"/>
        <v>8717</v>
      </c>
      <c r="J74" s="5">
        <f t="shared" si="27"/>
        <v>92748.599999999991</v>
      </c>
      <c r="K74" s="5">
        <f>J74/F74*100</f>
        <v>26.978106826771182</v>
      </c>
      <c r="L74" s="1">
        <f t="shared" si="26"/>
        <v>92748.599999999991</v>
      </c>
      <c r="M74" s="5">
        <f t="shared" ref="M74:O74" si="28">M76</f>
        <v>0</v>
      </c>
      <c r="N74" s="5">
        <f t="shared" si="28"/>
        <v>92748.599999999991</v>
      </c>
      <c r="O74" s="5">
        <f t="shared" si="28"/>
        <v>0</v>
      </c>
      <c r="P74" s="21">
        <f>L74/F74*100</f>
        <v>26.978106826771182</v>
      </c>
      <c r="Q74" s="64"/>
    </row>
    <row r="75" spans="1:17" ht="15.75" x14ac:dyDescent="0.25">
      <c r="A75" s="4" t="s">
        <v>19</v>
      </c>
      <c r="B75" s="15"/>
      <c r="C75" s="56"/>
      <c r="D75" s="15"/>
      <c r="E75" s="15"/>
      <c r="F75" s="6"/>
      <c r="G75" s="6"/>
      <c r="H75" s="1"/>
      <c r="I75" s="5"/>
      <c r="J75" s="1"/>
      <c r="K75" s="5"/>
      <c r="L75" s="1"/>
      <c r="M75" s="5"/>
      <c r="N75" s="1"/>
      <c r="O75" s="1"/>
      <c r="P75" s="1"/>
      <c r="Q75" s="63"/>
    </row>
    <row r="76" spans="1:17" ht="47.25" x14ac:dyDescent="0.25">
      <c r="A76" s="32" t="s">
        <v>124</v>
      </c>
      <c r="B76" s="15"/>
      <c r="C76" s="15"/>
      <c r="D76" s="15"/>
      <c r="E76" s="15"/>
      <c r="F76" s="3">
        <f>G76+H76+I76</f>
        <v>343792.1</v>
      </c>
      <c r="G76" s="1">
        <f>G77</f>
        <v>0</v>
      </c>
      <c r="H76" s="1">
        <f t="shared" ref="H76:J76" si="29">H77</f>
        <v>335075.09999999998</v>
      </c>
      <c r="I76" s="1">
        <f t="shared" si="29"/>
        <v>8717</v>
      </c>
      <c r="J76" s="1">
        <f t="shared" si="29"/>
        <v>92748.599999999991</v>
      </c>
      <c r="K76" s="1">
        <f t="shared" si="24"/>
        <v>26.978106826771182</v>
      </c>
      <c r="L76" s="1">
        <f t="shared" si="26"/>
        <v>92748.599999999991</v>
      </c>
      <c r="M76" s="1">
        <f t="shared" ref="M76:O76" si="30">M77</f>
        <v>0</v>
      </c>
      <c r="N76" s="1">
        <f t="shared" si="30"/>
        <v>92748.599999999991</v>
      </c>
      <c r="O76" s="1">
        <f t="shared" si="30"/>
        <v>0</v>
      </c>
      <c r="P76" s="3">
        <f t="shared" si="25"/>
        <v>26.978106826771182</v>
      </c>
      <c r="Q76" s="63"/>
    </row>
    <row r="77" spans="1:17" ht="30" x14ac:dyDescent="0.25">
      <c r="A77" s="34" t="s">
        <v>125</v>
      </c>
      <c r="B77" s="15"/>
      <c r="C77" s="15"/>
      <c r="D77" s="15"/>
      <c r="E77" s="15"/>
      <c r="F77" s="3">
        <f>G77+H77+I77</f>
        <v>343792.1</v>
      </c>
      <c r="G77" s="1">
        <f>G79+G80+G81+G82+G84+G86</f>
        <v>0</v>
      </c>
      <c r="H77" s="1">
        <f t="shared" ref="H77:J77" si="31">H79+H80+H81+H82+H84+H86</f>
        <v>335075.09999999998</v>
      </c>
      <c r="I77" s="1">
        <f t="shared" si="31"/>
        <v>8717</v>
      </c>
      <c r="J77" s="1">
        <f t="shared" si="31"/>
        <v>92748.599999999991</v>
      </c>
      <c r="K77" s="1">
        <f t="shared" si="24"/>
        <v>26.978106826771182</v>
      </c>
      <c r="L77" s="1">
        <f t="shared" si="26"/>
        <v>92748.599999999991</v>
      </c>
      <c r="M77" s="1">
        <f t="shared" ref="M77:O77" si="32">M79+M80+M81+M82+M84+M86</f>
        <v>0</v>
      </c>
      <c r="N77" s="1">
        <f t="shared" si="32"/>
        <v>92748.599999999991</v>
      </c>
      <c r="O77" s="1">
        <f t="shared" si="32"/>
        <v>0</v>
      </c>
      <c r="P77" s="3">
        <f t="shared" si="25"/>
        <v>26.978106826771182</v>
      </c>
      <c r="Q77" s="63"/>
    </row>
    <row r="78" spans="1:17" ht="30" x14ac:dyDescent="0.25">
      <c r="A78" s="24" t="s">
        <v>126</v>
      </c>
      <c r="B78" s="15"/>
      <c r="C78" s="15"/>
      <c r="D78" s="15"/>
      <c r="E78" s="15"/>
      <c r="F78" s="11"/>
      <c r="G78" s="11"/>
      <c r="H78" s="1"/>
      <c r="I78" s="5"/>
      <c r="J78" s="3"/>
      <c r="K78" s="5"/>
      <c r="L78" s="1"/>
      <c r="M78" s="5"/>
      <c r="N78" s="1"/>
      <c r="O78" s="1"/>
      <c r="P78" s="1"/>
      <c r="Q78" s="63"/>
    </row>
    <row r="79" spans="1:17" ht="50.25" customHeight="1" x14ac:dyDescent="0.25">
      <c r="A79" s="4" t="s">
        <v>127</v>
      </c>
      <c r="B79" s="56" t="s">
        <v>128</v>
      </c>
      <c r="C79" s="56" t="s">
        <v>129</v>
      </c>
      <c r="D79" s="56" t="s">
        <v>130</v>
      </c>
      <c r="E79" s="46">
        <v>42277</v>
      </c>
      <c r="F79" s="3">
        <f>G79+H79+I79</f>
        <v>138200</v>
      </c>
      <c r="G79" s="3"/>
      <c r="H79" s="1">
        <v>138200</v>
      </c>
      <c r="I79" s="1"/>
      <c r="J79" s="1">
        <v>0</v>
      </c>
      <c r="K79" s="1">
        <f t="shared" si="24"/>
        <v>0</v>
      </c>
      <c r="L79" s="1">
        <f t="shared" si="26"/>
        <v>0</v>
      </c>
      <c r="M79" s="1"/>
      <c r="N79" s="1">
        <v>0</v>
      </c>
      <c r="O79" s="1"/>
      <c r="P79" s="3">
        <f t="shared" si="25"/>
        <v>0</v>
      </c>
      <c r="Q79" s="65" t="s">
        <v>209</v>
      </c>
    </row>
    <row r="80" spans="1:17" ht="88.5" customHeight="1" x14ac:dyDescent="0.25">
      <c r="A80" s="4" t="s">
        <v>131</v>
      </c>
      <c r="B80" s="56" t="s">
        <v>132</v>
      </c>
      <c r="C80" s="56" t="s">
        <v>133</v>
      </c>
      <c r="D80" s="56" t="s">
        <v>134</v>
      </c>
      <c r="E80" s="46">
        <v>42551</v>
      </c>
      <c r="F80" s="3">
        <f t="shared" ref="F80:F96" si="33">G80+H80+I80</f>
        <v>94871.7</v>
      </c>
      <c r="G80" s="6"/>
      <c r="H80" s="1">
        <v>94871.7</v>
      </c>
      <c r="I80" s="1"/>
      <c r="J80" s="1">
        <v>67889.7</v>
      </c>
      <c r="K80" s="1">
        <f t="shared" si="24"/>
        <v>71.559485072998584</v>
      </c>
      <c r="L80" s="1">
        <f t="shared" si="26"/>
        <v>67889.7</v>
      </c>
      <c r="M80" s="1"/>
      <c r="N80" s="1">
        <v>67889.7</v>
      </c>
      <c r="O80" s="1"/>
      <c r="P80" s="3">
        <f t="shared" si="25"/>
        <v>71.559485072998584</v>
      </c>
      <c r="Q80" s="65"/>
    </row>
    <row r="81" spans="1:17" ht="66.75" customHeight="1" x14ac:dyDescent="0.25">
      <c r="A81" s="4" t="s">
        <v>135</v>
      </c>
      <c r="B81" s="56"/>
      <c r="C81" s="47" t="s">
        <v>136</v>
      </c>
      <c r="D81" s="47" t="s">
        <v>137</v>
      </c>
      <c r="E81" s="48">
        <v>42064</v>
      </c>
      <c r="F81" s="3">
        <f t="shared" si="33"/>
        <v>10000</v>
      </c>
      <c r="G81" s="6"/>
      <c r="H81" s="1">
        <v>10000</v>
      </c>
      <c r="I81" s="1"/>
      <c r="J81" s="1">
        <v>9687.4</v>
      </c>
      <c r="K81" s="1">
        <f t="shared" si="24"/>
        <v>96.873999999999995</v>
      </c>
      <c r="L81" s="1">
        <f t="shared" si="26"/>
        <v>9687.4</v>
      </c>
      <c r="M81" s="1"/>
      <c r="N81" s="1">
        <v>9687.4</v>
      </c>
      <c r="O81" s="1"/>
      <c r="P81" s="3">
        <f t="shared" si="25"/>
        <v>96.873999999999995</v>
      </c>
      <c r="Q81" s="65"/>
    </row>
    <row r="82" spans="1:17" ht="93.6" customHeight="1" x14ac:dyDescent="0.25">
      <c r="A82" s="4" t="s">
        <v>138</v>
      </c>
      <c r="B82" s="56" t="s">
        <v>139</v>
      </c>
      <c r="C82" s="56" t="s">
        <v>140</v>
      </c>
      <c r="D82" s="56" t="s">
        <v>141</v>
      </c>
      <c r="E82" s="49">
        <v>42369</v>
      </c>
      <c r="F82" s="3">
        <f t="shared" si="33"/>
        <v>76703.399999999994</v>
      </c>
      <c r="G82" s="6"/>
      <c r="H82" s="1">
        <v>76703.399999999994</v>
      </c>
      <c r="I82" s="1"/>
      <c r="J82" s="1">
        <v>15171.5</v>
      </c>
      <c r="K82" s="1">
        <f t="shared" si="24"/>
        <v>19.779436113653372</v>
      </c>
      <c r="L82" s="1">
        <f t="shared" si="26"/>
        <v>15171.5</v>
      </c>
      <c r="M82" s="1"/>
      <c r="N82" s="1">
        <v>15171.5</v>
      </c>
      <c r="O82" s="1"/>
      <c r="P82" s="3">
        <f t="shared" si="25"/>
        <v>19.779436113653372</v>
      </c>
      <c r="Q82" s="65"/>
    </row>
    <row r="83" spans="1:17" x14ac:dyDescent="0.25">
      <c r="A83" s="36" t="s">
        <v>37</v>
      </c>
      <c r="B83" s="56"/>
      <c r="C83" s="56"/>
      <c r="D83" s="56"/>
      <c r="E83" s="49"/>
      <c r="F83" s="3"/>
      <c r="G83" s="6"/>
      <c r="H83" s="1"/>
      <c r="I83" s="1"/>
      <c r="J83" s="1"/>
      <c r="K83" s="1"/>
      <c r="L83" s="1"/>
      <c r="M83" s="1"/>
      <c r="N83" s="1"/>
      <c r="O83" s="1"/>
      <c r="P83" s="3"/>
      <c r="Q83" s="65"/>
    </row>
    <row r="84" spans="1:17" ht="78.599999999999994" customHeight="1" x14ac:dyDescent="0.25">
      <c r="A84" s="4" t="s">
        <v>142</v>
      </c>
      <c r="B84" s="56"/>
      <c r="C84" s="56" t="s">
        <v>143</v>
      </c>
      <c r="D84" s="56" t="s">
        <v>144</v>
      </c>
      <c r="E84" s="49"/>
      <c r="F84" s="3">
        <f t="shared" si="33"/>
        <v>11500</v>
      </c>
      <c r="G84" s="6"/>
      <c r="H84" s="1">
        <v>10000</v>
      </c>
      <c r="I84" s="1">
        <v>1500</v>
      </c>
      <c r="J84" s="1">
        <v>0</v>
      </c>
      <c r="K84" s="1">
        <f t="shared" si="24"/>
        <v>0</v>
      </c>
      <c r="L84" s="1">
        <f t="shared" si="26"/>
        <v>0</v>
      </c>
      <c r="M84" s="1"/>
      <c r="N84" s="1">
        <v>0</v>
      </c>
      <c r="O84" s="1"/>
      <c r="P84" s="3">
        <f t="shared" si="25"/>
        <v>0</v>
      </c>
      <c r="Q84" s="65" t="s">
        <v>204</v>
      </c>
    </row>
    <row r="85" spans="1:17" x14ac:dyDescent="0.25">
      <c r="A85" s="36" t="s">
        <v>39</v>
      </c>
      <c r="B85" s="56"/>
      <c r="C85" s="56"/>
      <c r="D85" s="56"/>
      <c r="E85" s="49"/>
      <c r="F85" s="3"/>
      <c r="G85" s="6"/>
      <c r="H85" s="1"/>
      <c r="I85" s="1"/>
      <c r="J85" s="1"/>
      <c r="K85" s="1"/>
      <c r="L85" s="1"/>
      <c r="M85" s="1"/>
      <c r="N85" s="1"/>
      <c r="O85" s="1"/>
      <c r="P85" s="3"/>
      <c r="Q85" s="65"/>
    </row>
    <row r="86" spans="1:17" ht="42" customHeight="1" x14ac:dyDescent="0.25">
      <c r="A86" s="4" t="s">
        <v>145</v>
      </c>
      <c r="B86" s="56"/>
      <c r="C86" s="47"/>
      <c r="D86" s="56"/>
      <c r="E86" s="49"/>
      <c r="F86" s="3">
        <f t="shared" si="33"/>
        <v>12517</v>
      </c>
      <c r="G86" s="6"/>
      <c r="H86" s="1">
        <v>5300</v>
      </c>
      <c r="I86" s="1">
        <v>7217</v>
      </c>
      <c r="J86" s="1">
        <v>0</v>
      </c>
      <c r="K86" s="1">
        <f t="shared" si="24"/>
        <v>0</v>
      </c>
      <c r="L86" s="1">
        <f t="shared" si="26"/>
        <v>0</v>
      </c>
      <c r="M86" s="1"/>
      <c r="N86" s="1">
        <v>0</v>
      </c>
      <c r="O86" s="1"/>
      <c r="P86" s="3">
        <f t="shared" si="25"/>
        <v>0</v>
      </c>
      <c r="Q86" s="65" t="s">
        <v>210</v>
      </c>
    </row>
    <row r="87" spans="1:17" ht="15.75" x14ac:dyDescent="0.25">
      <c r="A87" s="58" t="s">
        <v>146</v>
      </c>
      <c r="B87" s="15"/>
      <c r="C87" s="15"/>
      <c r="D87" s="15"/>
      <c r="E87" s="15"/>
      <c r="F87" s="3">
        <f t="shared" si="33"/>
        <v>1719582.87</v>
      </c>
      <c r="G87" s="5">
        <v>778031.74</v>
      </c>
      <c r="H87" s="5">
        <v>877204.29999999993</v>
      </c>
      <c r="I87" s="5">
        <v>64346.829999999994</v>
      </c>
      <c r="J87" s="5">
        <v>219022.09999999998</v>
      </c>
      <c r="K87" s="5">
        <f t="shared" si="24"/>
        <v>12.736931951409819</v>
      </c>
      <c r="L87" s="1">
        <f t="shared" si="26"/>
        <v>175311.6</v>
      </c>
      <c r="M87" s="5">
        <v>127568.6</v>
      </c>
      <c r="N87" s="5">
        <v>33066</v>
      </c>
      <c r="O87" s="5">
        <v>14677</v>
      </c>
      <c r="P87" s="21">
        <f t="shared" si="25"/>
        <v>10.195007350823399</v>
      </c>
      <c r="Q87" s="64"/>
    </row>
    <row r="88" spans="1:17" x14ac:dyDescent="0.25">
      <c r="A88" s="4" t="s">
        <v>19</v>
      </c>
      <c r="B88" s="15"/>
      <c r="C88" s="15"/>
      <c r="D88" s="15"/>
      <c r="E88" s="15"/>
      <c r="F88" s="3"/>
      <c r="G88" s="3"/>
      <c r="H88" s="1"/>
      <c r="I88" s="1"/>
      <c r="J88" s="1"/>
      <c r="K88" s="1"/>
      <c r="L88" s="1"/>
      <c r="M88" s="1"/>
      <c r="N88" s="1"/>
      <c r="O88" s="1"/>
      <c r="P88" s="1"/>
      <c r="Q88" s="63"/>
    </row>
    <row r="89" spans="1:17" ht="33.75" customHeight="1" x14ac:dyDescent="0.25">
      <c r="A89" s="32" t="s">
        <v>147</v>
      </c>
      <c r="B89" s="15"/>
      <c r="C89" s="15"/>
      <c r="D89" s="15"/>
      <c r="E89" s="15"/>
      <c r="F89" s="5">
        <f t="shared" si="33"/>
        <v>81875.26999999999</v>
      </c>
      <c r="G89" s="5">
        <v>63563.64</v>
      </c>
      <c r="H89" s="5">
        <v>16961.599999999999</v>
      </c>
      <c r="I89" s="5">
        <v>1350.03</v>
      </c>
      <c r="J89" s="5">
        <v>8858.9</v>
      </c>
      <c r="K89" s="5">
        <f t="shared" si="24"/>
        <v>10.819994853146744</v>
      </c>
      <c r="L89" s="1">
        <f t="shared" si="26"/>
        <v>0</v>
      </c>
      <c r="M89" s="5">
        <v>0</v>
      </c>
      <c r="N89" s="5">
        <v>0</v>
      </c>
      <c r="O89" s="5">
        <v>0</v>
      </c>
      <c r="P89" s="5">
        <f t="shared" si="25"/>
        <v>0</v>
      </c>
      <c r="Q89" s="64"/>
    </row>
    <row r="90" spans="1:17" x14ac:dyDescent="0.25">
      <c r="A90" s="34" t="s">
        <v>148</v>
      </c>
      <c r="B90" s="15"/>
      <c r="C90" s="15"/>
      <c r="D90" s="15"/>
      <c r="E90" s="15"/>
      <c r="F90" s="1">
        <f t="shared" si="33"/>
        <v>81875.26999999999</v>
      </c>
      <c r="G90" s="1">
        <v>63563.64</v>
      </c>
      <c r="H90" s="1">
        <v>16961.599999999999</v>
      </c>
      <c r="I90" s="1">
        <v>1350.03</v>
      </c>
      <c r="J90" s="1">
        <v>8858.9</v>
      </c>
      <c r="K90" s="1">
        <f t="shared" si="24"/>
        <v>10.819994853146744</v>
      </c>
      <c r="L90" s="1">
        <f t="shared" si="26"/>
        <v>0</v>
      </c>
      <c r="M90" s="1">
        <v>0</v>
      </c>
      <c r="N90" s="1">
        <v>0</v>
      </c>
      <c r="O90" s="1">
        <v>0</v>
      </c>
      <c r="P90" s="3">
        <f t="shared" si="25"/>
        <v>0</v>
      </c>
      <c r="Q90" s="64"/>
    </row>
    <row r="91" spans="1:17" ht="30" x14ac:dyDescent="0.25">
      <c r="A91" s="24" t="s">
        <v>149</v>
      </c>
      <c r="B91" s="15"/>
      <c r="C91" s="15"/>
      <c r="D91" s="15"/>
      <c r="E91" s="15"/>
      <c r="F91" s="1"/>
      <c r="G91" s="1"/>
      <c r="H91" s="1"/>
      <c r="I91" s="1"/>
      <c r="J91" s="1"/>
      <c r="K91" s="1"/>
      <c r="L91" s="1"/>
      <c r="M91" s="1"/>
      <c r="N91" s="1"/>
      <c r="O91" s="1"/>
      <c r="P91" s="3"/>
      <c r="Q91" s="63"/>
    </row>
    <row r="92" spans="1:17" ht="139.5" customHeight="1" x14ac:dyDescent="0.25">
      <c r="A92" s="4" t="s">
        <v>150</v>
      </c>
      <c r="B92" s="15"/>
      <c r="C92" s="22" t="s">
        <v>197</v>
      </c>
      <c r="D92" s="22" t="s">
        <v>151</v>
      </c>
      <c r="E92" s="22" t="s">
        <v>152</v>
      </c>
      <c r="F92" s="1">
        <f t="shared" si="33"/>
        <v>79172.67</v>
      </c>
      <c r="G92" s="1">
        <v>63563.64</v>
      </c>
      <c r="H92" s="1">
        <v>14259</v>
      </c>
      <c r="I92" s="1">
        <v>1350.03</v>
      </c>
      <c r="J92" s="1">
        <v>8858.9</v>
      </c>
      <c r="K92" s="1">
        <f t="shared" si="24"/>
        <v>11.189340968291205</v>
      </c>
      <c r="L92" s="1">
        <f t="shared" si="26"/>
        <v>0</v>
      </c>
      <c r="M92" s="1"/>
      <c r="N92" s="1">
        <v>0</v>
      </c>
      <c r="O92" s="1"/>
      <c r="P92" s="3">
        <f t="shared" si="25"/>
        <v>0</v>
      </c>
      <c r="Q92" s="65" t="s">
        <v>203</v>
      </c>
    </row>
    <row r="93" spans="1:17" ht="30" x14ac:dyDescent="0.25">
      <c r="A93" s="24" t="s">
        <v>153</v>
      </c>
      <c r="B93" s="15"/>
      <c r="C93" s="15"/>
      <c r="D93" s="15"/>
      <c r="E93" s="15"/>
      <c r="F93" s="3"/>
      <c r="G93" s="1"/>
      <c r="H93" s="1"/>
      <c r="I93" s="1"/>
      <c r="J93" s="1"/>
      <c r="K93" s="1"/>
      <c r="L93" s="1"/>
      <c r="M93" s="1"/>
      <c r="N93" s="1"/>
      <c r="O93" s="1"/>
      <c r="P93" s="3"/>
      <c r="Q93" s="65"/>
    </row>
    <row r="94" spans="1:17" ht="208.5" customHeight="1" x14ac:dyDescent="0.25">
      <c r="A94" s="4" t="s">
        <v>154</v>
      </c>
      <c r="B94" s="15"/>
      <c r="C94" s="22" t="s">
        <v>196</v>
      </c>
      <c r="D94" s="22" t="s">
        <v>155</v>
      </c>
      <c r="E94" s="60">
        <v>42590</v>
      </c>
      <c r="F94" s="3">
        <f t="shared" si="33"/>
        <v>2702.6</v>
      </c>
      <c r="G94" s="1"/>
      <c r="H94" s="1">
        <v>2702.6</v>
      </c>
      <c r="I94" s="1"/>
      <c r="J94" s="1">
        <v>0</v>
      </c>
      <c r="K94" s="1">
        <f t="shared" si="24"/>
        <v>0</v>
      </c>
      <c r="L94" s="1">
        <f t="shared" si="26"/>
        <v>0</v>
      </c>
      <c r="M94" s="1"/>
      <c r="N94" s="1">
        <v>0</v>
      </c>
      <c r="O94" s="1"/>
      <c r="P94" s="3">
        <f t="shared" si="25"/>
        <v>0</v>
      </c>
      <c r="Q94" s="65" t="s">
        <v>205</v>
      </c>
    </row>
    <row r="95" spans="1:17" ht="47.25" x14ac:dyDescent="0.25">
      <c r="A95" s="32" t="s">
        <v>156</v>
      </c>
      <c r="B95" s="15"/>
      <c r="C95" s="15"/>
      <c r="D95" s="15"/>
      <c r="E95" s="15"/>
      <c r="F95" s="3">
        <f t="shared" si="33"/>
        <v>13285</v>
      </c>
      <c r="G95" s="1"/>
      <c r="H95" s="1">
        <v>12285</v>
      </c>
      <c r="I95" s="1">
        <v>1000</v>
      </c>
      <c r="J95" s="1">
        <v>0</v>
      </c>
      <c r="K95" s="1">
        <f t="shared" si="24"/>
        <v>0</v>
      </c>
      <c r="L95" s="1">
        <f t="shared" si="26"/>
        <v>0</v>
      </c>
      <c r="M95" s="1">
        <v>0</v>
      </c>
      <c r="N95" s="1">
        <v>0</v>
      </c>
      <c r="O95" s="1">
        <v>0</v>
      </c>
      <c r="P95" s="3">
        <f t="shared" si="25"/>
        <v>0</v>
      </c>
      <c r="Q95" s="65"/>
    </row>
    <row r="96" spans="1:17" ht="30" x14ac:dyDescent="0.25">
      <c r="A96" s="4" t="s">
        <v>157</v>
      </c>
      <c r="B96" s="15"/>
      <c r="C96" s="15"/>
      <c r="D96" s="15"/>
      <c r="E96" s="15"/>
      <c r="F96" s="3">
        <f t="shared" si="33"/>
        <v>13285</v>
      </c>
      <c r="G96" s="1"/>
      <c r="H96" s="1">
        <v>12285</v>
      </c>
      <c r="I96" s="1">
        <v>1000</v>
      </c>
      <c r="J96" s="1">
        <v>0</v>
      </c>
      <c r="K96" s="1">
        <f t="shared" si="24"/>
        <v>0</v>
      </c>
      <c r="L96" s="1">
        <f t="shared" si="26"/>
        <v>0</v>
      </c>
      <c r="M96" s="1">
        <v>0</v>
      </c>
      <c r="N96" s="1">
        <v>0</v>
      </c>
      <c r="O96" s="1">
        <v>0</v>
      </c>
      <c r="P96" s="3">
        <f t="shared" si="25"/>
        <v>0</v>
      </c>
      <c r="Q96" s="65"/>
    </row>
    <row r="97" spans="1:17" ht="30" x14ac:dyDescent="0.25">
      <c r="A97" s="24" t="s">
        <v>158</v>
      </c>
      <c r="B97" s="15"/>
      <c r="C97" s="15"/>
      <c r="D97" s="15"/>
      <c r="E97" s="15"/>
      <c r="F97" s="3"/>
      <c r="G97" s="1"/>
      <c r="H97" s="1"/>
      <c r="I97" s="1"/>
      <c r="J97" s="1"/>
      <c r="K97" s="1"/>
      <c r="L97" s="1"/>
      <c r="M97" s="1"/>
      <c r="N97" s="1"/>
      <c r="O97" s="1"/>
      <c r="P97" s="3"/>
      <c r="Q97" s="63"/>
    </row>
    <row r="98" spans="1:17" x14ac:dyDescent="0.25">
      <c r="A98" s="24" t="s">
        <v>39</v>
      </c>
      <c r="B98" s="15"/>
      <c r="C98" s="15"/>
      <c r="D98" s="15"/>
      <c r="E98" s="15"/>
      <c r="F98" s="3"/>
      <c r="G98" s="1"/>
      <c r="H98" s="1"/>
      <c r="I98" s="1"/>
      <c r="J98" s="1"/>
      <c r="K98" s="1"/>
      <c r="L98" s="1"/>
      <c r="M98" s="1"/>
      <c r="N98" s="1"/>
      <c r="O98" s="1"/>
      <c r="P98" s="3"/>
      <c r="Q98" s="63"/>
    </row>
    <row r="99" spans="1:17" ht="75" customHeight="1" x14ac:dyDescent="0.25">
      <c r="A99" s="4" t="s">
        <v>159</v>
      </c>
      <c r="B99" s="15"/>
      <c r="C99" s="15"/>
      <c r="D99" s="15"/>
      <c r="E99" s="15"/>
      <c r="F99" s="3">
        <f t="shared" ref="F99:F109" si="34">G99+H99+I99</f>
        <v>13285</v>
      </c>
      <c r="G99" s="1"/>
      <c r="H99" s="1">
        <v>12285</v>
      </c>
      <c r="I99" s="1">
        <v>1000</v>
      </c>
      <c r="J99" s="1">
        <v>0</v>
      </c>
      <c r="K99" s="1">
        <f t="shared" si="24"/>
        <v>0</v>
      </c>
      <c r="L99" s="1">
        <f t="shared" si="26"/>
        <v>0</v>
      </c>
      <c r="M99" s="1"/>
      <c r="N99" s="1">
        <v>0</v>
      </c>
      <c r="O99" s="1"/>
      <c r="P99" s="3">
        <f t="shared" si="25"/>
        <v>0</v>
      </c>
      <c r="Q99" s="65" t="s">
        <v>200</v>
      </c>
    </row>
    <row r="100" spans="1:17" ht="47.25" x14ac:dyDescent="0.25">
      <c r="A100" s="32" t="s">
        <v>160</v>
      </c>
      <c r="B100" s="15"/>
      <c r="C100" s="15"/>
      <c r="D100" s="15"/>
      <c r="E100" s="15"/>
      <c r="F100" s="3">
        <f t="shared" si="34"/>
        <v>1075293.2</v>
      </c>
      <c r="G100" s="1">
        <v>610620</v>
      </c>
      <c r="H100" s="1">
        <v>419373.1</v>
      </c>
      <c r="I100" s="1">
        <v>45300.1</v>
      </c>
      <c r="J100" s="1">
        <v>190090.8</v>
      </c>
      <c r="K100" s="1">
        <f t="shared" si="24"/>
        <v>17.678043532684853</v>
      </c>
      <c r="L100" s="1">
        <f t="shared" si="26"/>
        <v>165060.40000000002</v>
      </c>
      <c r="M100" s="1">
        <v>127568.6</v>
      </c>
      <c r="N100" s="1">
        <v>24089.599999999999</v>
      </c>
      <c r="O100" s="1">
        <v>13402.2</v>
      </c>
      <c r="P100" s="3">
        <f t="shared" si="25"/>
        <v>15.350269117297499</v>
      </c>
      <c r="Q100" s="64"/>
    </row>
    <row r="101" spans="1:17" x14ac:dyDescent="0.25">
      <c r="A101" s="34" t="s">
        <v>161</v>
      </c>
      <c r="B101" s="15"/>
      <c r="C101" s="15"/>
      <c r="D101" s="15"/>
      <c r="E101" s="15"/>
      <c r="F101" s="3">
        <f t="shared" si="34"/>
        <v>1075293.2</v>
      </c>
      <c r="G101" s="1">
        <v>610620</v>
      </c>
      <c r="H101" s="1">
        <v>419373.1</v>
      </c>
      <c r="I101" s="1">
        <v>45300.1</v>
      </c>
      <c r="J101" s="1">
        <v>190090.8</v>
      </c>
      <c r="K101" s="1">
        <f t="shared" si="24"/>
        <v>17.678043532684853</v>
      </c>
      <c r="L101" s="1">
        <f t="shared" si="26"/>
        <v>165060.40000000002</v>
      </c>
      <c r="M101" s="1">
        <v>127568.6</v>
      </c>
      <c r="N101" s="1">
        <v>24089.599999999999</v>
      </c>
      <c r="O101" s="1">
        <v>13402.2</v>
      </c>
      <c r="P101" s="3">
        <f t="shared" si="25"/>
        <v>15.350269117297499</v>
      </c>
      <c r="Q101" s="64"/>
    </row>
    <row r="102" spans="1:17" ht="30" x14ac:dyDescent="0.25">
      <c r="A102" s="24" t="s">
        <v>158</v>
      </c>
      <c r="B102" s="15"/>
      <c r="C102" s="15"/>
      <c r="D102" s="15"/>
      <c r="E102" s="15"/>
      <c r="F102" s="11"/>
      <c r="G102" s="11"/>
      <c r="H102" s="1"/>
      <c r="I102" s="1"/>
      <c r="J102" s="1"/>
      <c r="K102" s="1"/>
      <c r="L102" s="1"/>
      <c r="M102" s="1"/>
      <c r="N102" s="1"/>
      <c r="O102" s="1"/>
      <c r="P102" s="3"/>
      <c r="Q102" s="64"/>
    </row>
    <row r="103" spans="1:17" ht="39.75" customHeight="1" x14ac:dyDescent="0.25">
      <c r="A103" s="4" t="s">
        <v>162</v>
      </c>
      <c r="B103" s="84" t="s">
        <v>163</v>
      </c>
      <c r="C103" s="84"/>
      <c r="D103" s="84"/>
      <c r="E103" s="84"/>
      <c r="F103" s="3">
        <f t="shared" si="34"/>
        <v>907340.7</v>
      </c>
      <c r="G103" s="3">
        <v>610620</v>
      </c>
      <c r="H103" s="1">
        <v>251420.6</v>
      </c>
      <c r="I103" s="1">
        <v>45300.1</v>
      </c>
      <c r="J103" s="1">
        <v>160161.29999999999</v>
      </c>
      <c r="K103" s="1">
        <f t="shared" si="24"/>
        <v>17.651726633666932</v>
      </c>
      <c r="L103" s="1">
        <f t="shared" si="26"/>
        <v>150504.6</v>
      </c>
      <c r="M103" s="1">
        <v>127568.6</v>
      </c>
      <c r="N103" s="1">
        <v>9533.7999999999993</v>
      </c>
      <c r="O103" s="1">
        <v>13402.2</v>
      </c>
      <c r="P103" s="3">
        <f t="shared" si="25"/>
        <v>16.587440638340155</v>
      </c>
      <c r="Q103" s="68"/>
    </row>
    <row r="104" spans="1:17" ht="48" customHeight="1" x14ac:dyDescent="0.25">
      <c r="A104" s="4" t="s">
        <v>164</v>
      </c>
      <c r="B104" s="15"/>
      <c r="C104" s="15"/>
      <c r="D104" s="15"/>
      <c r="E104" s="15"/>
      <c r="F104" s="3">
        <f t="shared" si="34"/>
        <v>167952.5</v>
      </c>
      <c r="G104" s="1"/>
      <c r="H104" s="1">
        <v>167952.5</v>
      </c>
      <c r="I104" s="1"/>
      <c r="J104" s="1">
        <v>29929.5</v>
      </c>
      <c r="K104" s="1">
        <f t="shared" si="24"/>
        <v>17.820217025647132</v>
      </c>
      <c r="L104" s="1">
        <f t="shared" si="26"/>
        <v>14555.8</v>
      </c>
      <c r="M104" s="1"/>
      <c r="N104" s="1">
        <v>14555.8</v>
      </c>
      <c r="O104" s="1"/>
      <c r="P104" s="3">
        <f t="shared" si="25"/>
        <v>8.6666170494633885</v>
      </c>
      <c r="Q104" s="64"/>
    </row>
    <row r="105" spans="1:17" ht="78.75" x14ac:dyDescent="0.25">
      <c r="A105" s="37" t="s">
        <v>56</v>
      </c>
      <c r="B105" s="50"/>
      <c r="C105" s="22"/>
      <c r="D105" s="22"/>
      <c r="E105" s="13"/>
      <c r="F105" s="3">
        <f t="shared" si="34"/>
        <v>549129.39999999991</v>
      </c>
      <c r="G105" s="3">
        <v>103848.1</v>
      </c>
      <c r="H105" s="3">
        <v>428584.6</v>
      </c>
      <c r="I105" s="3">
        <v>16696.699999999997</v>
      </c>
      <c r="J105" s="3">
        <v>20072.400000000001</v>
      </c>
      <c r="K105" s="1">
        <f t="shared" si="24"/>
        <v>3.6553133013821522</v>
      </c>
      <c r="L105" s="1">
        <f t="shared" si="26"/>
        <v>10251.199999999999</v>
      </c>
      <c r="M105" s="1">
        <v>0</v>
      </c>
      <c r="N105" s="1">
        <v>8976.4</v>
      </c>
      <c r="O105" s="1">
        <v>1274.8</v>
      </c>
      <c r="P105" s="3">
        <f t="shared" si="25"/>
        <v>1.8668095352388712</v>
      </c>
      <c r="Q105" s="69"/>
    </row>
    <row r="106" spans="1:17" ht="30" x14ac:dyDescent="0.25">
      <c r="A106" s="4" t="s">
        <v>71</v>
      </c>
      <c r="B106" s="50"/>
      <c r="C106" s="22"/>
      <c r="D106" s="22"/>
      <c r="E106" s="13"/>
      <c r="F106" s="3">
        <f t="shared" si="34"/>
        <v>549129.39999999991</v>
      </c>
      <c r="G106" s="3">
        <v>103848.1</v>
      </c>
      <c r="H106" s="3">
        <v>428584.6</v>
      </c>
      <c r="I106" s="3">
        <v>16696.699999999997</v>
      </c>
      <c r="J106" s="3">
        <v>20072.400000000001</v>
      </c>
      <c r="K106" s="1">
        <f t="shared" si="24"/>
        <v>3.6553133013821522</v>
      </c>
      <c r="L106" s="1">
        <f t="shared" si="26"/>
        <v>10251.199999999999</v>
      </c>
      <c r="M106" s="1">
        <v>0</v>
      </c>
      <c r="N106" s="1">
        <v>8976.4</v>
      </c>
      <c r="O106" s="1">
        <v>1274.8</v>
      </c>
      <c r="P106" s="3">
        <f t="shared" si="25"/>
        <v>1.8668095352388712</v>
      </c>
      <c r="Q106" s="69"/>
    </row>
    <row r="107" spans="1:17" ht="30" x14ac:dyDescent="0.25">
      <c r="A107" s="24" t="s">
        <v>165</v>
      </c>
      <c r="B107" s="50"/>
      <c r="C107" s="22"/>
      <c r="D107" s="22"/>
      <c r="E107" s="13"/>
      <c r="F107" s="3"/>
      <c r="G107" s="6"/>
      <c r="H107" s="1"/>
      <c r="I107" s="1"/>
      <c r="J107" s="1"/>
      <c r="K107" s="1"/>
      <c r="L107" s="1"/>
      <c r="M107" s="1"/>
      <c r="N107" s="1"/>
      <c r="O107" s="1"/>
      <c r="P107" s="3"/>
      <c r="Q107" s="69"/>
    </row>
    <row r="108" spans="1:17" ht="186" customHeight="1" x14ac:dyDescent="0.25">
      <c r="A108" s="4" t="s">
        <v>166</v>
      </c>
      <c r="B108" s="51" t="s">
        <v>163</v>
      </c>
      <c r="C108" s="56"/>
      <c r="D108" s="56"/>
      <c r="E108" s="56"/>
      <c r="F108" s="3">
        <f t="shared" si="34"/>
        <v>325404.19999999995</v>
      </c>
      <c r="G108" s="3">
        <v>0</v>
      </c>
      <c r="H108" s="1">
        <v>309009.59999999998</v>
      </c>
      <c r="I108" s="1">
        <v>16394.599999999999</v>
      </c>
      <c r="J108" s="1">
        <v>20072.400000000001</v>
      </c>
      <c r="K108" s="1">
        <f t="shared" si="24"/>
        <v>6.1684514213399844</v>
      </c>
      <c r="L108" s="1">
        <f t="shared" si="26"/>
        <v>10251.199999999999</v>
      </c>
      <c r="M108" s="1"/>
      <c r="N108" s="1">
        <v>8976.4</v>
      </c>
      <c r="O108" s="1">
        <v>1274.8</v>
      </c>
      <c r="P108" s="3">
        <f t="shared" si="25"/>
        <v>3.1502973839919708</v>
      </c>
      <c r="Q108" s="68" t="s">
        <v>211</v>
      </c>
    </row>
    <row r="109" spans="1:17" ht="129" customHeight="1" x14ac:dyDescent="0.25">
      <c r="A109" s="52" t="s">
        <v>167</v>
      </c>
      <c r="B109" s="56"/>
      <c r="C109" s="56"/>
      <c r="D109" s="56"/>
      <c r="E109" s="56"/>
      <c r="F109" s="3">
        <f t="shared" si="34"/>
        <v>180866.2</v>
      </c>
      <c r="G109" s="3">
        <v>85429.1</v>
      </c>
      <c r="H109" s="1">
        <v>95135</v>
      </c>
      <c r="I109" s="1">
        <v>302.10000000000002</v>
      </c>
      <c r="J109" s="1">
        <v>0</v>
      </c>
      <c r="K109" s="1">
        <f t="shared" si="24"/>
        <v>0</v>
      </c>
      <c r="L109" s="1">
        <f t="shared" si="26"/>
        <v>0</v>
      </c>
      <c r="M109" s="1"/>
      <c r="N109" s="1">
        <v>0</v>
      </c>
      <c r="O109" s="1"/>
      <c r="P109" s="3">
        <f t="shared" si="25"/>
        <v>0</v>
      </c>
      <c r="Q109" s="68" t="s">
        <v>207</v>
      </c>
    </row>
    <row r="110" spans="1:17" x14ac:dyDescent="0.25">
      <c r="A110" s="24" t="s">
        <v>168</v>
      </c>
      <c r="B110" s="56"/>
      <c r="C110" s="56"/>
      <c r="D110" s="56"/>
      <c r="E110" s="56"/>
      <c r="F110" s="3"/>
      <c r="G110" s="3"/>
      <c r="H110" s="1"/>
      <c r="I110" s="1"/>
      <c r="J110" s="1"/>
      <c r="K110" s="1"/>
      <c r="L110" s="1"/>
      <c r="M110" s="1"/>
      <c r="N110" s="1"/>
      <c r="O110" s="1"/>
      <c r="P110" s="3"/>
      <c r="Q110" s="68"/>
    </row>
    <row r="111" spans="1:17" x14ac:dyDescent="0.25">
      <c r="A111" s="36" t="s">
        <v>169</v>
      </c>
      <c r="B111" s="56"/>
      <c r="C111" s="56"/>
      <c r="D111" s="56"/>
      <c r="E111" s="56"/>
      <c r="F111" s="3"/>
      <c r="G111" s="3"/>
      <c r="H111" s="1"/>
      <c r="I111" s="1"/>
      <c r="J111" s="1"/>
      <c r="K111" s="1"/>
      <c r="L111" s="1"/>
      <c r="M111" s="1"/>
      <c r="N111" s="1"/>
      <c r="O111" s="1"/>
      <c r="P111" s="3"/>
      <c r="Q111" s="68"/>
    </row>
    <row r="112" spans="1:17" ht="45" x14ac:dyDescent="0.25">
      <c r="A112" s="36" t="s">
        <v>170</v>
      </c>
      <c r="B112" s="56"/>
      <c r="C112" s="56"/>
      <c r="D112" s="56"/>
      <c r="E112" s="56"/>
      <c r="F112" s="3">
        <f t="shared" ref="F112:F116" si="35">G112+H112+I112</f>
        <v>42859</v>
      </c>
      <c r="G112" s="3">
        <v>18419</v>
      </c>
      <c r="H112" s="1">
        <v>24440</v>
      </c>
      <c r="I112" s="1">
        <v>0</v>
      </c>
      <c r="J112" s="1">
        <v>0</v>
      </c>
      <c r="K112" s="1">
        <f t="shared" si="24"/>
        <v>0</v>
      </c>
      <c r="L112" s="1">
        <f t="shared" si="26"/>
        <v>0</v>
      </c>
      <c r="M112" s="1">
        <v>0</v>
      </c>
      <c r="N112" s="1">
        <v>0</v>
      </c>
      <c r="O112" s="1">
        <v>0</v>
      </c>
      <c r="P112" s="3">
        <f t="shared" si="25"/>
        <v>0</v>
      </c>
      <c r="Q112" s="68"/>
    </row>
    <row r="113" spans="1:17" ht="128.25" customHeight="1" x14ac:dyDescent="0.25">
      <c r="A113" s="4" t="s">
        <v>171</v>
      </c>
      <c r="B113" s="56"/>
      <c r="C113" s="56"/>
      <c r="D113" s="56"/>
      <c r="E113" s="56"/>
      <c r="F113" s="3">
        <f t="shared" si="35"/>
        <v>42859</v>
      </c>
      <c r="G113" s="3">
        <v>18419</v>
      </c>
      <c r="H113" s="1">
        <v>24440</v>
      </c>
      <c r="I113" s="1"/>
      <c r="J113" s="1">
        <v>0</v>
      </c>
      <c r="K113" s="1">
        <f t="shared" si="24"/>
        <v>0</v>
      </c>
      <c r="L113" s="1">
        <f t="shared" si="26"/>
        <v>0</v>
      </c>
      <c r="M113" s="1"/>
      <c r="N113" s="1">
        <v>0</v>
      </c>
      <c r="O113" s="1"/>
      <c r="P113" s="3">
        <f t="shared" si="25"/>
        <v>0</v>
      </c>
      <c r="Q113" s="70" t="s">
        <v>208</v>
      </c>
    </row>
    <row r="114" spans="1:17" ht="15.75" x14ac:dyDescent="0.25">
      <c r="A114" s="58" t="s">
        <v>172</v>
      </c>
      <c r="B114" s="15"/>
      <c r="C114" s="15"/>
      <c r="D114" s="15"/>
      <c r="E114" s="15"/>
      <c r="F114" s="21">
        <f t="shared" si="35"/>
        <v>61524.5</v>
      </c>
      <c r="G114" s="5">
        <v>0</v>
      </c>
      <c r="H114" s="5">
        <v>59724.5</v>
      </c>
      <c r="I114" s="5">
        <v>1800</v>
      </c>
      <c r="J114" s="5">
        <v>0</v>
      </c>
      <c r="K114" s="5">
        <f t="shared" si="24"/>
        <v>0</v>
      </c>
      <c r="L114" s="1">
        <f t="shared" si="26"/>
        <v>0</v>
      </c>
      <c r="M114" s="5">
        <v>0</v>
      </c>
      <c r="N114" s="5">
        <v>0</v>
      </c>
      <c r="O114" s="5">
        <v>0</v>
      </c>
      <c r="P114" s="21">
        <f t="shared" si="25"/>
        <v>0</v>
      </c>
      <c r="Q114" s="64"/>
    </row>
    <row r="115" spans="1:17" ht="63" x14ac:dyDescent="0.25">
      <c r="A115" s="32" t="s">
        <v>101</v>
      </c>
      <c r="B115" s="15"/>
      <c r="C115" s="15"/>
      <c r="D115" s="15"/>
      <c r="E115" s="15"/>
      <c r="F115" s="3">
        <f t="shared" si="35"/>
        <v>4136.5</v>
      </c>
      <c r="G115" s="12">
        <v>0</v>
      </c>
      <c r="H115" s="12">
        <v>4136.5</v>
      </c>
      <c r="I115" s="12">
        <v>0</v>
      </c>
      <c r="J115" s="12">
        <v>0</v>
      </c>
      <c r="K115" s="1">
        <f t="shared" si="24"/>
        <v>0</v>
      </c>
      <c r="L115" s="1">
        <f t="shared" si="26"/>
        <v>0</v>
      </c>
      <c r="M115" s="12">
        <v>0</v>
      </c>
      <c r="N115" s="12">
        <v>0</v>
      </c>
      <c r="O115" s="12">
        <v>0</v>
      </c>
      <c r="P115" s="3">
        <f t="shared" si="25"/>
        <v>0</v>
      </c>
      <c r="Q115" s="63"/>
    </row>
    <row r="116" spans="1:17" ht="30" x14ac:dyDescent="0.25">
      <c r="A116" s="34" t="s">
        <v>173</v>
      </c>
      <c r="B116" s="15"/>
      <c r="C116" s="15"/>
      <c r="D116" s="15"/>
      <c r="E116" s="15"/>
      <c r="F116" s="3">
        <f t="shared" si="35"/>
        <v>4136.5</v>
      </c>
      <c r="G116" s="1">
        <v>0</v>
      </c>
      <c r="H116" s="1">
        <v>4136.5</v>
      </c>
      <c r="I116" s="1">
        <v>0</v>
      </c>
      <c r="J116" s="1">
        <v>0</v>
      </c>
      <c r="K116" s="1">
        <f t="shared" si="24"/>
        <v>0</v>
      </c>
      <c r="L116" s="1">
        <f t="shared" si="26"/>
        <v>0</v>
      </c>
      <c r="M116" s="1">
        <v>0</v>
      </c>
      <c r="N116" s="1">
        <v>0</v>
      </c>
      <c r="O116" s="1">
        <v>0</v>
      </c>
      <c r="P116" s="3">
        <f t="shared" si="25"/>
        <v>0</v>
      </c>
      <c r="Q116" s="63"/>
    </row>
    <row r="117" spans="1:17" ht="30" x14ac:dyDescent="0.25">
      <c r="A117" s="24" t="s">
        <v>103</v>
      </c>
      <c r="B117" s="15"/>
      <c r="C117" s="15"/>
      <c r="D117" s="15"/>
      <c r="E117" s="15"/>
      <c r="F117" s="11"/>
      <c r="G117" s="11"/>
      <c r="H117" s="1"/>
      <c r="I117" s="1"/>
      <c r="J117" s="1"/>
      <c r="K117" s="1"/>
      <c r="L117" s="1"/>
      <c r="M117" s="1"/>
      <c r="N117" s="1"/>
      <c r="O117" s="1"/>
      <c r="P117" s="1"/>
      <c r="Q117" s="63"/>
    </row>
    <row r="118" spans="1:17" x14ac:dyDescent="0.25">
      <c r="A118" s="24" t="s">
        <v>38</v>
      </c>
      <c r="B118" s="56"/>
      <c r="C118" s="56"/>
      <c r="D118" s="56"/>
      <c r="E118" s="56"/>
      <c r="F118" s="3"/>
      <c r="G118" s="6"/>
      <c r="H118" s="1"/>
      <c r="I118" s="1"/>
      <c r="J118" s="1"/>
      <c r="K118" s="1"/>
      <c r="L118" s="1"/>
      <c r="M118" s="1"/>
      <c r="N118" s="1"/>
      <c r="O118" s="1"/>
      <c r="P118" s="3"/>
      <c r="Q118" s="68"/>
    </row>
    <row r="119" spans="1:17" ht="75.75" customHeight="1" x14ac:dyDescent="0.25">
      <c r="A119" s="4" t="s">
        <v>174</v>
      </c>
      <c r="B119" s="56" t="s">
        <v>175</v>
      </c>
      <c r="C119" s="56" t="s">
        <v>176</v>
      </c>
      <c r="D119" s="56"/>
      <c r="E119" s="49">
        <v>42735</v>
      </c>
      <c r="F119" s="3">
        <f t="shared" ref="F119:F121" si="36">G119+H119+I119</f>
        <v>4136.5</v>
      </c>
      <c r="G119" s="6"/>
      <c r="H119" s="1">
        <v>4136.5</v>
      </c>
      <c r="I119" s="1"/>
      <c r="J119" s="1">
        <v>0</v>
      </c>
      <c r="K119" s="1">
        <f t="shared" si="24"/>
        <v>0</v>
      </c>
      <c r="L119" s="1">
        <f t="shared" si="26"/>
        <v>0</v>
      </c>
      <c r="M119" s="1"/>
      <c r="N119" s="1">
        <v>0</v>
      </c>
      <c r="O119" s="1"/>
      <c r="P119" s="3">
        <f t="shared" si="25"/>
        <v>0</v>
      </c>
      <c r="Q119" s="68" t="s">
        <v>201</v>
      </c>
    </row>
    <row r="120" spans="1:17" ht="47.25" x14ac:dyDescent="0.25">
      <c r="A120" s="32" t="s">
        <v>156</v>
      </c>
      <c r="B120" s="56"/>
      <c r="C120" s="53"/>
      <c r="D120" s="56"/>
      <c r="E120" s="56"/>
      <c r="F120" s="3">
        <f t="shared" si="36"/>
        <v>57388</v>
      </c>
      <c r="G120" s="3">
        <v>0</v>
      </c>
      <c r="H120" s="3">
        <v>55588</v>
      </c>
      <c r="I120" s="3">
        <v>1800</v>
      </c>
      <c r="J120" s="6">
        <v>0</v>
      </c>
      <c r="K120" s="1">
        <f t="shared" si="24"/>
        <v>0</v>
      </c>
      <c r="L120" s="1">
        <f t="shared" si="26"/>
        <v>0</v>
      </c>
      <c r="M120" s="1">
        <v>0</v>
      </c>
      <c r="N120" s="1">
        <v>0</v>
      </c>
      <c r="O120" s="1">
        <v>0</v>
      </c>
      <c r="P120" s="3">
        <f t="shared" si="25"/>
        <v>0</v>
      </c>
      <c r="Q120" s="68"/>
    </row>
    <row r="121" spans="1:17" ht="30" x14ac:dyDescent="0.25">
      <c r="A121" s="4" t="s">
        <v>157</v>
      </c>
      <c r="B121" s="56"/>
      <c r="C121" s="53"/>
      <c r="D121" s="56"/>
      <c r="E121" s="56"/>
      <c r="F121" s="3">
        <f t="shared" si="36"/>
        <v>57388</v>
      </c>
      <c r="G121" s="3">
        <v>0</v>
      </c>
      <c r="H121" s="3">
        <v>55588</v>
      </c>
      <c r="I121" s="3">
        <v>1800</v>
      </c>
      <c r="J121" s="6">
        <v>0</v>
      </c>
      <c r="K121" s="1">
        <f t="shared" si="24"/>
        <v>0</v>
      </c>
      <c r="L121" s="1">
        <f t="shared" si="26"/>
        <v>0</v>
      </c>
      <c r="M121" s="1">
        <v>0</v>
      </c>
      <c r="N121" s="1">
        <v>0</v>
      </c>
      <c r="O121" s="1">
        <v>0</v>
      </c>
      <c r="P121" s="3">
        <f t="shared" si="25"/>
        <v>0</v>
      </c>
      <c r="Q121" s="68"/>
    </row>
    <row r="122" spans="1:17" ht="30" x14ac:dyDescent="0.25">
      <c r="A122" s="24" t="s">
        <v>103</v>
      </c>
      <c r="B122" s="56"/>
      <c r="C122" s="53"/>
      <c r="D122" s="56"/>
      <c r="E122" s="56"/>
      <c r="F122" s="3"/>
      <c r="G122" s="6"/>
      <c r="H122" s="1"/>
      <c r="I122" s="1"/>
      <c r="J122" s="1"/>
      <c r="K122" s="1"/>
      <c r="L122" s="1"/>
      <c r="M122" s="1"/>
      <c r="N122" s="1"/>
      <c r="O122" s="1"/>
      <c r="P122" s="3"/>
      <c r="Q122" s="68"/>
    </row>
    <row r="123" spans="1:17" x14ac:dyDescent="0.25">
      <c r="A123" s="24" t="s">
        <v>39</v>
      </c>
      <c r="B123" s="56"/>
      <c r="C123" s="53"/>
      <c r="D123" s="56"/>
      <c r="E123" s="56"/>
      <c r="F123" s="3"/>
      <c r="G123" s="6"/>
      <c r="H123" s="1"/>
      <c r="I123" s="1"/>
      <c r="J123" s="1"/>
      <c r="K123" s="1"/>
      <c r="L123" s="1"/>
      <c r="M123" s="1"/>
      <c r="N123" s="1"/>
      <c r="O123" s="1"/>
      <c r="P123" s="3"/>
      <c r="Q123" s="68"/>
    </row>
    <row r="124" spans="1:17" ht="79.5" customHeight="1" x14ac:dyDescent="0.25">
      <c r="A124" s="24" t="s">
        <v>177</v>
      </c>
      <c r="B124" s="56" t="s">
        <v>178</v>
      </c>
      <c r="C124" s="53" t="s">
        <v>78</v>
      </c>
      <c r="D124" s="56"/>
      <c r="E124" s="56" t="s">
        <v>179</v>
      </c>
      <c r="F124" s="3">
        <f t="shared" ref="F124:F136" si="37">G124+H124+I124</f>
        <v>29400</v>
      </c>
      <c r="G124" s="6"/>
      <c r="H124" s="1">
        <v>28000</v>
      </c>
      <c r="I124" s="1">
        <v>1400</v>
      </c>
      <c r="J124" s="1">
        <v>0</v>
      </c>
      <c r="K124" s="1">
        <f t="shared" si="24"/>
        <v>0</v>
      </c>
      <c r="L124" s="1">
        <f t="shared" si="26"/>
        <v>0</v>
      </c>
      <c r="M124" s="1"/>
      <c r="N124" s="1">
        <v>0</v>
      </c>
      <c r="O124" s="1"/>
      <c r="P124" s="3">
        <f t="shared" si="25"/>
        <v>0</v>
      </c>
      <c r="Q124" s="65" t="s">
        <v>200</v>
      </c>
    </row>
    <row r="125" spans="1:17" ht="74.25" customHeight="1" x14ac:dyDescent="0.25">
      <c r="A125" s="24" t="s">
        <v>180</v>
      </c>
      <c r="B125" s="56" t="s">
        <v>178</v>
      </c>
      <c r="C125" s="53" t="s">
        <v>78</v>
      </c>
      <c r="D125" s="56"/>
      <c r="E125" s="56" t="s">
        <v>181</v>
      </c>
      <c r="F125" s="3">
        <f t="shared" si="37"/>
        <v>27988</v>
      </c>
      <c r="G125" s="6"/>
      <c r="H125" s="1">
        <v>27588</v>
      </c>
      <c r="I125" s="1">
        <v>400</v>
      </c>
      <c r="J125" s="1">
        <v>0</v>
      </c>
      <c r="K125" s="1">
        <f t="shared" si="24"/>
        <v>0</v>
      </c>
      <c r="L125" s="1">
        <f t="shared" si="26"/>
        <v>0</v>
      </c>
      <c r="M125" s="1"/>
      <c r="N125" s="1">
        <v>0</v>
      </c>
      <c r="O125" s="1"/>
      <c r="P125" s="3">
        <f t="shared" si="25"/>
        <v>0</v>
      </c>
      <c r="Q125" s="65" t="s">
        <v>200</v>
      </c>
    </row>
    <row r="126" spans="1:17" ht="15.75" x14ac:dyDescent="0.25">
      <c r="A126" s="58" t="s">
        <v>182</v>
      </c>
      <c r="B126" s="15"/>
      <c r="C126" s="15"/>
      <c r="D126" s="15"/>
      <c r="E126" s="15"/>
      <c r="F126" s="3">
        <f t="shared" si="37"/>
        <v>211792.69</v>
      </c>
      <c r="G126" s="5">
        <v>136436.35999999999</v>
      </c>
      <c r="H126" s="5">
        <v>45409</v>
      </c>
      <c r="I126" s="5">
        <v>29947.33</v>
      </c>
      <c r="J126" s="5">
        <v>28200</v>
      </c>
      <c r="K126" s="5">
        <f t="shared" si="24"/>
        <v>13.314907138674146</v>
      </c>
      <c r="L126" s="1">
        <f t="shared" si="26"/>
        <v>28200</v>
      </c>
      <c r="M126" s="5">
        <v>0</v>
      </c>
      <c r="N126" s="5">
        <v>10000</v>
      </c>
      <c r="O126" s="5">
        <v>18200</v>
      </c>
      <c r="P126" s="21">
        <f t="shared" si="25"/>
        <v>13.314907138674146</v>
      </c>
      <c r="Q126" s="64"/>
    </row>
    <row r="127" spans="1:17" x14ac:dyDescent="0.25">
      <c r="A127" s="4" t="s">
        <v>19</v>
      </c>
      <c r="B127" s="15"/>
      <c r="C127" s="15"/>
      <c r="D127" s="15"/>
      <c r="E127" s="15"/>
      <c r="F127" s="3"/>
      <c r="G127" s="6"/>
      <c r="H127" s="1"/>
      <c r="I127" s="1"/>
      <c r="J127" s="1"/>
      <c r="K127" s="1"/>
      <c r="L127" s="1"/>
      <c r="M127" s="1"/>
      <c r="N127" s="1"/>
      <c r="O127" s="1"/>
      <c r="P127" s="1"/>
      <c r="Q127" s="63"/>
    </row>
    <row r="128" spans="1:17" ht="47.25" x14ac:dyDescent="0.25">
      <c r="A128" s="37" t="s">
        <v>183</v>
      </c>
      <c r="B128" s="15"/>
      <c r="C128" s="15"/>
      <c r="D128" s="15"/>
      <c r="E128" s="15"/>
      <c r="F128" s="3">
        <f t="shared" si="37"/>
        <v>28200</v>
      </c>
      <c r="G128" s="1">
        <v>0</v>
      </c>
      <c r="H128" s="1">
        <v>10000</v>
      </c>
      <c r="I128" s="1">
        <v>18200</v>
      </c>
      <c r="J128" s="1">
        <v>28200</v>
      </c>
      <c r="K128" s="1">
        <f t="shared" si="24"/>
        <v>100</v>
      </c>
      <c r="L128" s="1">
        <f t="shared" si="26"/>
        <v>28200</v>
      </c>
      <c r="M128" s="1">
        <v>0</v>
      </c>
      <c r="N128" s="1">
        <v>10000</v>
      </c>
      <c r="O128" s="1">
        <v>18200</v>
      </c>
      <c r="P128" s="3">
        <f t="shared" si="25"/>
        <v>100</v>
      </c>
      <c r="Q128" s="64"/>
    </row>
    <row r="129" spans="1:17" ht="30" x14ac:dyDescent="0.25">
      <c r="A129" s="4" t="s">
        <v>184</v>
      </c>
      <c r="B129" s="15"/>
      <c r="C129" s="15"/>
      <c r="D129" s="15"/>
      <c r="E129" s="15"/>
      <c r="F129" s="3">
        <f t="shared" si="37"/>
        <v>28200</v>
      </c>
      <c r="G129" s="1">
        <v>0</v>
      </c>
      <c r="H129" s="1">
        <v>10000</v>
      </c>
      <c r="I129" s="1">
        <v>18200</v>
      </c>
      <c r="J129" s="1">
        <v>28200</v>
      </c>
      <c r="K129" s="1">
        <f t="shared" si="24"/>
        <v>100</v>
      </c>
      <c r="L129" s="1">
        <f t="shared" si="26"/>
        <v>28200</v>
      </c>
      <c r="M129" s="1">
        <v>0</v>
      </c>
      <c r="N129" s="1">
        <v>10000</v>
      </c>
      <c r="O129" s="1">
        <v>18200</v>
      </c>
      <c r="P129" s="3">
        <f t="shared" si="25"/>
        <v>100</v>
      </c>
      <c r="Q129" s="63"/>
    </row>
    <row r="130" spans="1:17" ht="30" x14ac:dyDescent="0.25">
      <c r="A130" s="24" t="s">
        <v>185</v>
      </c>
      <c r="B130" s="15"/>
      <c r="C130" s="15"/>
      <c r="D130" s="15"/>
      <c r="E130" s="15"/>
      <c r="F130" s="3"/>
      <c r="G130" s="11"/>
      <c r="H130" s="2"/>
      <c r="I130" s="2"/>
      <c r="J130" s="2"/>
      <c r="K130" s="2"/>
      <c r="L130" s="1"/>
      <c r="M130" s="2"/>
      <c r="N130" s="2"/>
      <c r="O130" s="2"/>
      <c r="P130" s="2"/>
      <c r="Q130" s="63"/>
    </row>
    <row r="131" spans="1:17" ht="15.75" x14ac:dyDescent="0.25">
      <c r="A131" s="24" t="s">
        <v>40</v>
      </c>
      <c r="B131" s="15"/>
      <c r="C131" s="15"/>
      <c r="D131" s="15"/>
      <c r="E131" s="15"/>
      <c r="F131" s="3"/>
      <c r="G131" s="11"/>
      <c r="H131" s="2"/>
      <c r="I131" s="2"/>
      <c r="J131" s="2"/>
      <c r="K131" s="2"/>
      <c r="L131" s="1"/>
      <c r="M131" s="2"/>
      <c r="N131" s="2"/>
      <c r="O131" s="2"/>
      <c r="P131" s="2"/>
      <c r="Q131" s="63"/>
    </row>
    <row r="132" spans="1:17" ht="62.25" customHeight="1" x14ac:dyDescent="0.25">
      <c r="A132" s="4" t="s">
        <v>186</v>
      </c>
      <c r="B132" s="54" t="s">
        <v>187</v>
      </c>
      <c r="C132" s="53" t="s">
        <v>188</v>
      </c>
      <c r="D132" s="53" t="s">
        <v>189</v>
      </c>
      <c r="E132" s="55"/>
      <c r="F132" s="3">
        <f t="shared" si="37"/>
        <v>28200</v>
      </c>
      <c r="G132" s="3"/>
      <c r="H132" s="1">
        <v>10000</v>
      </c>
      <c r="I132" s="1">
        <v>18200</v>
      </c>
      <c r="J132" s="1">
        <v>28200</v>
      </c>
      <c r="K132" s="1">
        <f t="shared" si="24"/>
        <v>100</v>
      </c>
      <c r="L132" s="1">
        <f t="shared" si="26"/>
        <v>28200</v>
      </c>
      <c r="M132" s="1"/>
      <c r="N132" s="1">
        <v>10000</v>
      </c>
      <c r="O132" s="1">
        <v>18200</v>
      </c>
      <c r="P132" s="3">
        <f t="shared" si="25"/>
        <v>100</v>
      </c>
      <c r="Q132" s="71"/>
    </row>
    <row r="133" spans="1:17" ht="31.5" customHeight="1" x14ac:dyDescent="0.25">
      <c r="A133" s="32" t="s">
        <v>91</v>
      </c>
      <c r="B133" s="54"/>
      <c r="C133" s="53"/>
      <c r="D133" s="53"/>
      <c r="E133" s="55"/>
      <c r="F133" s="3">
        <f t="shared" si="37"/>
        <v>183592.68999999997</v>
      </c>
      <c r="G133" s="3">
        <v>136436.35999999999</v>
      </c>
      <c r="H133" s="1">
        <v>35409</v>
      </c>
      <c r="I133" s="1">
        <v>11747.33</v>
      </c>
      <c r="J133" s="1">
        <v>0</v>
      </c>
      <c r="K133" s="1">
        <f t="shared" si="24"/>
        <v>0</v>
      </c>
      <c r="L133" s="1">
        <f t="shared" si="26"/>
        <v>0</v>
      </c>
      <c r="M133" s="1">
        <v>0</v>
      </c>
      <c r="N133" s="1">
        <v>0</v>
      </c>
      <c r="O133" s="1">
        <v>0</v>
      </c>
      <c r="P133" s="3">
        <f t="shared" si="25"/>
        <v>0</v>
      </c>
      <c r="Q133" s="71"/>
    </row>
    <row r="134" spans="1:17" x14ac:dyDescent="0.25">
      <c r="A134" s="34" t="s">
        <v>97</v>
      </c>
      <c r="B134" s="54"/>
      <c r="C134" s="53"/>
      <c r="D134" s="53"/>
      <c r="E134" s="55"/>
      <c r="F134" s="3">
        <f t="shared" si="37"/>
        <v>183592.68999999997</v>
      </c>
      <c r="G134" s="3">
        <v>136436.35999999999</v>
      </c>
      <c r="H134" s="1">
        <v>35409</v>
      </c>
      <c r="I134" s="1">
        <v>11747.33</v>
      </c>
      <c r="J134" s="1">
        <v>0</v>
      </c>
      <c r="K134" s="1">
        <f t="shared" si="24"/>
        <v>0</v>
      </c>
      <c r="L134" s="1">
        <f t="shared" si="26"/>
        <v>0</v>
      </c>
      <c r="M134" s="1">
        <v>0</v>
      </c>
      <c r="N134" s="1">
        <v>0</v>
      </c>
      <c r="O134" s="1">
        <v>0</v>
      </c>
      <c r="P134" s="3">
        <f t="shared" si="25"/>
        <v>0</v>
      </c>
      <c r="Q134" s="71"/>
    </row>
    <row r="135" spans="1:17" ht="45" x14ac:dyDescent="0.25">
      <c r="A135" s="24" t="s">
        <v>72</v>
      </c>
      <c r="B135" s="54"/>
      <c r="C135" s="53"/>
      <c r="D135" s="53"/>
      <c r="E135" s="55"/>
      <c r="F135" s="3"/>
      <c r="G135" s="3"/>
      <c r="H135" s="1"/>
      <c r="I135" s="1"/>
      <c r="J135" s="1"/>
      <c r="K135" s="1"/>
      <c r="L135" s="1"/>
      <c r="M135" s="1"/>
      <c r="N135" s="1"/>
      <c r="O135" s="1"/>
      <c r="P135" s="3"/>
      <c r="Q135" s="71"/>
    </row>
    <row r="136" spans="1:17" ht="409.5" customHeight="1" x14ac:dyDescent="0.25">
      <c r="A136" s="4" t="s">
        <v>212</v>
      </c>
      <c r="B136" s="54" t="s">
        <v>98</v>
      </c>
      <c r="C136" s="53" t="s">
        <v>190</v>
      </c>
      <c r="D136" s="53" t="s">
        <v>191</v>
      </c>
      <c r="E136" s="56" t="s">
        <v>192</v>
      </c>
      <c r="F136" s="3">
        <f t="shared" si="37"/>
        <v>183592.68999999997</v>
      </c>
      <c r="G136" s="3">
        <v>136436.35999999999</v>
      </c>
      <c r="H136" s="1">
        <v>35409</v>
      </c>
      <c r="I136" s="1">
        <v>11747.33</v>
      </c>
      <c r="J136" s="1"/>
      <c r="K136" s="1">
        <f t="shared" ref="K136" si="38">J136/F136*100</f>
        <v>0</v>
      </c>
      <c r="L136" s="1">
        <f t="shared" ref="L136" si="39">M136+N136+O136</f>
        <v>0</v>
      </c>
      <c r="M136" s="1"/>
      <c r="N136" s="1"/>
      <c r="O136" s="1"/>
      <c r="P136" s="3">
        <f t="shared" ref="P136" si="40">L136/F136*100</f>
        <v>0</v>
      </c>
      <c r="Q136" s="66" t="s">
        <v>203</v>
      </c>
    </row>
    <row r="138" spans="1:17" ht="34.5" customHeight="1" x14ac:dyDescent="0.25"/>
  </sheetData>
  <mergeCells count="17">
    <mergeCell ref="B103:E103"/>
    <mergeCell ref="C73:E73"/>
    <mergeCell ref="P3:P4"/>
    <mergeCell ref="E3:E4"/>
    <mergeCell ref="B57:D57"/>
    <mergeCell ref="L3:O3"/>
    <mergeCell ref="Q57:Q60"/>
    <mergeCell ref="A1:Q1"/>
    <mergeCell ref="A3:A4"/>
    <mergeCell ref="B3:B4"/>
    <mergeCell ref="C3:C4"/>
    <mergeCell ref="D3:D4"/>
    <mergeCell ref="F3:I3"/>
    <mergeCell ref="M2:Q2"/>
    <mergeCell ref="K3:K4"/>
    <mergeCell ref="J3:J4"/>
    <mergeCell ref="Q3:Q4"/>
  </mergeCells>
  <pageMargins left="0.19685039370078741" right="0.19685039370078741" top="0.19685039370078741" bottom="0.39370078740157483" header="0.31496062992125984" footer="0.31496062992125984"/>
  <pageSetup paperSize="9" scale="53" orientation="landscape"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economy53 (Александрова Т.В.)</dc:creator>
  <cp:lastModifiedBy>economy53 (Александрова Т.В.)</cp:lastModifiedBy>
  <cp:lastPrinted>2016-07-15T13:40:54Z</cp:lastPrinted>
  <dcterms:created xsi:type="dcterms:W3CDTF">2016-07-14T05:25:32Z</dcterms:created>
  <dcterms:modified xsi:type="dcterms:W3CDTF">2016-07-20T05:38:58Z</dcterms:modified>
</cp:coreProperties>
</file>