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954" firstSheet="16" activeTab="25"/>
  </bookViews>
  <sheets>
    <sheet name="АГЧР" sheetId="1" r:id="rId1"/>
    <sheet name="ГКЧС" sheetId="2" r:id="rId2"/>
    <sheet name="Госвет" sheetId="3" r:id="rId3"/>
    <sheet name="Госжил" sheetId="4" r:id="rId4"/>
    <sheet name="Госкомимущ" sheetId="5" r:id="rId5"/>
    <sheet name="Гос_по_тариф" sheetId="6" r:id="rId6"/>
    <sheet name="Госсовет" sheetId="7" r:id="rId7"/>
    <sheet name="Гостехнадзор" sheetId="8" r:id="rId8"/>
    <sheet name="КСП" sheetId="9" r:id="rId9"/>
    <sheet name="Минздрав" sheetId="10" r:id="rId10"/>
    <sheet name="Мининформ" sheetId="11" r:id="rId11"/>
    <sheet name="Минкультур" sheetId="12" r:id="rId12"/>
    <sheet name="Минобр" sheetId="13" r:id="rId13"/>
    <sheet name="Минприроды" sheetId="14" r:id="rId14"/>
    <sheet name="Минсельхоз" sheetId="15" r:id="rId15"/>
    <sheet name="Минспорт" sheetId="16" r:id="rId16"/>
    <sheet name="Минстрой" sheetId="17" r:id="rId17"/>
    <sheet name="Минтранспорт" sheetId="18" r:id="rId18"/>
    <sheet name="Минтруд" sheetId="19" r:id="rId19"/>
    <sheet name="Минфин" sheetId="20" r:id="rId20"/>
    <sheet name="минэк" sheetId="21" r:id="rId21"/>
    <sheet name="Минюст" sheetId="22" r:id="rId22"/>
    <sheet name="ЦИК" sheetId="23" r:id="rId23"/>
    <sheet name="ТФОМС" sheetId="24" r:id="rId24"/>
    <sheet name="Свод1" sheetId="25" r:id="rId25"/>
    <sheet name="БЭ" sheetId="26" r:id="rId26"/>
    <sheet name="Доля конк." sheetId="27" r:id="rId27"/>
    <sheet name="Ср.кол.уч" sheetId="28" r:id="rId28"/>
  </sheets>
  <definedNames>
    <definedName name="_xlnm.Print_Area" localSheetId="25">'БЭ'!$A$1:$G$32</definedName>
    <definedName name="_xlnm.Print_Area" localSheetId="26">'Доля конк.'!$A$1:$E$32</definedName>
    <definedName name="_xlnm.Print_Area" localSheetId="24">'Свод1'!$A$1:$K$128</definedName>
  </definedNames>
  <calcPr fullCalcOnLoad="1"/>
</workbook>
</file>

<file path=xl/sharedStrings.xml><?xml version="1.0" encoding="utf-8"?>
<sst xmlns="http://schemas.openxmlformats.org/spreadsheetml/2006/main" count="4072" uniqueCount="436">
  <si>
    <t>Утверждена</t>
  </si>
  <si>
    <t>приказом Минэкономразвития Чувашии</t>
  </si>
  <si>
    <t>от _______________ 2016 № ______</t>
  </si>
  <si>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</si>
  <si>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</si>
  <si>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</si>
  <si>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</si>
  <si>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</si>
  <si>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</si>
  <si>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</si>
  <si>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</si>
  <si>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</si>
  <si>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</si>
  <si>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</si>
  <si>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</si>
  <si>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</si>
  <si>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</si>
  <si>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</si>
  <si>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</si>
  <si>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</si>
  <si>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</si>
  <si>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</si>
  <si>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</si>
  <si>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</si>
  <si>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</si>
  <si>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</si>
  <si>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</si>
  <si>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</si>
  <si>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</si>
  <si>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</si>
  <si>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</si>
  <si>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</si>
  <si>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</si>
  <si>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 из-за отказа в допуске к участию всех участников закупки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</si>
  <si>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</si>
  <si>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</si>
  <si>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</si>
  <si>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</si>
  <si>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</si>
  <si>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</si>
  <si>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</si>
  <si>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</si>
  <si>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</si>
  <si>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>из них:</t>
  </si>
  <si>
    <t>с учреждениями УИС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</si>
  <si>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</si>
  <si>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</si>
  <si>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</si>
  <si>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</si>
  <si>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</si>
  <si>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</si>
  <si>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</si>
  <si>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</si>
  <si>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</si>
  <si>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</si>
  <si>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</si>
  <si>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</si>
  <si>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</si>
  <si>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</si>
  <si>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</si>
  <si>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</si>
  <si>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 xml:space="preserve">из них </t>
  </si>
  <si>
    <t>заявок учреждений УИС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</si>
  <si>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</si>
  <si>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</si>
  <si>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Из строки 209 - по причинам:</t>
  </si>
  <si>
    <t xml:space="preserve">- участник не отвечал требованиям, установленным Законом 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</si>
  <si>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</si>
  <si>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</si>
  <si>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</si>
  <si>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</si>
  <si>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</si>
  <si>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</si>
  <si>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</si>
  <si>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</si>
  <si>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</si>
  <si>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</si>
  <si>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</si>
  <si>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</si>
  <si>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всех участников закупки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</si>
  <si>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</si>
  <si>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</si>
  <si>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</si>
  <si>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</si>
  <si>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</si>
  <si>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</si>
  <si>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</si>
  <si>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</si>
  <si>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</si>
  <si>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</si>
  <si>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</si>
  <si>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</si>
  <si>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</si>
  <si>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</si>
  <si>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</si>
  <si>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</si>
  <si>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</si>
  <si>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</si>
  <si>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</si>
  <si>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</si>
  <si>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</si>
  <si>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</si>
  <si>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</si>
  <si>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</si>
  <si>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</si>
  <si>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</si>
  <si>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</si>
  <si>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</t>
  </si>
  <si>
    <t>с субъектами малого предпринимательства</t>
  </si>
  <si>
    <t>с социально ориентированными некоммерческими организациями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</si>
  <si>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</si>
  <si>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</si>
  <si>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</si>
  <si>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</si>
  <si>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</si>
  <si>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</si>
  <si>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>Алексеева Наталья Валериевна</t>
  </si>
  <si>
    <t>Дата составления отчета:  «     » апреля 2016 г.</t>
  </si>
  <si>
    <t>Контактный тел.: 8 (83535) 22-2-13</t>
  </si>
  <si>
    <r>
      <t xml:space="preserve">E-mail: </t>
    </r>
    <r>
      <rPr>
        <sz val="11"/>
        <color indexed="8"/>
        <rFont val="Times New Roman"/>
        <family val="1"/>
      </rPr>
      <t>economy2@alikov.cap.ru</t>
    </r>
  </si>
  <si>
    <t>Ибресинский район Чувашской Республики</t>
  </si>
  <si>
    <t>Кольцова Светлана Валериевна</t>
  </si>
  <si>
    <r>
      <t xml:space="preserve">Контактный тел.: </t>
    </r>
    <r>
      <rPr>
        <b/>
        <sz val="12"/>
        <color indexed="8"/>
        <rFont val="Times New Roman"/>
        <family val="1"/>
      </rPr>
      <t xml:space="preserve">8 (83538) 22571 </t>
    </r>
  </si>
  <si>
    <r>
      <t xml:space="preserve">E-mail: </t>
    </r>
    <r>
      <rPr>
        <b/>
        <sz val="12"/>
        <color indexed="8"/>
        <rFont val="Times New Roman"/>
        <family val="1"/>
      </rPr>
      <t xml:space="preserve">econ4@ibresi.cap.ru </t>
    </r>
  </si>
  <si>
    <t>Дата составления отчета «12» апреля 2016 год</t>
  </si>
  <si>
    <t xml:space="preserve">для обеспечения нужд Яльчикского района Чувашской Республики </t>
  </si>
  <si>
    <t>1 полугодие 2016 года</t>
  </si>
  <si>
    <t>4.101</t>
  </si>
  <si>
    <t>4.102</t>
  </si>
  <si>
    <t>4.103</t>
  </si>
  <si>
    <t>4.104</t>
  </si>
  <si>
    <t>4.201</t>
  </si>
  <si>
    <t>4.202</t>
  </si>
  <si>
    <t>4.203</t>
  </si>
  <si>
    <t>4.301</t>
  </si>
  <si>
    <t>4.302</t>
  </si>
  <si>
    <t>4.303</t>
  </si>
  <si>
    <t>4.304</t>
  </si>
  <si>
    <t>4.305</t>
  </si>
  <si>
    <t>4.306</t>
  </si>
  <si>
    <t>4.307</t>
  </si>
  <si>
    <t>4.308</t>
  </si>
  <si>
    <t>4.309</t>
  </si>
  <si>
    <t>дву0этапные</t>
  </si>
  <si>
    <t>без проведения конкурентны0 способов определения поставщиков (подрядчиков, исполнителей)</t>
  </si>
  <si>
    <t xml:space="preserve">I. Количественные 0арактеристики способов определения поставщиков (подрядчиков, исполнителей), </t>
  </si>
  <si>
    <t>Количество закрыты0 конкурсов, закрыты0 аукционов, извещения о проведении которы0 размещаются в единой информационной системе</t>
  </si>
  <si>
    <t>Из строки 101 - количество несостоявши0ся способов определения поставщиков (подрядчиков, исполнителей) (лотов)</t>
  </si>
  <si>
    <t>Из строки 103 - количество несостоявши0ся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</si>
  <si>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несостоявши0ся способов определения поставщиков (подрядчиков, исполнителей) (лотов), которые не привели к заключению контрактов из-за отказа в допуске к участию все0 участников закупки</t>
  </si>
  <si>
    <t>Из строки 101 - проведено совместны0 конкурсов, аукционов (лотов)</t>
  </si>
  <si>
    <t>Из строки 107 - количество несостоявши0ся совместны0 конкурсов, аукционов (лотов)</t>
  </si>
  <si>
    <t>Из строки 107 - количество совместны0 конкурсов, аукционов (лотов), которые не привели к заключению контракта</t>
  </si>
  <si>
    <t>2. Количество заключенны0 контрактов и договоров</t>
  </si>
  <si>
    <t>Из строки 110 - количество заключенны0 контрактов по результатам несостоявши0ся способов определения поставщиков (подрядчиков, исполнителей) (лотов)</t>
  </si>
  <si>
    <t>Из строки 110 - количество контрактов, заключенны0 по результатам проведения совместны0 конкурсов, аукционов</t>
  </si>
  <si>
    <t>Из строки 110 - количество контрактов, заключенны0 по результатам несостоявши0ся совместны0 конкурсов, аукционов</t>
  </si>
  <si>
    <t>Из строки 110 - количество заключенны0 контрактов и договоров с отечественными участниками</t>
  </si>
  <si>
    <t>из ни0:</t>
  </si>
  <si>
    <t xml:space="preserve">5. Количество осуществленны0 способов определения поставщиков (подрядчиков, исполнителей), признанны0 недействительными </t>
  </si>
  <si>
    <t>II. Количественные 0арактеристики участников закупки товаров, работ, услуг для обеспечения государственны0 и муниципальны0 нужд</t>
  </si>
  <si>
    <t>1. Общее количество поданны0 заявок</t>
  </si>
  <si>
    <t>Количество заявок, поданны0 для участия в закрыты0 конкурса0, закрыты0 аукциона0, извещения о проведении которы0 размещаются в единой информационной системе</t>
  </si>
  <si>
    <t>Из строки 201 - количество заявок, поданны0 для участия в способа0 определения поставщиков (подрядчиков, исполнителей), признанны0 несостоявшимися</t>
  </si>
  <si>
    <t xml:space="preserve">Из строки 201 - количество заявок, поданны0 для участия в совместны0 конкурса0, аукциона0 </t>
  </si>
  <si>
    <t>Из строки 204 - количество заявок, поданны0 для участия в совместны0 конкурса0, аукциона0 признанны0 несостоявшимися</t>
  </si>
  <si>
    <t xml:space="preserve">Из строки 201 - заявок отечественны0 участников торгов </t>
  </si>
  <si>
    <t xml:space="preserve">из ни0 </t>
  </si>
  <si>
    <t xml:space="preserve">III. Стоимостные 0арактеристики способов определения поставщиков (подрядчиков, исполнителей), </t>
  </si>
  <si>
    <t>Суммарная начальная цена закрыты0 конкурсов, закрыты0 аукционов, извещения о проведении которы0 размещаются единой информационной системе</t>
  </si>
  <si>
    <t>Из строки 301 - суммарная начальная цена контрактов несостоявши0ся конкурсов, аукционов (лотов), запросов котировок, запросов предложений</t>
  </si>
  <si>
    <t>Из строки 303 -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</si>
  <si>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в допуске к участию все0 участников закупки</t>
  </si>
  <si>
    <t>Из строки 301 - суммарная начальная цена контрактов (лотов), выставленны0 на совместные конкурсы, аукционы (лоты)</t>
  </si>
  <si>
    <t>Из строки 307 - суммарная начальная цена контрактов несостоявши0ся совместны0 конкурсов, аукционов (лотов)</t>
  </si>
  <si>
    <t>2. Общая стоимость заключенны0 контрактов и договоров</t>
  </si>
  <si>
    <t>Из строки 309 - общая стоимость контрактов, заключенны0 по результатам несостоявши0ся конкурсов, аукционов (лотов), запросов котировок, запросов предложений</t>
  </si>
  <si>
    <t>Из строки 309 - стоимость контрактов, заключенны0 по результатам проведения совместны0 конкурсов, аукционов</t>
  </si>
  <si>
    <t>Из строки 311 - стоимость контрактов, заключенны0 по результатам несостоявши0ся совместны0 конкурсов, аукционов</t>
  </si>
  <si>
    <t>Из строки 309 - стоимость контрактов, заключенны0 с отечественными участниками торгов</t>
  </si>
  <si>
    <t>3. Сумма изменения стоимости заключенны0 контрактов, договоров</t>
  </si>
  <si>
    <t>4. Общая стоимость расторгнуты0 контрактов и договоров</t>
  </si>
  <si>
    <t>IV. Количественные и стоимостные 0арактеристики способов определения поставщиков (подрядчиков, исполнителей) среди субъектов малого предпринимательства, социально ориентированны0 некоммерчески0 организаций</t>
  </si>
  <si>
    <t>4.1. Количественные 0арактеристики способов определения поставщиков (подрядчиков, исполнителей) для субъектов малого предпринимательства, социально ориентированны0 некоммерчески0 организаций</t>
  </si>
  <si>
    <t>1. Всего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</t>
  </si>
  <si>
    <t>Из строки 4.101 -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организаций, признанны0 несостоявшимися</t>
  </si>
  <si>
    <t xml:space="preserve">2. Количество заключенны0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</si>
  <si>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</si>
  <si>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4.2. Количественные 0арактеристики участников закупки товаров, работ, услуг для субъектов малого предпринимательства, социально ориентированны0 некоммерчески0 организаций</t>
  </si>
  <si>
    <t>1. Общее количество заявок, поданны0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ориентированны0 некоммерчески0 организаций</t>
  </si>
  <si>
    <t>из ни0 заявок участников, не являющи0ся субъектами малого предпринимательства, социально ориентированными некоммерческими организациями</t>
  </si>
  <si>
    <t xml:space="preserve">4.3. Стоимостная 0арактеристика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</si>
  <si>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ориентированны0 некоммерчески0 организаций, тысяча рублей</t>
  </si>
  <si>
    <t>3. 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</si>
  <si>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организаций, признанным несостоявшимися</t>
  </si>
  <si>
    <t xml:space="preserve">4. Стоимость заключенны0 контрактов с субъектами малого предпринимательства, социально ориентированными некоммерческими организациями </t>
  </si>
  <si>
    <t>из ни0 заключенны0</t>
  </si>
  <si>
    <t>5. Стоимость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</si>
  <si>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6. Стоимость заключенны0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</si>
  <si>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Заведующий сектором организации и проведения муниципальны0 закупок отдела экономики и управления имуществом администрации Ибресинского района Чувашской Республики</t>
  </si>
  <si>
    <t>Форма № 2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</si>
  <si>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</si>
  <si>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</si>
  <si>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</si>
  <si>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</si>
  <si>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</si>
  <si>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</si>
  <si>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</si>
  <si>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 xml:space="preserve">Всего </t>
  </si>
  <si>
    <t>Общий объем закупок</t>
  </si>
  <si>
    <t>Стоимость конкурентных процедур</t>
  </si>
  <si>
    <t>Доля конкурентных процедур закупок, %</t>
  </si>
  <si>
    <t xml:space="preserve">Кол-во процедур </t>
  </si>
  <si>
    <t>Кол-во заявок</t>
  </si>
  <si>
    <t xml:space="preserve">Доля, % 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</si>
  <si>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</si>
  <si>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103.1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</si>
  <si>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</si>
  <si>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</si>
  <si>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</si>
  <si>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</si>
  <si>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</si>
  <si>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</si>
  <si>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</si>
  <si>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101.2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</si>
  <si>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</si>
  <si>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</si>
  <si>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 признана соответсвующей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</si>
  <si>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</si>
  <si>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</si>
  <si>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</si>
  <si>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</si>
  <si>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303.2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</si>
  <si>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</si>
  <si>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304.1</t>
  </si>
  <si>
    <t>Суммарная начальная цена завершенных закупочных процедур</t>
  </si>
  <si>
    <t>301.1</t>
  </si>
  <si>
    <t>Суммарная начальная цена контрактов (лотов) и договоров отмененных закупочных процедур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</si>
  <si>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</si>
  <si>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</si>
  <si>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310.1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</si>
  <si>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</si>
  <si>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310.2</t>
  </si>
  <si>
    <t>Из строки 103 - количество несостоявши0ся способов определения поставщиков (подрядчиков, исполнителей) (лотов), если подана только 1 заявка</t>
  </si>
  <si>
    <t>Из строки 103 - количество несостоявши0ся способов определения поставщиков (подрядчиков, исполнителей) (лотов), если только 1 заявка признана соответствующей</t>
  </si>
  <si>
    <t>Из строки 104 - количество несостоявши0ся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</si>
  <si>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Из строки 104 - количество несостоявши0ся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все0 участников закупки)</t>
  </si>
  <si>
    <t>Из строки 111 - количество заключенны0 контрактов по результатам несостоявши0ся способов определения поставщиков (подрядчиков, исполнителей) (лотов), если подана только 1 заявка</t>
  </si>
  <si>
    <t>Из строки 111 - количество заключенны0 контрактов по результатам несостоявши0ся способов определения поставщиков (подрядчиков, исполнителей) (лотов), если подана только 1 заявка признана соответсвующей</t>
  </si>
  <si>
    <t>Из строки 303 - суммарная начальная цена контрактов несостоявши0ся конкурсов, аукционов (лотов), запросов котировок, запросов предложений, если подана только 1 заявка</t>
  </si>
  <si>
    <t>Из строки 303 - суммарная начальная цена контрактов несостоявши0ся конкурсов, аукционов (лотов), запросов котировок, запросов предложений, если подана только 1 заявка признана соответствующей</t>
  </si>
  <si>
    <t>Из строки 304 -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</si>
  <si>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все0 участников закупки)</t>
  </si>
  <si>
    <t>Суммарная начальная цена контрактов (лотов) и договоров отмененны0 закупочны0 процедур</t>
  </si>
  <si>
    <t>Из строки 310 - общая стоимость контрактов, заключенны0 по результатам несостоявши0ся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</si>
  <si>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заключенны0 по результатам несостоявши0ся конкурсов, аукционов (лотов), запросов котировок, запросов предложений, если только 1 заявка признана соответсвующей</t>
  </si>
  <si>
    <t xml:space="preserve">1 полугодие 2016 год </t>
  </si>
  <si>
    <t>За 1 полугодие 2016г.</t>
  </si>
  <si>
    <t>I полугодие 2016 года</t>
  </si>
  <si>
    <t>I полугодие 2016</t>
  </si>
  <si>
    <t>1 полугодие 2016г.</t>
  </si>
  <si>
    <t>1 полугодие 2016 г.</t>
  </si>
  <si>
    <t>за 1 полугодие 2016 года</t>
  </si>
  <si>
    <t>1  полугодие   2016   года</t>
  </si>
  <si>
    <t xml:space="preserve"> 1 полугодие 2016 года</t>
  </si>
  <si>
    <t>1 полугодие 2016 год</t>
  </si>
  <si>
    <t>Суммарная начальная цена завершенны0 закупочны0 процедур</t>
  </si>
  <si>
    <t>из них заключенных с субъектами малого предпринимательства</t>
  </si>
  <si>
    <t>Администрация Главы ЧР</t>
  </si>
  <si>
    <t>ГК ЧС</t>
  </si>
  <si>
    <t>Госветслужба ЧР</t>
  </si>
  <si>
    <t xml:space="preserve">Госжилинспекция </t>
  </si>
  <si>
    <t>Госкомимущество</t>
  </si>
  <si>
    <t>Госслужба по тарифам</t>
  </si>
  <si>
    <t>Госсовет</t>
  </si>
  <si>
    <t>Гостехнадзор</t>
  </si>
  <si>
    <t>КСП</t>
  </si>
  <si>
    <t>Минздрав</t>
  </si>
  <si>
    <t>Мининформполитики</t>
  </si>
  <si>
    <t>Минкультуры</t>
  </si>
  <si>
    <t>Минобразования</t>
  </si>
  <si>
    <t>Минприроды</t>
  </si>
  <si>
    <t>Минсельхоз</t>
  </si>
  <si>
    <t>Минспорта</t>
  </si>
  <si>
    <t>Минстрой</t>
  </si>
  <si>
    <t>Минтранспорта</t>
  </si>
  <si>
    <t xml:space="preserve">Минтруд </t>
  </si>
  <si>
    <t>Минфин</t>
  </si>
  <si>
    <t>Минэк</t>
  </si>
  <si>
    <t>Минюст</t>
  </si>
  <si>
    <t>ЦИК</t>
  </si>
  <si>
    <t>ТФОМС</t>
  </si>
  <si>
    <t>АГЧР</t>
  </si>
  <si>
    <t>Госветслужба</t>
  </si>
  <si>
    <t>Госжилинспекция</t>
  </si>
  <si>
    <t>минсельхоз</t>
  </si>
  <si>
    <t>Минтранс</t>
  </si>
  <si>
    <t>Минтруд</t>
  </si>
  <si>
    <t>для обеспечения государственных нужд</t>
  </si>
  <si>
    <t>Расчет бюджетной эффективности
по государственным заказчикам Чувашской Республики</t>
  </si>
  <si>
    <t>Доля конкурентных процедур государственных закупок</t>
  </si>
  <si>
    <t>Среднее количество участников государственных закупок</t>
  </si>
  <si>
    <t>Л.Г.Матейкина</t>
  </si>
  <si>
    <t>Контактный тел.: 64-22-48</t>
  </si>
  <si>
    <t>E-mail: gtn2@cap.ru</t>
  </si>
  <si>
    <t>Дата составления отчета «14 »  июля  2016 год</t>
  </si>
  <si>
    <t>Контактный тел.: 8 917-651-89-33</t>
  </si>
  <si>
    <t>E-mail: gs-schet@cap.ru</t>
  </si>
  <si>
    <t xml:space="preserve">          Дата составления отчета «14» июля 2016 года</t>
  </si>
  <si>
    <t>Консультант</t>
  </si>
  <si>
    <t>Контактный тел.: 8 (8352) 642090</t>
  </si>
  <si>
    <t>E-mail: info2@cap.ru</t>
  </si>
  <si>
    <t>Дата составления отчета «14» июля 2016 года</t>
  </si>
  <si>
    <t>Волкова Екатерина Валентиновна</t>
  </si>
  <si>
    <t>Дата составления отчета «____» июля 2016 года</t>
  </si>
  <si>
    <t>Скворцова Наталия Геннадьевна</t>
  </si>
  <si>
    <t>консультант отдела ресурсного обеспечения</t>
  </si>
  <si>
    <t>Контактный тел.: 8 (352) 64 21 79 (доб 1661)</t>
  </si>
  <si>
    <t>E-mail: obrazov22@cap,ru</t>
  </si>
  <si>
    <t>Дата составления отчета «12» июля 2016 год</t>
  </si>
  <si>
    <t>Галкина Екатерина Валентиновна</t>
  </si>
  <si>
    <t>Консультант отдела экономики Минприроды Чувашии</t>
  </si>
  <si>
    <r>
      <t>Контактный тел.: 8 (</t>
    </r>
    <r>
      <rPr>
        <u val="single"/>
        <sz val="12"/>
        <color indexed="8"/>
        <rFont val="Times New Roman"/>
        <family val="1"/>
      </rPr>
      <t>8352</t>
    </r>
    <r>
      <rPr>
        <sz val="12"/>
        <color indexed="8"/>
        <rFont val="Times New Roman"/>
        <family val="1"/>
      </rPr>
      <t xml:space="preserve">) </t>
    </r>
    <r>
      <rPr>
        <u val="single"/>
        <sz val="12"/>
        <color indexed="8"/>
        <rFont val="Times New Roman"/>
        <family val="1"/>
      </rPr>
      <t>62-10-02</t>
    </r>
    <r>
      <rPr>
        <sz val="12"/>
        <color indexed="8"/>
        <rFont val="Times New Roman"/>
        <family val="1"/>
      </rPr>
      <t xml:space="preserve"> </t>
    </r>
  </si>
  <si>
    <t xml:space="preserve">E-mail: minpriroda22@cap.ru </t>
  </si>
  <si>
    <r>
      <t>Дата составления отчета «_____»</t>
    </r>
    <r>
      <rPr>
        <u val="single"/>
        <sz val="12"/>
        <color indexed="8"/>
        <rFont val="Times New Roman"/>
        <family val="1"/>
      </rPr>
      <t xml:space="preserve"> июля 2016</t>
    </r>
    <r>
      <rPr>
        <sz val="12"/>
        <color indexed="8"/>
        <rFont val="Times New Roman"/>
        <family val="1"/>
      </rPr>
      <t xml:space="preserve"> год</t>
    </r>
  </si>
  <si>
    <t>Рябинина Татьяна</t>
  </si>
  <si>
    <t>начальник отдела</t>
  </si>
  <si>
    <t>Александровна</t>
  </si>
  <si>
    <t>правовой и кадровой работы</t>
  </si>
  <si>
    <t xml:space="preserve">Контактный тел.: 8 (8352) 64-22-46 </t>
  </si>
  <si>
    <t>E-mail: agro42@cap.ru</t>
  </si>
  <si>
    <t>Дата составления отчета «01» июля 2016 год</t>
  </si>
  <si>
    <t>Иванова Анна Сергеевна</t>
  </si>
  <si>
    <t>Специалист по закупкам</t>
  </si>
  <si>
    <t>Контактный тел.: 8 (8352) 64-22-59</t>
  </si>
  <si>
    <t>E-mail: sport19@cap.ru</t>
  </si>
  <si>
    <t>Дата составления отчета «15» июля 2016 год</t>
  </si>
  <si>
    <t>Заместитель министра</t>
  </si>
  <si>
    <t>Контактный тел.: 8 (8352) 64-22-23, 1202</t>
  </si>
  <si>
    <r>
      <t xml:space="preserve">E-mail: </t>
    </r>
    <r>
      <rPr>
        <u val="single"/>
        <sz val="12"/>
        <color indexed="8"/>
        <rFont val="Times New Roman"/>
        <family val="1"/>
      </rPr>
      <t>construc55@cap.ru</t>
    </r>
  </si>
  <si>
    <t>Дата составления отчета «13» июля 2016 года</t>
  </si>
  <si>
    <t xml:space="preserve"> </t>
  </si>
  <si>
    <t>О.В. Павлова</t>
  </si>
  <si>
    <t xml:space="preserve">Ф.И.О.  </t>
  </si>
  <si>
    <t>Контактный тел.: 8( 8352) 62-67-46</t>
  </si>
  <si>
    <r>
      <t>E-mail:</t>
    </r>
    <r>
      <rPr>
        <u val="single"/>
        <sz val="12"/>
        <color indexed="8"/>
        <rFont val="Times New Roman"/>
        <family val="1"/>
      </rPr>
      <t xml:space="preserve"> mintrans105@cap.ru </t>
    </r>
  </si>
  <si>
    <t>Дата составления отчета «14» июля 2016 год</t>
  </si>
  <si>
    <t>Исп. Главный специалист-эксперт отдела финансов</t>
  </si>
  <si>
    <t>Ефимова Инна Вячеславовна</t>
  </si>
  <si>
    <t>Контактный тел.: 55-40-66 (вн.1821)</t>
  </si>
  <si>
    <t>E-mail: slzn_fin5@cap.ru</t>
  </si>
  <si>
    <t>Дата составления отчета «13» июля 2016 год</t>
  </si>
  <si>
    <t>Должностное лицо, ответственное за составление отчета</t>
  </si>
  <si>
    <t>Однева Наталия</t>
  </si>
  <si>
    <t xml:space="preserve">начальник отдела </t>
  </si>
  <si>
    <t>Николаевна</t>
  </si>
  <si>
    <t>в управлении</t>
  </si>
  <si>
    <t xml:space="preserve">         должность</t>
  </si>
  <si>
    <t>Контактный тел: 8(8352) 642100 (доб.2189)</t>
  </si>
  <si>
    <t>E-mail: finance4@cap,ru</t>
  </si>
  <si>
    <t>Дата составления отчета: 12.07.2016</t>
  </si>
  <si>
    <t>О.А. Торгашинова</t>
  </si>
  <si>
    <t>консультант</t>
  </si>
  <si>
    <t>Контактный тел.: (8352) 64-20-50, доб.2322</t>
  </si>
  <si>
    <t>E-mail:economy75@cap.ru</t>
  </si>
  <si>
    <t>Дата составления отчета «15» июля 2016 года</t>
  </si>
  <si>
    <t>Александрова Вера Ильинична</t>
  </si>
  <si>
    <t>зам.нач.отдела</t>
  </si>
  <si>
    <t xml:space="preserve">Контактный тел.: 8 (8352) 64-20-75 доб.1905 </t>
  </si>
  <si>
    <t>E-mail: minust39@cap.ru</t>
  </si>
  <si>
    <t>Дата составления отчета «05» июля 2016 год</t>
  </si>
  <si>
    <t>Борисов Николай Николаевич</t>
  </si>
  <si>
    <t>Контактный тел.: 8 (8352) 63-14-49</t>
  </si>
  <si>
    <t>E-mail: nborisov@chuvtfoms.ru</t>
  </si>
  <si>
    <t>Дата составления отчета «06» июля 2016 года</t>
  </si>
  <si>
    <t>Суммарная начальная цена завершенны0 заупочны0 процедур</t>
  </si>
  <si>
    <t>Главный специалист-эксперт отдела экономики, земельны0 и имущественны0 отношений</t>
  </si>
  <si>
    <t xml:space="preserve">для обеспечения муниципальны0 нужд Канашского района Чувашской Республики </t>
  </si>
  <si>
    <t>Госте0надзор</t>
  </si>
  <si>
    <t>Заведующий сектором бу0галтерского учета, отчетности и администрирования платежей - главный бу0галтер</t>
  </si>
  <si>
    <t xml:space="preserve">       Рыбакова Ольга Анатольевна             главный бу0галтер</t>
  </si>
  <si>
    <t>Матулене Елена Ми0айловна</t>
  </si>
  <si>
    <t>Минсель0оз</t>
  </si>
  <si>
    <t>Максимов Владимир Ми0айлович</t>
  </si>
  <si>
    <t>начальник отдела сопровождения государственны0 контрактов и материально-те0нического обеспечения</t>
  </si>
  <si>
    <t>№ 10закупки</t>
  </si>
  <si>
    <t>Из строки 101 0 количество несостоявши0ся способов определения поставщиков (подрядчиков, исполнителей) (лотов)</t>
  </si>
  <si>
    <t>Из строки 103 0 количество несостоявши0ся способов определения поставщиков (подрядчиков, исполнителей) (лотов), если подана только 1 заявка</t>
  </si>
  <si>
    <t>Из строки 103 0 количество несостоявши0ся способов определения поставщиков (подрядчиков, исполнителей) (лотов), если только 1 заявка признана соответствующей</t>
  </si>
  <si>
    <t>Из строки 103 0 количество несостоявши0ся способов определения поставщиков (подрядчиков, исполнителей) (лотов), которые не привели к заключению контрактов</t>
  </si>
  <si>
    <t>Из строки 104 0 количество несостоявши0ся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</si>
  <si>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Из строки 104 0 количество несостоявши0ся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(из0за отказа в допуске к участию все0 участников закупки)</t>
  </si>
  <si>
    <t>Из строки 104 0 количество способов определения поставщиков (подрядчиков, исполнителей), которые не привели к заключению контрактов из0за отказа от заключения контрактов</t>
  </si>
  <si>
    <t>Из строки 101 0 проведено совместны0 конкурсов, аукционов (лотов)</t>
  </si>
  <si>
    <t>Из строки 107 0 количество несостоявши0ся совместны0 конкурсов, аукционов (лотов)</t>
  </si>
  <si>
    <t>Из строки 107 0 количество совместны0 конкурсов, аукционов (лотов), которые не привели к заключению контракта</t>
  </si>
  <si>
    <t>Из строки 110 0 количество заключенны0 контрактов по результатам несостоявши0ся способов определения поставщиков (подрядчиков, исполнителей) (лотов)</t>
  </si>
  <si>
    <t>Из строки 111 0 количество заключенны0 контрактов по результатам несостоявши0ся способов определения поставщиков (подрядчиков, исполнителей) (лотов), если подана только 1 заявка</t>
  </si>
  <si>
    <t>Из строки 111 0 количество заключенны0 контрактов по результатам несостоявши0ся способов определения поставщиков (подрядчиков, исполнителей) (лотов), если подана только 1 заявка признана соответствующей</t>
  </si>
  <si>
    <t>Из строки 110 0 количество контрактов, заключенны0 по результатам проведения совместны0 конкурсов, аукционов</t>
  </si>
  <si>
    <t>Из строки 110 0 количество контрактов, заключенны0 по результатам несостоявши0ся совместны0 конкурсов, аукционов</t>
  </si>
  <si>
    <t>Из строки 110 0 количество заключенны0 контрактов и договоров с отечественными участниками</t>
  </si>
  <si>
    <t>Из строки 201 0 количество заявок, поданны0 для участия в способа0 определения поставщиков (подрядчиков, исполнителей), признанны0 несостоявшимися</t>
  </si>
  <si>
    <t xml:space="preserve">Из строки 201 0 количество заявок, поданны0 для участия в совместны0 конкурса0, аукциона0 </t>
  </si>
  <si>
    <t>Из строки 204 0 количество заявок, поданны0 для участия в совместны0 конкурса0, аукциона0 признанны0 несостоявшимися</t>
  </si>
  <si>
    <t xml:space="preserve">Из строки 201 0 заявок отечественны0 участников торгов </t>
  </si>
  <si>
    <t>2. Из строки 201 0 не допущено заявок к участию в определении поставщиков (подрядчиков, исполнителей)</t>
  </si>
  <si>
    <t>Из строки 209 0 по причинам:</t>
  </si>
  <si>
    <t xml:space="preserve">0 участник не отвечал требованиям, установленным Законом </t>
  </si>
  <si>
    <t>0 участником не представлено обеспечение заявки</t>
  </si>
  <si>
    <t>0 заявка не отвечала требованиям, предусмотренным документацией о закупке</t>
  </si>
  <si>
    <t>3. Из строки 201 0 отозвано заявок участниками закупок</t>
  </si>
  <si>
    <t>Из строки 301 0 суммарная начальная цена контрактов несостоявши0ся конкурсов, аукционов (лотов), запросов котировок, запросов предложений</t>
  </si>
  <si>
    <t>Из строки 303 0 суммарная начальная цена контрактов несостоявши0ся конкурсов, аукционов (лотов), запросов котировок, запросов предложений, если подана только 1 заявка</t>
  </si>
  <si>
    <t>Из строки 303 0 суммарная начальная цена контрактов несостоявши0ся конкурсов, аукционов (лотов), запросов котировок, запросов предложений, если подана только 1 заявка признана соответствующей</t>
  </si>
  <si>
    <t>Из строки 303 0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</t>
  </si>
  <si>
    <t>Из строки 304 0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</si>
  <si>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0 суммарная начальная цена контрактов несостоявши0ся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(из0за отказа в допуске к участию все0 участников закупки)</t>
  </si>
  <si>
    <t>Из строки 304 0 суммарная начальная цена контрактов торгов (лотов), которые не привели к заключению контрактов из0за отказа от заключения контрактов</t>
  </si>
  <si>
    <t>Из строки 301 0 суммарная начальная цена контрактов (лотов), выставленны0 на совместные конкурсы, аукционы (лоты)</t>
  </si>
  <si>
    <t>Из строки 307 0 суммарная начальная цена контрактов несостоявши0ся совместны0 конкурсов, аукционов (лотов)</t>
  </si>
  <si>
    <t>Из строки 309 0 общая стоимость контрактов, заключенны0 по результатам несостоявши0ся конкурсов, аукционов (лотов), запросов котировок, запросов предложений</t>
  </si>
  <si>
    <t>Из строки 310 0 общая стоимость контрактов, заключенны0 по результатам несостоявши0ся конкурсов, аукционов (лотов), запросов котировок, запросов предложений, если подана 1 заявка</t>
  </si>
  <si>
    <t>Из строки 310 0 общая стоимость контрактов, заключенны0 по результатам несостоявши0ся конкурсов, аукционов (лотов), запросов котировок, запросов предложений, если только 1 заявка признана соответствующей</t>
  </si>
  <si>
    <t>Из строки 309 0 стоимость контрактов, заключенны0 по результатам проведения совместны0 конкурсов, аукционов</t>
  </si>
  <si>
    <t>Из строки 311 0 стоимость контрактов, заключенны0 по результатам несостоявши0ся совместны0 конкурсов, аукционов</t>
  </si>
  <si>
    <t>Из строки 309 0 стоимость контрактов, заключенны0 с отечественными участниками торгов</t>
  </si>
  <si>
    <t>Из строки 4.101 0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организаций, признанны0 несостоявшимися</t>
  </si>
  <si>
    <t>Из строки 4.102 0 количество заключенны0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</si>
  <si>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 xml:space="preserve">2. Из строки 4.201 0 не допущено заявок к участию в определении поставщиков (подрядчиков, исполнителей) </t>
  </si>
  <si>
    <t>2. Совокупный годовой объем закупок, рассчитанный с учетом части 1.1 статьи 30 Федерального закона от 05.04.2013 № 440ФЗ</t>
  </si>
  <si>
    <t>Из строки 4.303 0 суммарная начальная цена контрактов по процедурам, проведенным для субъектов малого предпринимательства, социально ориентированны0 некоммерчески0 организаций, признанным несостоявшимися</t>
  </si>
  <si>
    <t>главный специалист0эксперт отдела планирования и финансов</t>
  </si>
  <si>
    <t xml:space="preserve">Контактный тел.: 8 (8352) 64020069 (доб. 1563) </t>
  </si>
  <si>
    <t>E0mail: culture74@cap.ru</t>
  </si>
  <si>
    <t xml:space="preserve">1 полугодие 2016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</si>
</sst>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.0"/>
    <numFmt numFmtId="172" formatCode="[$-10419]#,##0.00;\-#,##0.00"/>
    <numFmt numFmtId="173" formatCode="#,##0.000"/>
  </numFmts>
  <fonts count="72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u val="single"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Calibri"/>
      <family val="2"/>
    </font>
    <font>
      <b/>
      <sz val="13"/>
      <color theme="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6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68">
    <xf numFmtId="0" fontId="0" fillId="0" borderId="0" xfId="0" applyFont="1" applyAlignment="1">
      <alignment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justify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vertical="center" wrapText="1"/>
    </xf>
    <xf numFmtId="0" fontId="60" fillId="33" borderId="13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6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61" fillId="0" borderId="18" xfId="0" applyNumberFormat="1" applyFont="1" applyBorder="1" applyAlignment="1">
      <alignment horizontal="center" vertical="center" wrapText="1"/>
    </xf>
    <xf numFmtId="2" fontId="61" fillId="33" borderId="12" xfId="0" applyNumberFormat="1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6" fillId="0" borderId="0" xfId="33">
      <alignment/>
      <protection/>
    </xf>
    <xf numFmtId="0" fontId="2" fillId="0" borderId="0" xfId="33" applyFont="1" applyAlignment="1">
      <alignment horizontal="justify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vertical="center" wrapText="1"/>
      <protection/>
    </xf>
    <xf numFmtId="0" fontId="6" fillId="0" borderId="0" xfId="33" applyBorder="1">
      <alignment/>
      <protection/>
    </xf>
    <xf numFmtId="0" fontId="2" fillId="0" borderId="0" xfId="33" applyFont="1" applyAlignment="1">
      <alignment horizontal="center" vertical="center" wrapText="1"/>
      <protection/>
    </xf>
    <xf numFmtId="0" fontId="3" fillId="34" borderId="18" xfId="33" applyFont="1" applyFill="1" applyBorder="1" applyAlignment="1">
      <alignment horizontal="center" vertical="center" wrapText="1"/>
      <protection/>
    </xf>
    <xf numFmtId="0" fontId="6" fillId="34" borderId="18" xfId="33" applyFill="1" applyBorder="1" applyAlignment="1">
      <alignment vertical="center" wrapText="1"/>
      <protection/>
    </xf>
    <xf numFmtId="0" fontId="3" fillId="34" borderId="18" xfId="33" applyFont="1" applyFill="1" applyBorder="1" applyAlignment="1">
      <alignment horizontal="justify" vertical="center" wrapText="1"/>
      <protection/>
    </xf>
    <xf numFmtId="0" fontId="9" fillId="34" borderId="18" xfId="33" applyFont="1" applyFill="1" applyBorder="1" applyAlignment="1">
      <alignment horizontal="center" vertical="center" wrapText="1"/>
      <protection/>
    </xf>
    <xf numFmtId="0" fontId="3" fillId="34" borderId="20" xfId="33" applyFont="1" applyFill="1" applyBorder="1" applyAlignment="1">
      <alignment horizontal="justify" vertical="center" wrapText="1"/>
      <protection/>
    </xf>
    <xf numFmtId="0" fontId="9" fillId="34" borderId="20" xfId="33" applyFont="1" applyFill="1" applyBorder="1" applyAlignment="1">
      <alignment horizontal="center" vertical="center" wrapText="1"/>
      <protection/>
    </xf>
    <xf numFmtId="0" fontId="3" fillId="34" borderId="20" xfId="33" applyFont="1" applyFill="1" applyBorder="1" applyAlignment="1">
      <alignment vertical="center" wrapText="1"/>
      <protection/>
    </xf>
    <xf numFmtId="0" fontId="9" fillId="34" borderId="21" xfId="33" applyFont="1" applyFill="1" applyBorder="1" applyAlignment="1">
      <alignment horizontal="center" vertical="center" wrapText="1"/>
      <protection/>
    </xf>
    <xf numFmtId="0" fontId="3" fillId="34" borderId="22" xfId="33" applyFont="1" applyFill="1" applyBorder="1" applyAlignment="1">
      <alignment vertical="center" wrapText="1"/>
      <protection/>
    </xf>
    <xf numFmtId="0" fontId="9" fillId="34" borderId="23" xfId="33" applyFont="1" applyFill="1" applyBorder="1" applyAlignment="1">
      <alignment horizontal="center" vertical="center" wrapText="1"/>
      <protection/>
    </xf>
    <xf numFmtId="0" fontId="9" fillId="34" borderId="22" xfId="33" applyFont="1" applyFill="1" applyBorder="1" applyAlignment="1">
      <alignment horizontal="center" vertical="center" wrapText="1"/>
      <protection/>
    </xf>
    <xf numFmtId="0" fontId="3" fillId="34" borderId="22" xfId="33" applyFont="1" applyFill="1" applyBorder="1" applyAlignment="1">
      <alignment horizontal="justify" vertical="center" wrapText="1"/>
      <protection/>
    </xf>
    <xf numFmtId="0" fontId="3" fillId="34" borderId="18" xfId="33" applyFont="1" applyFill="1" applyBorder="1" applyAlignment="1">
      <alignment vertical="center" wrapText="1"/>
      <protection/>
    </xf>
    <xf numFmtId="2" fontId="9" fillId="34" borderId="18" xfId="33" applyNumberFormat="1" applyFont="1" applyFill="1" applyBorder="1" applyAlignment="1">
      <alignment horizontal="center" vertical="center" wrapText="1"/>
      <protection/>
    </xf>
    <xf numFmtId="0" fontId="9" fillId="34" borderId="18" xfId="33" applyNumberFormat="1" applyFont="1" applyFill="1" applyBorder="1" applyAlignment="1">
      <alignment horizontal="center" vertical="center" wrapText="1"/>
      <protection/>
    </xf>
    <xf numFmtId="2" fontId="9" fillId="34" borderId="20" xfId="33" applyNumberFormat="1" applyFont="1" applyFill="1" applyBorder="1" applyAlignment="1">
      <alignment horizontal="center" vertical="center" wrapText="1"/>
      <protection/>
    </xf>
    <xf numFmtId="0" fontId="9" fillId="34" borderId="20" xfId="33" applyNumberFormat="1" applyFont="1" applyFill="1" applyBorder="1" applyAlignment="1">
      <alignment horizontal="center" vertical="center" wrapText="1"/>
      <protection/>
    </xf>
    <xf numFmtId="2" fontId="9" fillId="34" borderId="21" xfId="33" applyNumberFormat="1" applyFont="1" applyFill="1" applyBorder="1" applyAlignment="1">
      <alignment horizontal="center" vertical="center" wrapText="1"/>
      <protection/>
    </xf>
    <xf numFmtId="0" fontId="9" fillId="34" borderId="21" xfId="33" applyNumberFormat="1" applyFont="1" applyFill="1" applyBorder="1" applyAlignment="1">
      <alignment horizontal="center" vertical="center" wrapText="1"/>
      <protection/>
    </xf>
    <xf numFmtId="0" fontId="9" fillId="34" borderId="23" xfId="33" applyNumberFormat="1" applyFont="1" applyFill="1" applyBorder="1" applyAlignment="1">
      <alignment horizontal="center" vertical="center" wrapText="1"/>
      <protection/>
    </xf>
    <xf numFmtId="0" fontId="9" fillId="34" borderId="22" xfId="33" applyNumberFormat="1" applyFont="1" applyFill="1" applyBorder="1" applyAlignment="1">
      <alignment horizontal="center" vertical="center" wrapText="1"/>
      <protection/>
    </xf>
    <xf numFmtId="2" fontId="9" fillId="34" borderId="23" xfId="33" applyNumberFormat="1" applyFont="1" applyFill="1" applyBorder="1" applyAlignment="1">
      <alignment horizontal="center" vertical="center" wrapText="1"/>
      <protection/>
    </xf>
    <xf numFmtId="2" fontId="9" fillId="34" borderId="22" xfId="33" applyNumberFormat="1" applyFont="1" applyFill="1" applyBorder="1" applyAlignment="1">
      <alignment horizontal="center" vertical="center" wrapText="1"/>
      <protection/>
    </xf>
    <xf numFmtId="0" fontId="3" fillId="34" borderId="18" xfId="33" applyFont="1" applyFill="1" applyBorder="1" applyAlignment="1">
      <alignment horizontal="center" vertical="center"/>
      <protection/>
    </xf>
    <xf numFmtId="0" fontId="2" fillId="0" borderId="0" xfId="33" applyFont="1" applyAlignment="1">
      <alignment vertical="center"/>
      <protection/>
    </xf>
    <xf numFmtId="0" fontId="3" fillId="0" borderId="0" xfId="33" applyFont="1" applyAlignment="1">
      <alignment horizontal="center" vertical="center" wrapText="1"/>
      <protection/>
    </xf>
    <xf numFmtId="0" fontId="3" fillId="0" borderId="16" xfId="33" applyFont="1" applyBorder="1" applyAlignment="1">
      <alignment horizontal="center" vertical="center" wrapText="1"/>
      <protection/>
    </xf>
    <xf numFmtId="0" fontId="59" fillId="0" borderId="17" xfId="0" applyFont="1" applyBorder="1" applyAlignment="1">
      <alignment vertical="center" wrapText="1"/>
    </xf>
    <xf numFmtId="0" fontId="59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vertical="center" wrapText="1"/>
    </xf>
    <xf numFmtId="0" fontId="0" fillId="0" borderId="0" xfId="0" applyAlignment="1">
      <alignment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justify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vertical="center" wrapText="1"/>
    </xf>
    <xf numFmtId="0" fontId="60" fillId="33" borderId="13" xfId="0" applyFont="1" applyFill="1" applyBorder="1" applyAlignment="1">
      <alignment vertical="center" wrapText="1"/>
    </xf>
    <xf numFmtId="0" fontId="60" fillId="33" borderId="12" xfId="0" applyFont="1" applyFill="1" applyBorder="1" applyAlignment="1">
      <alignment vertical="center" wrapText="1"/>
    </xf>
    <xf numFmtId="0" fontId="46" fillId="33" borderId="13" xfId="43" applyFill="1" applyBorder="1" applyAlignment="1">
      <alignment horizontal="justify" vertical="center" wrapText="1"/>
    </xf>
    <xf numFmtId="0" fontId="60" fillId="33" borderId="14" xfId="0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17" xfId="0" applyFont="1" applyBorder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59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0" fillId="0" borderId="18" xfId="0" applyNumberFormat="1" applyFont="1" applyFill="1" applyBorder="1" applyAlignment="1">
      <alignment horizontal="center" vertical="center" wrapText="1"/>
    </xf>
    <xf numFmtId="1" fontId="61" fillId="33" borderId="12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justify"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0" fontId="46" fillId="35" borderId="13" xfId="43" applyFill="1" applyBorder="1" applyAlignment="1">
      <alignment horizontal="justify" vertical="center" wrapText="1"/>
    </xf>
    <xf numFmtId="0" fontId="3" fillId="35" borderId="14" xfId="0" applyFont="1" applyFill="1" applyBorder="1" applyAlignment="1">
      <alignment horizontal="justify" vertical="center" wrapText="1"/>
    </xf>
    <xf numFmtId="0" fontId="3" fillId="35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2" fontId="9" fillId="0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0" xfId="0" applyFont="1" applyAlignment="1">
      <alignment/>
    </xf>
    <xf numFmtId="0" fontId="60" fillId="0" borderId="12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9" fillId="0" borderId="0" xfId="0" applyFont="1" applyAlignment="1">
      <alignment horizontal="left" vertical="center" wrapText="1"/>
    </xf>
    <xf numFmtId="0" fontId="11" fillId="36" borderId="0" xfId="0" applyFont="1" applyFill="1" applyBorder="1" applyAlignment="1">
      <alignment wrapText="1"/>
    </xf>
    <xf numFmtId="0" fontId="11" fillId="36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65" fontId="0" fillId="0" borderId="0" xfId="0" applyNumberFormat="1" applyAlignment="1">
      <alignment/>
    </xf>
    <xf numFmtId="0" fontId="3" fillId="35" borderId="12" xfId="0" applyFont="1" applyFill="1" applyBorder="1" applyAlignment="1">
      <alignment horizontal="center" vertical="center"/>
    </xf>
    <xf numFmtId="0" fontId="13" fillId="36" borderId="0" xfId="0" applyFont="1" applyFill="1" applyAlignment="1">
      <alignment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/>
    </xf>
    <xf numFmtId="0" fontId="13" fillId="36" borderId="18" xfId="0" applyFont="1" applyFill="1" applyBorder="1" applyAlignment="1">
      <alignment/>
    </xf>
    <xf numFmtId="165" fontId="13" fillId="36" borderId="18" xfId="0" applyNumberFormat="1" applyFont="1" applyFill="1" applyBorder="1" applyAlignment="1">
      <alignment horizontal="center" wrapText="1"/>
    </xf>
    <xf numFmtId="165" fontId="13" fillId="36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60" fillId="0" borderId="18" xfId="0" applyFont="1" applyFill="1" applyBorder="1" applyAlignment="1">
      <alignment/>
    </xf>
    <xf numFmtId="165" fontId="13" fillId="0" borderId="18" xfId="0" applyNumberFormat="1" applyFont="1" applyFill="1" applyBorder="1" applyAlignment="1">
      <alignment horizontal="center" wrapText="1"/>
    </xf>
    <xf numFmtId="165" fontId="13" fillId="0" borderId="18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0" fillId="36" borderId="18" xfId="0" applyFont="1" applyFill="1" applyBorder="1" applyAlignment="1">
      <alignment horizontal="center"/>
    </xf>
    <xf numFmtId="1" fontId="13" fillId="36" borderId="18" xfId="0" applyNumberFormat="1" applyFont="1" applyFill="1" applyBorder="1" applyAlignment="1">
      <alignment horizontal="center"/>
    </xf>
    <xf numFmtId="165" fontId="13" fillId="36" borderId="0" xfId="0" applyNumberFormat="1" applyFont="1" applyFill="1" applyAlignment="1">
      <alignment/>
    </xf>
    <xf numFmtId="0" fontId="13" fillId="36" borderId="18" xfId="0" applyFont="1" applyFill="1" applyBorder="1" applyAlignment="1">
      <alignment/>
    </xf>
    <xf numFmtId="165" fontId="10" fillId="36" borderId="18" xfId="0" applyNumberFormat="1" applyFont="1" applyFill="1" applyBorder="1" applyAlignment="1">
      <alignment horizontal="center"/>
    </xf>
    <xf numFmtId="165" fontId="10" fillId="36" borderId="0" xfId="0" applyNumberFormat="1" applyFont="1" applyFill="1" applyBorder="1" applyAlignment="1">
      <alignment horizontal="center"/>
    </xf>
    <xf numFmtId="0" fontId="13" fillId="36" borderId="0" xfId="0" applyFont="1" applyFill="1" applyAlignment="1">
      <alignment/>
    </xf>
    <xf numFmtId="0" fontId="10" fillId="36" borderId="0" xfId="0" applyFont="1" applyFill="1" applyAlignment="1">
      <alignment/>
    </xf>
    <xf numFmtId="170" fontId="10" fillId="36" borderId="0" xfId="0" applyNumberFormat="1" applyFont="1" applyFill="1" applyAlignment="1">
      <alignment/>
    </xf>
    <xf numFmtId="165" fontId="10" fillId="36" borderId="0" xfId="0" applyNumberFormat="1" applyFont="1" applyFill="1" applyAlignment="1">
      <alignment/>
    </xf>
    <xf numFmtId="0" fontId="11" fillId="36" borderId="0" xfId="0" applyFont="1" applyFill="1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0" fillId="33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59" fillId="0" borderId="0" xfId="0" applyFont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justify"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justify" vertical="center"/>
    </xf>
    <xf numFmtId="0" fontId="60" fillId="37" borderId="13" xfId="0" applyFont="1" applyFill="1" applyBorder="1" applyAlignment="1">
      <alignment horizontal="justify" vertical="center" wrapText="1"/>
    </xf>
    <xf numFmtId="0" fontId="60" fillId="37" borderId="12" xfId="0" applyFont="1" applyFill="1" applyBorder="1" applyAlignment="1">
      <alignment horizontal="center" vertical="center" wrapText="1"/>
    </xf>
    <xf numFmtId="2" fontId="61" fillId="37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60" fillId="0" borderId="18" xfId="0" applyFont="1" applyFill="1" applyBorder="1" applyAlignment="1">
      <alignment horizontal="center"/>
    </xf>
    <xf numFmtId="165" fontId="60" fillId="0" borderId="18" xfId="0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165" fontId="60" fillId="0" borderId="18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37" borderId="0" xfId="0" applyNumberFormat="1" applyFill="1" applyAlignment="1">
      <alignment/>
    </xf>
    <xf numFmtId="0" fontId="13" fillId="0" borderId="18" xfId="0" applyFont="1" applyFill="1" applyBorder="1" applyAlignment="1">
      <alignment/>
    </xf>
    <xf numFmtId="1" fontId="13" fillId="0" borderId="18" xfId="0" applyNumberFormat="1" applyFont="1" applyFill="1" applyBorder="1" applyAlignment="1">
      <alignment horizontal="center"/>
    </xf>
    <xf numFmtId="165" fontId="60" fillId="0" borderId="18" xfId="0" applyNumberFormat="1" applyFont="1" applyFill="1" applyBorder="1" applyAlignment="1">
      <alignment/>
    </xf>
    <xf numFmtId="165" fontId="13" fillId="0" borderId="18" xfId="0" applyNumberFormat="1" applyFont="1" applyFill="1" applyBorder="1" applyAlignment="1">
      <alignment horizontal="center" wrapText="1"/>
    </xf>
    <xf numFmtId="165" fontId="13" fillId="0" borderId="0" xfId="0" applyNumberFormat="1" applyFont="1" applyFill="1" applyAlignment="1">
      <alignment/>
    </xf>
    <xf numFmtId="0" fontId="60" fillId="0" borderId="20" xfId="0" applyFont="1" applyFill="1" applyBorder="1" applyAlignment="1">
      <alignment/>
    </xf>
    <xf numFmtId="171" fontId="13" fillId="36" borderId="18" xfId="0" applyNumberFormat="1" applyFont="1" applyFill="1" applyBorder="1" applyAlignment="1">
      <alignment horizontal="center" wrapText="1"/>
    </xf>
    <xf numFmtId="171" fontId="10" fillId="36" borderId="18" xfId="0" applyNumberFormat="1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 vertical="center" wrapText="1"/>
    </xf>
    <xf numFmtId="0" fontId="60" fillId="13" borderId="13" xfId="0" applyFont="1" applyFill="1" applyBorder="1" applyAlignment="1">
      <alignment horizontal="justify" vertical="center" wrapText="1"/>
    </xf>
    <xf numFmtId="0" fontId="60" fillId="13" borderId="12" xfId="0" applyFont="1" applyFill="1" applyBorder="1" applyAlignment="1">
      <alignment horizontal="center" vertical="center" wrapText="1"/>
    </xf>
    <xf numFmtId="0" fontId="13" fillId="13" borderId="18" xfId="56" applyFont="1" applyFill="1" applyBorder="1" applyAlignment="1">
      <alignment horizontal="left" vertical="top" wrapText="1"/>
      <protection/>
    </xf>
    <xf numFmtId="2" fontId="61" fillId="0" borderId="0" xfId="0" applyNumberFormat="1" applyFont="1" applyBorder="1" applyAlignment="1">
      <alignment horizontal="center" vertical="center" wrapText="1"/>
    </xf>
    <xf numFmtId="0" fontId="13" fillId="13" borderId="18" xfId="56" applyFont="1" applyFill="1" applyBorder="1" applyAlignment="1">
      <alignment horizontal="left" vertical="top" wrapText="1"/>
      <protection/>
    </xf>
    <xf numFmtId="0" fontId="60" fillId="33" borderId="14" xfId="0" applyFont="1" applyFill="1" applyBorder="1" applyAlignment="1">
      <alignment vertical="center" wrapText="1"/>
    </xf>
    <xf numFmtId="0" fontId="60" fillId="13" borderId="13" xfId="0" applyFont="1" applyFill="1" applyBorder="1" applyAlignment="1">
      <alignment horizontal="justify" vertical="center" wrapText="1"/>
    </xf>
    <xf numFmtId="0" fontId="60" fillId="13" borderId="12" xfId="0" applyFont="1" applyFill="1" applyBorder="1" applyAlignment="1">
      <alignment horizontal="center" vertical="center" wrapText="1"/>
    </xf>
    <xf numFmtId="0" fontId="61" fillId="13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justify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2" fontId="61" fillId="13" borderId="12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justify" vertical="center" wrapText="1"/>
    </xf>
    <xf numFmtId="0" fontId="60" fillId="33" borderId="13" xfId="0" applyFont="1" applyFill="1" applyBorder="1" applyAlignment="1">
      <alignment vertical="center" wrapText="1"/>
    </xf>
    <xf numFmtId="0" fontId="46" fillId="33" borderId="13" xfId="43" applyFill="1" applyBorder="1" applyAlignment="1">
      <alignment horizontal="justify" vertical="center" wrapText="1"/>
    </xf>
    <xf numFmtId="0" fontId="60" fillId="33" borderId="14" xfId="0" applyFont="1" applyFill="1" applyBorder="1" applyAlignment="1">
      <alignment horizontal="justify" vertical="center" wrapText="1"/>
    </xf>
    <xf numFmtId="0" fontId="60" fillId="33" borderId="12" xfId="0" applyFont="1" applyFill="1" applyBorder="1" applyAlignment="1">
      <alignment horizontal="center" vertical="center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3" fillId="34" borderId="27" xfId="33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13" fillId="0" borderId="18" xfId="56" applyFont="1" applyFill="1" applyBorder="1" applyAlignment="1">
      <alignment horizontal="left" vertical="top" wrapText="1"/>
      <protection/>
    </xf>
    <xf numFmtId="0" fontId="60" fillId="0" borderId="14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43" fontId="61" fillId="33" borderId="18" xfId="64" applyFont="1" applyFill="1" applyBorder="1" applyAlignment="1" applyProtection="1">
      <alignment horizontal="center" vertical="center" wrapText="1"/>
      <protection/>
    </xf>
    <xf numFmtId="43" fontId="60" fillId="38" borderId="18" xfId="64" applyFont="1" applyFill="1" applyBorder="1" applyAlignment="1" applyProtection="1">
      <alignment horizontal="center" vertical="center" wrapText="1"/>
      <protection locked="0"/>
    </xf>
    <xf numFmtId="43" fontId="61" fillId="38" borderId="18" xfId="64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64" fillId="0" borderId="0" xfId="0" applyFont="1" applyAlignment="1">
      <alignment horizontal="justify" vertical="center"/>
    </xf>
    <xf numFmtId="0" fontId="60" fillId="0" borderId="0" xfId="0" applyFont="1" applyBorder="1" applyAlignment="1">
      <alignment vertical="center" wrapText="1"/>
    </xf>
    <xf numFmtId="0" fontId="66" fillId="0" borderId="0" xfId="0" applyFont="1" applyAlignment="1">
      <alignment/>
    </xf>
    <xf numFmtId="0" fontId="60" fillId="0" borderId="16" xfId="0" applyFont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0" fillId="0" borderId="0" xfId="0" applyFont="1" applyAlignment="1">
      <alignment horizontal="justify" vertical="center"/>
    </xf>
    <xf numFmtId="4" fontId="61" fillId="33" borderId="12" xfId="0" applyNumberFormat="1" applyFont="1" applyFill="1" applyBorder="1" applyAlignment="1">
      <alignment horizontal="center" vertical="center" wrapText="1"/>
    </xf>
    <xf numFmtId="3" fontId="61" fillId="0" borderId="12" xfId="0" applyNumberFormat="1" applyFont="1" applyFill="1" applyBorder="1" applyAlignment="1">
      <alignment horizontal="center" vertical="center" wrapText="1"/>
    </xf>
    <xf numFmtId="4" fontId="61" fillId="13" borderId="12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4" fontId="60" fillId="33" borderId="12" xfId="0" applyNumberFormat="1" applyFont="1" applyFill="1" applyBorder="1" applyAlignment="1">
      <alignment horizontal="center" vertical="center" wrapText="1"/>
    </xf>
    <xf numFmtId="4" fontId="60" fillId="33" borderId="12" xfId="0" applyNumberFormat="1" applyFont="1" applyFill="1" applyBorder="1" applyAlignment="1">
      <alignment horizontal="center" vertical="center"/>
    </xf>
    <xf numFmtId="0" fontId="61" fillId="36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justify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9" fillId="40" borderId="12" xfId="0" applyFont="1" applyFill="1" applyBorder="1" applyAlignment="1">
      <alignment horizontal="center" vertical="center" wrapText="1"/>
    </xf>
    <xf numFmtId="0" fontId="13" fillId="39" borderId="19" xfId="56" applyFont="1" applyFill="1" applyBorder="1" applyAlignment="1">
      <alignment horizontal="left" vertical="top" wrapText="1"/>
      <protection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39" borderId="12" xfId="0" applyNumberFormat="1" applyFont="1" applyFill="1" applyBorder="1" applyAlignment="1">
      <alignment horizontal="center" vertical="center" wrapText="1"/>
    </xf>
    <xf numFmtId="165" fontId="9" fillId="40" borderId="12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61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justify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justify" vertical="center" wrapText="1"/>
    </xf>
    <xf numFmtId="0" fontId="60" fillId="36" borderId="18" xfId="0" applyFont="1" applyFill="1" applyBorder="1" applyAlignment="1">
      <alignment horizontal="center" vertical="center" wrapText="1"/>
    </xf>
    <xf numFmtId="0" fontId="61" fillId="36" borderId="18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center" vertical="center"/>
    </xf>
    <xf numFmtId="0" fontId="13" fillId="36" borderId="18" xfId="56" applyFont="1" applyFill="1" applyBorder="1" applyAlignment="1">
      <alignment horizontal="left" vertical="top" wrapText="1"/>
      <protection/>
    </xf>
    <xf numFmtId="0" fontId="60" fillId="36" borderId="18" xfId="0" applyFont="1" applyFill="1" applyBorder="1" applyAlignment="1">
      <alignment vertical="center" wrapText="1"/>
    </xf>
    <xf numFmtId="0" fontId="60" fillId="36" borderId="18" xfId="0" applyFont="1" applyFill="1" applyBorder="1" applyAlignment="1">
      <alignment horizontal="center" vertical="center" wrapText="1"/>
    </xf>
    <xf numFmtId="0" fontId="61" fillId="36" borderId="18" xfId="0" applyFont="1" applyFill="1" applyBorder="1" applyAlignment="1">
      <alignment horizontal="center" vertical="center" wrapText="1"/>
    </xf>
    <xf numFmtId="0" fontId="46" fillId="36" borderId="18" xfId="43" applyFill="1" applyBorder="1" applyAlignment="1">
      <alignment horizontal="justify" vertical="center" wrapText="1"/>
    </xf>
    <xf numFmtId="0" fontId="60" fillId="33" borderId="18" xfId="0" applyFont="1" applyFill="1" applyBorder="1" applyAlignment="1">
      <alignment horizontal="justify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13" borderId="18" xfId="0" applyFont="1" applyFill="1" applyBorder="1" applyAlignment="1">
      <alignment horizontal="justify" vertical="center" wrapText="1"/>
    </xf>
    <xf numFmtId="0" fontId="60" fillId="13" borderId="18" xfId="0" applyFont="1" applyFill="1" applyBorder="1" applyAlignment="1">
      <alignment horizontal="center" vertical="center" wrapText="1"/>
    </xf>
    <xf numFmtId="0" fontId="61" fillId="13" borderId="18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vertical="center" wrapText="1"/>
    </xf>
    <xf numFmtId="0" fontId="46" fillId="33" borderId="18" xfId="43" applyFill="1" applyBorder="1" applyAlignment="1">
      <alignment horizontal="justify" vertical="center" wrapText="1"/>
    </xf>
    <xf numFmtId="0" fontId="60" fillId="33" borderId="18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4" borderId="18" xfId="0" applyFont="1" applyFill="1" applyBorder="1" applyAlignment="1">
      <alignment horizontal="center" vertical="center" wrapText="1"/>
    </xf>
    <xf numFmtId="0" fontId="61" fillId="4" borderId="28" xfId="0" applyFont="1" applyFill="1" applyBorder="1" applyAlignment="1">
      <alignment horizontal="center" vertical="center" wrapText="1"/>
    </xf>
    <xf numFmtId="0" fontId="61" fillId="10" borderId="18" xfId="0" applyFont="1" applyFill="1" applyBorder="1" applyAlignment="1">
      <alignment horizontal="center" vertical="center" wrapText="1"/>
    </xf>
    <xf numFmtId="0" fontId="61" fillId="10" borderId="28" xfId="0" applyFont="1" applyFill="1" applyBorder="1" applyAlignment="1">
      <alignment horizontal="center" vertical="center" wrapText="1"/>
    </xf>
    <xf numFmtId="0" fontId="60" fillId="4" borderId="20" xfId="0" applyFont="1" applyFill="1" applyBorder="1" applyAlignment="1">
      <alignment vertical="center" wrapText="1"/>
    </xf>
    <xf numFmtId="0" fontId="60" fillId="4" borderId="22" xfId="0" applyFont="1" applyFill="1" applyBorder="1" applyAlignment="1">
      <alignment vertical="center" wrapText="1"/>
    </xf>
    <xf numFmtId="0" fontId="60" fillId="4" borderId="18" xfId="0" applyFont="1" applyFill="1" applyBorder="1" applyAlignment="1">
      <alignment horizontal="center" vertical="center" wrapText="1"/>
    </xf>
    <xf numFmtId="0" fontId="61" fillId="36" borderId="28" xfId="0" applyFont="1" applyFill="1" applyBorder="1" applyAlignment="1">
      <alignment horizontal="center" vertical="center" wrapText="1"/>
    </xf>
    <xf numFmtId="0" fontId="60" fillId="36" borderId="28" xfId="0" applyFont="1" applyFill="1" applyBorder="1" applyAlignment="1">
      <alignment horizontal="center" vertical="center" wrapText="1"/>
    </xf>
    <xf numFmtId="0" fontId="60" fillId="4" borderId="28" xfId="0" applyFont="1" applyFill="1" applyBorder="1" applyAlignment="1">
      <alignment horizontal="center" vertical="center" wrapText="1"/>
    </xf>
    <xf numFmtId="0" fontId="60" fillId="36" borderId="28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2" fontId="61" fillId="33" borderId="25" xfId="0" applyNumberFormat="1" applyFont="1" applyFill="1" applyBorder="1" applyAlignment="1">
      <alignment horizontal="center" vertical="center" wrapText="1"/>
    </xf>
    <xf numFmtId="2" fontId="61" fillId="33" borderId="13" xfId="0" applyNumberFormat="1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60" fillId="36" borderId="18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6" borderId="18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10" borderId="20" xfId="0" applyFont="1" applyFill="1" applyBorder="1" applyAlignment="1">
      <alignment horizontal="center" vertical="center" wrapText="1"/>
    </xf>
    <xf numFmtId="0" fontId="61" fillId="10" borderId="29" xfId="0" applyFont="1" applyFill="1" applyBorder="1" applyAlignment="1">
      <alignment horizontal="center" vertical="center" wrapText="1"/>
    </xf>
    <xf numFmtId="0" fontId="61" fillId="10" borderId="22" xfId="0" applyFont="1" applyFill="1" applyBorder="1" applyAlignment="1">
      <alignment horizontal="center" vertical="center" wrapText="1"/>
    </xf>
    <xf numFmtId="0" fontId="61" fillId="10" borderId="30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9" fillId="35" borderId="18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2" fontId="61" fillId="0" borderId="11" xfId="0" applyNumberFormat="1" applyFont="1" applyFill="1" applyBorder="1" applyAlignment="1">
      <alignment horizontal="center" vertical="center" wrapText="1"/>
    </xf>
    <xf numFmtId="3" fontId="61" fillId="0" borderId="11" xfId="0" applyNumberFormat="1" applyFont="1" applyFill="1" applyBorder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3" fontId="61" fillId="0" borderId="18" xfId="0" applyNumberFormat="1" applyFont="1" applyFill="1" applyBorder="1" applyAlignment="1">
      <alignment horizontal="center" vertical="center" wrapText="1"/>
    </xf>
    <xf numFmtId="4" fontId="61" fillId="33" borderId="18" xfId="0" applyNumberFormat="1" applyFont="1" applyFill="1" applyBorder="1" applyAlignment="1">
      <alignment horizontal="center" vertical="center" wrapText="1"/>
    </xf>
    <xf numFmtId="4" fontId="60" fillId="33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61" fillId="33" borderId="11" xfId="0" applyNumberFormat="1" applyFont="1" applyFill="1" applyBorder="1" applyAlignment="1">
      <alignment horizontal="center" vertical="center" wrapText="1"/>
    </xf>
    <xf numFmtId="41" fontId="61" fillId="37" borderId="12" xfId="0" applyNumberFormat="1" applyFont="1" applyFill="1" applyBorder="1" applyAlignment="1">
      <alignment horizontal="center" vertical="center" wrapText="1"/>
    </xf>
    <xf numFmtId="41" fontId="61" fillId="0" borderId="12" xfId="0" applyNumberFormat="1" applyFont="1" applyFill="1" applyBorder="1" applyAlignment="1">
      <alignment horizontal="center" vertical="center" wrapText="1"/>
    </xf>
    <xf numFmtId="43" fontId="61" fillId="37" borderId="12" xfId="0" applyNumberFormat="1" applyFont="1" applyFill="1" applyBorder="1" applyAlignment="1">
      <alignment horizontal="center" vertical="center" wrapText="1"/>
    </xf>
    <xf numFmtId="43" fontId="61" fillId="0" borderId="12" xfId="0" applyNumberFormat="1" applyFont="1" applyFill="1" applyBorder="1" applyAlignment="1">
      <alignment horizontal="center" vertical="center" wrapText="1"/>
    </xf>
    <xf numFmtId="41" fontId="61" fillId="37" borderId="12" xfId="0" applyNumberFormat="1" applyFont="1" applyFill="1" applyBorder="1" applyAlignment="1">
      <alignment vertical="center" wrapText="1"/>
    </xf>
    <xf numFmtId="41" fontId="61" fillId="0" borderId="12" xfId="0" applyNumberFormat="1" applyFont="1" applyFill="1" applyBorder="1" applyAlignment="1">
      <alignment vertical="center" wrapText="1"/>
    </xf>
    <xf numFmtId="41" fontId="0" fillId="0" borderId="0" xfId="0" applyNumberFormat="1" applyAlignment="1">
      <alignment/>
    </xf>
    <xf numFmtId="2" fontId="61" fillId="37" borderId="18" xfId="0" applyNumberFormat="1" applyFont="1" applyFill="1" applyBorder="1" applyAlignment="1">
      <alignment horizontal="center" vertical="center" wrapText="1"/>
    </xf>
    <xf numFmtId="0" fontId="3" fillId="41" borderId="18" xfId="33" applyFont="1" applyFill="1" applyBorder="1" applyAlignment="1">
      <alignment horizontal="justify" vertical="center" wrapText="1"/>
      <protection/>
    </xf>
    <xf numFmtId="0" fontId="3" fillId="41" borderId="18" xfId="33" applyFont="1" applyFill="1" applyBorder="1" applyAlignment="1">
      <alignment horizontal="center" vertical="center" wrapText="1"/>
      <protection/>
    </xf>
    <xf numFmtId="43" fontId="61" fillId="37" borderId="18" xfId="64" applyFont="1" applyFill="1" applyBorder="1" applyAlignment="1" applyProtection="1">
      <alignment horizontal="center" vertical="center" wrapText="1"/>
      <protection/>
    </xf>
    <xf numFmtId="43" fontId="60" fillId="37" borderId="18" xfId="64" applyFont="1" applyFill="1" applyBorder="1" applyAlignment="1" applyProtection="1">
      <alignment horizontal="center" vertical="center" wrapText="1"/>
      <protection locked="0"/>
    </xf>
    <xf numFmtId="0" fontId="9" fillId="41" borderId="18" xfId="33" applyFont="1" applyFill="1" applyBorder="1" applyAlignment="1">
      <alignment horizontal="center" vertical="center" wrapText="1"/>
      <protection/>
    </xf>
    <xf numFmtId="0" fontId="9" fillId="41" borderId="18" xfId="33" applyNumberFormat="1" applyFont="1" applyFill="1" applyBorder="1" applyAlignment="1">
      <alignment horizontal="center" vertical="center" wrapText="1"/>
      <protection/>
    </xf>
    <xf numFmtId="2" fontId="9" fillId="41" borderId="18" xfId="33" applyNumberFormat="1" applyFont="1" applyFill="1" applyBorder="1" applyAlignment="1">
      <alignment horizontal="center" vertical="center" wrapText="1"/>
      <protection/>
    </xf>
    <xf numFmtId="0" fontId="3" fillId="37" borderId="13" xfId="0" applyFont="1" applyFill="1" applyBorder="1" applyAlignment="1">
      <alignment horizontal="justify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61" fillId="37" borderId="18" xfId="0" applyFont="1" applyFill="1" applyBorder="1" applyAlignment="1">
      <alignment horizontal="center" vertical="center" wrapText="1"/>
    </xf>
    <xf numFmtId="0" fontId="61" fillId="37" borderId="28" xfId="0" applyFont="1" applyFill="1" applyBorder="1" applyAlignment="1">
      <alignment horizontal="center" vertical="center" wrapText="1"/>
    </xf>
    <xf numFmtId="3" fontId="61" fillId="37" borderId="12" xfId="0" applyNumberFormat="1" applyFont="1" applyFill="1" applyBorder="1" applyAlignment="1">
      <alignment horizontal="center" vertical="center" wrapText="1"/>
    </xf>
    <xf numFmtId="0" fontId="60" fillId="37" borderId="18" xfId="0" applyFont="1" applyFill="1" applyBorder="1" applyAlignment="1">
      <alignment horizontal="justify" vertical="center" wrapText="1"/>
    </xf>
    <xf numFmtId="0" fontId="60" fillId="37" borderId="18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justify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165" fontId="13" fillId="13" borderId="18" xfId="0" applyNumberFormat="1" applyFont="1" applyFill="1" applyBorder="1" applyAlignment="1">
      <alignment horizontal="center"/>
    </xf>
    <xf numFmtId="165" fontId="10" fillId="13" borderId="18" xfId="0" applyNumberFormat="1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2" fontId="61" fillId="0" borderId="18" xfId="0" applyNumberFormat="1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2" fontId="61" fillId="33" borderId="13" xfId="0" applyNumberFormat="1" applyFont="1" applyFill="1" applyBorder="1" applyAlignment="1">
      <alignment horizontal="center" vertical="center" wrapText="1"/>
    </xf>
    <xf numFmtId="1" fontId="61" fillId="33" borderId="25" xfId="0" applyNumberFormat="1" applyFont="1" applyFill="1" applyBorder="1" applyAlignment="1">
      <alignment horizontal="center" vertical="center" wrapText="1"/>
    </xf>
    <xf numFmtId="1" fontId="61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9" fillId="0" borderId="17" xfId="0" applyFont="1" applyBorder="1" applyAlignment="1">
      <alignment horizontal="right" vertical="center"/>
    </xf>
    <xf numFmtId="0" fontId="61" fillId="33" borderId="31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61" fillId="33" borderId="33" xfId="0" applyFont="1" applyFill="1" applyBorder="1" applyAlignment="1">
      <alignment horizontal="center" vertical="center" wrapText="1"/>
    </xf>
    <xf numFmtId="0" fontId="61" fillId="33" borderId="34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35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62" fillId="0" borderId="16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3" fillId="0" borderId="0" xfId="33" applyFont="1" applyBorder="1" applyAlignment="1">
      <alignment horizontal="right"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3" fillId="34" borderId="18" xfId="33" applyFont="1" applyFill="1" applyBorder="1" applyAlignment="1">
      <alignment horizontal="center" vertical="center" wrapText="1"/>
      <protection/>
    </xf>
    <xf numFmtId="0" fontId="8" fillId="0" borderId="36" xfId="33" applyFont="1" applyBorder="1" applyAlignment="1">
      <alignment horizontal="center" vertical="center" wrapText="1"/>
      <protection/>
    </xf>
    <xf numFmtId="0" fontId="9" fillId="34" borderId="37" xfId="33" applyFont="1" applyFill="1" applyBorder="1" applyAlignment="1">
      <alignment horizontal="center" vertical="center" wrapText="1"/>
      <protection/>
    </xf>
    <xf numFmtId="0" fontId="3" fillId="34" borderId="38" xfId="33" applyFont="1" applyFill="1" applyBorder="1" applyAlignment="1">
      <alignment horizontal="center" vertical="center" wrapText="1"/>
      <protection/>
    </xf>
    <xf numFmtId="0" fontId="9" fillId="34" borderId="18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right" vertical="center"/>
      <protection/>
    </xf>
    <xf numFmtId="0" fontId="2" fillId="0" borderId="0" xfId="33" applyFont="1" applyBorder="1" applyAlignment="1">
      <alignment vertical="center" wrapText="1"/>
      <protection/>
    </xf>
    <xf numFmtId="0" fontId="6" fillId="0" borderId="0" xfId="33" applyBorder="1" applyAlignment="1">
      <alignment/>
      <protection/>
    </xf>
    <xf numFmtId="0" fontId="2" fillId="0" borderId="16" xfId="33" applyFont="1" applyBorder="1" applyAlignment="1">
      <alignment horizontal="left" vertical="center"/>
      <protection/>
    </xf>
    <xf numFmtId="0" fontId="2" fillId="0" borderId="38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/>
      <protection/>
    </xf>
    <xf numFmtId="0" fontId="3" fillId="0" borderId="39" xfId="33" applyFont="1" applyBorder="1" applyAlignment="1">
      <alignment horizontal="center" vertical="center" wrapText="1"/>
      <protection/>
    </xf>
    <xf numFmtId="0" fontId="59" fillId="0" borderId="16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justify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2" fontId="61" fillId="0" borderId="25" xfId="0" applyNumberFormat="1" applyFont="1" applyFill="1" applyBorder="1" applyAlignment="1">
      <alignment horizontal="center" vertical="center" wrapText="1"/>
    </xf>
    <xf numFmtId="2" fontId="61" fillId="0" borderId="13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horizontal="left" wrapText="1"/>
    </xf>
    <xf numFmtId="0" fontId="60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69" fillId="0" borderId="0" xfId="0" applyFont="1" applyAlignment="1">
      <alignment horizontal="left" wrapText="1"/>
    </xf>
    <xf numFmtId="0" fontId="69" fillId="0" borderId="0" xfId="0" applyFont="1" applyBorder="1" applyAlignment="1">
      <alignment horizontal="center" wrapText="1"/>
    </xf>
    <xf numFmtId="0" fontId="60" fillId="0" borderId="0" xfId="0" applyFont="1" applyFill="1" applyAlignment="1">
      <alignment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2" fontId="61" fillId="33" borderId="25" xfId="0" applyNumberFormat="1" applyFont="1" applyFill="1" applyBorder="1" applyAlignment="1">
      <alignment horizontal="center" vertical="center" wrapText="1"/>
    </xf>
    <xf numFmtId="2" fontId="61" fillId="33" borderId="13" xfId="0" applyNumberFormat="1" applyFont="1" applyFill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top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2" fillId="0" borderId="16" xfId="0" applyFont="1" applyBorder="1" applyAlignment="1">
      <alignment horizontal="center" vertical="top" wrapText="1"/>
    </xf>
    <xf numFmtId="0" fontId="70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9" fillId="0" borderId="0" xfId="0" applyFont="1" applyAlignment="1">
      <alignment horizontal="center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/>
    </xf>
    <xf numFmtId="0" fontId="59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 wrapText="1"/>
    </xf>
    <xf numFmtId="0" fontId="59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60" fillId="36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top" wrapText="1"/>
    </xf>
    <xf numFmtId="0" fontId="59" fillId="0" borderId="0" xfId="0" applyFont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6" borderId="0" xfId="0" applyFont="1" applyFill="1" applyAlignment="1">
      <alignment horizontal="right"/>
    </xf>
    <xf numFmtId="0" fontId="15" fillId="36" borderId="0" xfId="0" applyFont="1" applyFill="1" applyAlignment="1">
      <alignment horizontal="center" wrapText="1"/>
    </xf>
    <xf numFmtId="0" fontId="0" fillId="36" borderId="0" xfId="0" applyFill="1" applyAlignment="1">
      <alignment horizontal="center" wrapText="1"/>
    </xf>
    <xf numFmtId="17" fontId="15" fillId="36" borderId="0" xfId="0" applyNumberFormat="1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0" fontId="13" fillId="36" borderId="0" xfId="0" applyFont="1" applyFill="1" applyAlignment="1">
      <alignment horizontal="right"/>
    </xf>
    <xf numFmtId="0" fontId="10" fillId="36" borderId="18" xfId="0" applyFont="1" applyFill="1" applyBorder="1" applyAlignment="1">
      <alignment horizontal="center" vertical="top" wrapText="1"/>
    </xf>
    <xf numFmtId="0" fontId="10" fillId="13" borderId="18" xfId="0" applyFont="1" applyFill="1" applyBorder="1" applyAlignment="1">
      <alignment horizontal="center" vertical="top" wrapText="1"/>
    </xf>
    <xf numFmtId="0" fontId="13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right"/>
    </xf>
    <xf numFmtId="0" fontId="15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17" fontId="15" fillId="36" borderId="0" xfId="0" applyNumberFormat="1" applyFont="1" applyFill="1" applyBorder="1" applyAlignment="1">
      <alignment horizontal="center" wrapText="1"/>
    </xf>
    <xf numFmtId="0" fontId="15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 horizontal="center" vertical="center" wrapText="1"/>
    </xf>
    <xf numFmtId="2" fontId="13" fillId="36" borderId="0" xfId="0" applyNumberFormat="1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165" fontId="13" fillId="36" borderId="0" xfId="0" applyNumberFormat="1" applyFont="1" applyFill="1" applyBorder="1" applyAlignment="1">
      <alignment horizontal="center" wrapText="1"/>
    </xf>
    <xf numFmtId="171" fontId="13" fillId="36" borderId="0" xfId="0" applyNumberFormat="1" applyFont="1" applyFill="1" applyBorder="1" applyAlignment="1">
      <alignment horizontal="center" wrapText="1"/>
    </xf>
    <xf numFmtId="172" fontId="71" fillId="0" borderId="0" xfId="0" applyNumberFormat="1" applyFont="1" applyBorder="1" applyAlignment="1">
      <alignment horizontal="center" vertical="center" wrapText="1"/>
    </xf>
    <xf numFmtId="165" fontId="13" fillId="36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165" fontId="60" fillId="0" borderId="0" xfId="0" applyNumberFormat="1" applyFont="1" applyFill="1" applyBorder="1" applyAlignment="1">
      <alignment horizontal="center"/>
    </xf>
    <xf numFmtId="0" fontId="60" fillId="37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65" fontId="60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/>
    </xf>
    <xf numFmtId="165" fontId="60" fillId="0" borderId="0" xfId="0" applyNumberFormat="1" applyFont="1" applyFill="1" applyBorder="1" applyAlignment="1">
      <alignment horizontal="center" wrapText="1"/>
    </xf>
    <xf numFmtId="0" fontId="10" fillId="36" borderId="0" xfId="0" applyFont="1" applyFill="1" applyBorder="1" applyAlignment="1">
      <alignment horizontal="center" vertical="top" wrapText="1"/>
    </xf>
    <xf numFmtId="165" fontId="13" fillId="36" borderId="0" xfId="0" applyNumberFormat="1" applyFont="1" applyFill="1" applyBorder="1" applyAlignment="1">
      <alignment/>
    </xf>
    <xf numFmtId="165" fontId="10" fillId="36" borderId="18" xfId="0" applyNumberFormat="1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70" fillId="7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 vertical="center" wrapText="1"/>
    </xf>
    <xf numFmtId="0" fontId="60" fillId="7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7" borderId="0" xfId="0" applyFont="1" applyFill="1" applyBorder="1" applyAlignment="1">
      <alignment horizontal="center" vertical="center" wrapText="1"/>
    </xf>
    <xf numFmtId="171" fontId="13" fillId="7" borderId="0" xfId="0" applyNumberFormat="1" applyFont="1" applyFill="1" applyBorder="1" applyAlignment="1">
      <alignment horizontal="center" wrapText="1"/>
    </xf>
    <xf numFmtId="0" fontId="60" fillId="36" borderId="0" xfId="0" applyFont="1" applyFill="1" applyBorder="1" applyAlignment="1">
      <alignment horizontal="center"/>
    </xf>
    <xf numFmtId="1" fontId="13" fillId="36" borderId="0" xfId="0" applyNumberFormat="1" applyFont="1" applyFill="1" applyBorder="1" applyAlignment="1">
      <alignment horizontal="center"/>
    </xf>
    <xf numFmtId="171" fontId="10" fillId="13" borderId="0" xfId="0" applyNumberFormat="1" applyFont="1" applyFill="1" applyBorder="1" applyAlignment="1">
      <alignment horizontal="center"/>
    </xf>
    <xf numFmtId="171" fontId="10" fillId="13" borderId="0" xfId="0" applyNumberFormat="1" applyFont="1" applyFill="1" applyBorder="1" applyAlignment="1">
      <alignment horizontal="center" wrapText="1"/>
    </xf>
    <xf numFmtId="0" fontId="11" fillId="36" borderId="0" xfId="0" applyFont="1" applyFill="1" applyBorder="1" applyAlignment="1">
      <alignment horizontal="right"/>
    </xf>
    <xf numFmtId="0" fontId="15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5" fillId="36" borderId="0" xfId="0" applyFont="1" applyFill="1" applyBorder="1" applyAlignment="1">
      <alignment horizontal="center"/>
    </xf>
    <xf numFmtId="0" fontId="13" fillId="36" borderId="0" xfId="0" applyFont="1" applyFill="1" applyBorder="1" applyAlignment="1">
      <alignment horizontal="right"/>
    </xf>
    <xf numFmtId="0" fontId="13" fillId="7" borderId="0" xfId="0" applyFont="1" applyFill="1" applyBorder="1" applyAlignment="1">
      <alignment horizontal="center" vertical="center" wrapText="1"/>
    </xf>
    <xf numFmtId="2" fontId="60" fillId="7" borderId="0" xfId="0" applyNumberFormat="1" applyFont="1" applyFill="1" applyBorder="1" applyAlignment="1">
      <alignment/>
    </xf>
    <xf numFmtId="171" fontId="10" fillId="36" borderId="0" xfId="0" applyNumberFormat="1" applyFont="1" applyFill="1" applyBorder="1" applyAlignment="1">
      <alignment horizontal="center"/>
    </xf>
    <xf numFmtId="2" fontId="61" fillId="7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165" fontId="13" fillId="36" borderId="18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F0B65AD7F358AF64A7F96E48FA9F722905D1B93A50E5216B7F11D768EEDDF1330B561F0A1B2C9E9U8x2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="77" zoomScaleNormal="77" zoomScalePageLayoutView="0" workbookViewId="0" topLeftCell="A78">
      <selection activeCell="C80" sqref="C80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2" width="9.140625" style="38" customWidth="1"/>
    <col min="13" max="16384" width="9.140625" style="74" customWidth="1"/>
  </cols>
  <sheetData>
    <row r="1" spans="1:11" ht="14.2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ht="14.2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</row>
    <row r="3" spans="1:11" ht="14.25">
      <c r="A3" s="424" t="s">
        <v>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</row>
    <row r="4" ht="15">
      <c r="A4" s="184"/>
    </row>
    <row r="5" spans="1:11" ht="16.5">
      <c r="A5" s="425" t="s">
        <v>3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</row>
    <row r="6" spans="1:11" ht="15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26"/>
    </row>
    <row r="7" spans="1:11" ht="15">
      <c r="A7" s="426" t="s">
        <v>5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</row>
    <row r="8" spans="1:11" ht="15">
      <c r="A8" s="426" t="s">
        <v>6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</row>
    <row r="9" spans="1:11" ht="15">
      <c r="A9" s="426" t="s">
        <v>7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</row>
    <row r="10" ht="15">
      <c r="A10" s="185"/>
    </row>
    <row r="11" spans="1:2" ht="15">
      <c r="A11" s="186" t="s">
        <v>8</v>
      </c>
      <c r="B11" s="186"/>
    </row>
    <row r="12" spans="1:11" ht="62.25">
      <c r="A12" s="186" t="s">
        <v>9</v>
      </c>
      <c r="B12" s="447" t="s">
        <v>268</v>
      </c>
      <c r="C12" s="448"/>
      <c r="D12" s="448"/>
      <c r="E12" s="448"/>
      <c r="F12" s="448"/>
      <c r="G12" s="97"/>
      <c r="H12" s="97"/>
      <c r="I12" s="97"/>
      <c r="J12" s="97"/>
      <c r="K12" s="99"/>
    </row>
    <row r="13" spans="1:11" ht="15.75" customHeight="1">
      <c r="A13" s="186"/>
      <c r="B13" s="187"/>
      <c r="K13" s="99"/>
    </row>
    <row r="14" spans="1:11" ht="15">
      <c r="A14" s="186" t="s">
        <v>10</v>
      </c>
      <c r="B14" s="449" t="s">
        <v>257</v>
      </c>
      <c r="C14" s="448"/>
      <c r="D14" s="448"/>
      <c r="E14" s="448"/>
      <c r="F14" s="448"/>
      <c r="G14" s="97"/>
      <c r="H14" s="97"/>
      <c r="I14" s="97"/>
      <c r="J14" s="97"/>
      <c r="K14" s="99"/>
    </row>
    <row r="15" spans="1:11" ht="15">
      <c r="A15" s="185"/>
      <c r="K15" s="99"/>
    </row>
    <row r="16" spans="1:11" ht="15.75" thickBot="1">
      <c r="A16" s="427" t="s">
        <v>11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</row>
    <row r="17" spans="1:11" ht="15.75" customHeight="1" thickBot="1">
      <c r="A17" s="428" t="s">
        <v>12</v>
      </c>
      <c r="B17" s="428" t="s">
        <v>13</v>
      </c>
      <c r="C17" s="188" t="s">
        <v>14</v>
      </c>
      <c r="D17" s="431" t="s">
        <v>16</v>
      </c>
      <c r="E17" s="432"/>
      <c r="F17" s="432"/>
      <c r="G17" s="432"/>
      <c r="H17" s="432"/>
      <c r="I17" s="432"/>
      <c r="J17" s="432"/>
      <c r="K17" s="433"/>
    </row>
    <row r="18" spans="1:11" ht="26.25" customHeight="1" thickBot="1">
      <c r="A18" s="429"/>
      <c r="B18" s="429"/>
      <c r="C18" s="189" t="s">
        <v>15</v>
      </c>
      <c r="D18" s="431" t="s">
        <v>17</v>
      </c>
      <c r="E18" s="432"/>
      <c r="F18" s="433"/>
      <c r="G18" s="428" t="s">
        <v>18</v>
      </c>
      <c r="H18" s="428" t="s">
        <v>19</v>
      </c>
      <c r="I18" s="428" t="s">
        <v>20</v>
      </c>
      <c r="J18" s="431" t="s">
        <v>21</v>
      </c>
      <c r="K18" s="433"/>
    </row>
    <row r="19" spans="1:11" ht="93" thickBot="1">
      <c r="A19" s="430"/>
      <c r="B19" s="430"/>
      <c r="C19" s="109"/>
      <c r="D19" s="191" t="s">
        <v>22</v>
      </c>
      <c r="E19" s="191" t="s">
        <v>23</v>
      </c>
      <c r="F19" s="191" t="s">
        <v>143</v>
      </c>
      <c r="G19" s="430"/>
      <c r="H19" s="430"/>
      <c r="I19" s="430"/>
      <c r="J19" s="191" t="s">
        <v>144</v>
      </c>
      <c r="K19" s="191" t="s">
        <v>26</v>
      </c>
    </row>
    <row r="20" spans="1:11" ht="15" thickBot="1">
      <c r="A20" s="190">
        <v>1</v>
      </c>
      <c r="B20" s="191">
        <v>2</v>
      </c>
      <c r="C20" s="191">
        <v>3</v>
      </c>
      <c r="D20" s="191">
        <v>4</v>
      </c>
      <c r="E20" s="191">
        <v>5</v>
      </c>
      <c r="F20" s="191">
        <v>6</v>
      </c>
      <c r="G20" s="191">
        <v>7</v>
      </c>
      <c r="H20" s="191">
        <v>8</v>
      </c>
      <c r="I20" s="191">
        <v>9</v>
      </c>
      <c r="J20" s="191">
        <v>10</v>
      </c>
      <c r="K20" s="191">
        <v>11</v>
      </c>
    </row>
    <row r="21" spans="1:11" ht="15" customHeight="1">
      <c r="A21" s="439" t="s">
        <v>145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1"/>
    </row>
    <row r="22" spans="1:11" ht="15.75" customHeight="1" thickBot="1">
      <c r="A22" s="442" t="s">
        <v>28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4"/>
    </row>
    <row r="23" spans="1:12" ht="53.25" thickBot="1">
      <c r="A23" s="202" t="s">
        <v>29</v>
      </c>
      <c r="B23" s="203">
        <v>101</v>
      </c>
      <c r="C23" s="342">
        <f>SUM(D23:K23)</f>
        <v>213</v>
      </c>
      <c r="D23" s="342">
        <v>3</v>
      </c>
      <c r="E23" s="342">
        <v>0</v>
      </c>
      <c r="F23" s="342">
        <v>0</v>
      </c>
      <c r="G23" s="342">
        <v>24</v>
      </c>
      <c r="H23" s="342">
        <v>0</v>
      </c>
      <c r="I23" s="342">
        <v>0</v>
      </c>
      <c r="J23" s="342">
        <v>7</v>
      </c>
      <c r="K23" s="342">
        <v>179</v>
      </c>
      <c r="L23" s="38">
        <f>SUM(D23:I23)</f>
        <v>27</v>
      </c>
    </row>
    <row r="24" spans="1:11" ht="39.75" thickBot="1">
      <c r="A24" s="230" t="s">
        <v>146</v>
      </c>
      <c r="B24" s="231">
        <v>102</v>
      </c>
      <c r="C24" s="232">
        <f aca="true" t="shared" si="0" ref="C24:C71">SUM(D24:K24)</f>
        <v>0</v>
      </c>
      <c r="D24" s="232">
        <v>0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</row>
    <row r="25" spans="1:11" ht="39.75" thickBot="1">
      <c r="A25" s="230" t="s">
        <v>147</v>
      </c>
      <c r="B25" s="231">
        <v>103</v>
      </c>
      <c r="C25" s="232">
        <f t="shared" si="0"/>
        <v>5</v>
      </c>
      <c r="D25" s="232">
        <v>0</v>
      </c>
      <c r="E25" s="232">
        <v>0</v>
      </c>
      <c r="F25" s="232">
        <v>0</v>
      </c>
      <c r="G25" s="232">
        <v>5</v>
      </c>
      <c r="H25" s="232">
        <v>0</v>
      </c>
      <c r="I25" s="232">
        <v>0</v>
      </c>
      <c r="J25" s="232">
        <v>0</v>
      </c>
      <c r="K25" s="232">
        <v>0</v>
      </c>
    </row>
    <row r="26" spans="1:11" ht="53.25" thickBot="1">
      <c r="A26" s="230" t="s">
        <v>243</v>
      </c>
      <c r="B26" s="231" t="s">
        <v>216</v>
      </c>
      <c r="C26" s="232">
        <f t="shared" si="0"/>
        <v>3</v>
      </c>
      <c r="D26" s="232">
        <v>0</v>
      </c>
      <c r="E26" s="232">
        <v>0</v>
      </c>
      <c r="F26" s="232">
        <v>0</v>
      </c>
      <c r="G26" s="232">
        <v>3</v>
      </c>
      <c r="H26" s="232">
        <v>0</v>
      </c>
      <c r="I26" s="232">
        <v>0</v>
      </c>
      <c r="J26" s="232"/>
      <c r="K26" s="232"/>
    </row>
    <row r="27" spans="1:11" ht="53.25" thickBot="1">
      <c r="A27" s="230" t="s">
        <v>244</v>
      </c>
      <c r="B27" s="231" t="s">
        <v>218</v>
      </c>
      <c r="C27" s="232">
        <f t="shared" si="0"/>
        <v>1</v>
      </c>
      <c r="D27" s="232">
        <v>0</v>
      </c>
      <c r="E27" s="232">
        <v>0</v>
      </c>
      <c r="F27" s="232">
        <v>0</v>
      </c>
      <c r="G27" s="232">
        <v>1</v>
      </c>
      <c r="H27" s="232">
        <v>0</v>
      </c>
      <c r="I27" s="232">
        <v>0</v>
      </c>
      <c r="J27" s="232"/>
      <c r="K27" s="232"/>
    </row>
    <row r="28" spans="1:11" ht="53.25" thickBot="1">
      <c r="A28" s="230" t="s">
        <v>148</v>
      </c>
      <c r="B28" s="231">
        <v>104</v>
      </c>
      <c r="C28" s="232">
        <f t="shared" si="0"/>
        <v>2</v>
      </c>
      <c r="D28" s="232">
        <v>0</v>
      </c>
      <c r="E28" s="232">
        <v>0</v>
      </c>
      <c r="F28" s="232">
        <v>0</v>
      </c>
      <c r="G28" s="232">
        <v>2</v>
      </c>
      <c r="H28" s="232">
        <v>0</v>
      </c>
      <c r="I28" s="232">
        <v>0</v>
      </c>
      <c r="J28" s="232">
        <v>0</v>
      </c>
      <c r="K28" s="232">
        <v>0</v>
      </c>
    </row>
    <row r="29" spans="1:11" ht="66" thickBot="1">
      <c r="A29" s="230" t="s">
        <v>245</v>
      </c>
      <c r="B29" s="231" t="s">
        <v>220</v>
      </c>
      <c r="C29" s="232">
        <f t="shared" si="0"/>
        <v>1</v>
      </c>
      <c r="D29" s="232">
        <v>0</v>
      </c>
      <c r="E29" s="232">
        <v>0</v>
      </c>
      <c r="F29" s="232">
        <v>0</v>
      </c>
      <c r="G29" s="232">
        <v>1</v>
      </c>
      <c r="H29" s="249">
        <v>0</v>
      </c>
      <c r="I29" s="249">
        <v>0</v>
      </c>
      <c r="J29" s="249">
        <v>0</v>
      </c>
      <c r="K29" s="249">
        <v>0</v>
      </c>
    </row>
    <row r="30" spans="1:11" ht="79.5" thickBot="1">
      <c r="A30" s="230" t="s">
        <v>246</v>
      </c>
      <c r="B30" s="231">
        <v>105</v>
      </c>
      <c r="C30" s="232">
        <f t="shared" si="0"/>
        <v>1</v>
      </c>
      <c r="D30" s="232">
        <v>0</v>
      </c>
      <c r="E30" s="232">
        <v>0</v>
      </c>
      <c r="F30" s="232">
        <v>0</v>
      </c>
      <c r="G30" s="232">
        <v>1</v>
      </c>
      <c r="H30" s="249">
        <v>0</v>
      </c>
      <c r="I30" s="249">
        <v>0</v>
      </c>
      <c r="J30" s="249">
        <v>0</v>
      </c>
      <c r="K30" s="249">
        <v>0</v>
      </c>
    </row>
    <row r="31" spans="1:11" ht="53.25" thickBot="1">
      <c r="A31" s="230" t="s">
        <v>34</v>
      </c>
      <c r="B31" s="231">
        <v>106</v>
      </c>
      <c r="C31" s="232">
        <f t="shared" si="0"/>
        <v>0</v>
      </c>
      <c r="D31" s="232">
        <v>0</v>
      </c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</row>
    <row r="32" spans="1:11" ht="27" thickBot="1">
      <c r="A32" s="230" t="s">
        <v>150</v>
      </c>
      <c r="B32" s="231">
        <v>107</v>
      </c>
      <c r="C32" s="232">
        <f t="shared" si="0"/>
        <v>0</v>
      </c>
      <c r="D32" s="232">
        <v>0</v>
      </c>
      <c r="E32" s="232">
        <v>0</v>
      </c>
      <c r="F32" s="232">
        <v>0</v>
      </c>
      <c r="G32" s="232">
        <v>0</v>
      </c>
      <c r="H32" s="232">
        <v>0</v>
      </c>
      <c r="I32" s="232">
        <v>0</v>
      </c>
      <c r="J32" s="232">
        <v>0</v>
      </c>
      <c r="K32" s="232">
        <v>0</v>
      </c>
    </row>
    <row r="33" spans="1:11" ht="27" thickBot="1">
      <c r="A33" s="230" t="s">
        <v>151</v>
      </c>
      <c r="B33" s="231">
        <v>108</v>
      </c>
      <c r="C33" s="232">
        <f t="shared" si="0"/>
        <v>0</v>
      </c>
      <c r="D33" s="232">
        <v>0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v>0</v>
      </c>
      <c r="K33" s="232">
        <v>0</v>
      </c>
    </row>
    <row r="34" spans="1:11" ht="39.75" thickBot="1">
      <c r="A34" s="230" t="s">
        <v>152</v>
      </c>
      <c r="B34" s="231">
        <v>109</v>
      </c>
      <c r="C34" s="232">
        <f t="shared" si="0"/>
        <v>0</v>
      </c>
      <c r="D34" s="232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</row>
    <row r="35" spans="1:11" ht="53.25" thickBot="1">
      <c r="A35" s="265" t="s">
        <v>221</v>
      </c>
      <c r="B35" s="231" t="s">
        <v>222</v>
      </c>
      <c r="C35" s="232">
        <f t="shared" si="0"/>
        <v>214</v>
      </c>
      <c r="D35" s="232">
        <v>4</v>
      </c>
      <c r="E35" s="232">
        <v>0</v>
      </c>
      <c r="F35" s="232">
        <v>0</v>
      </c>
      <c r="G35" s="232">
        <v>24</v>
      </c>
      <c r="H35" s="232">
        <v>0</v>
      </c>
      <c r="I35" s="232">
        <v>0</v>
      </c>
      <c r="J35" s="232">
        <v>7</v>
      </c>
      <c r="K35" s="232">
        <v>179</v>
      </c>
    </row>
    <row r="36" spans="1:11" ht="53.25" thickBot="1">
      <c r="A36" s="265" t="s">
        <v>223</v>
      </c>
      <c r="B36" s="231" t="s">
        <v>224</v>
      </c>
      <c r="C36" s="232">
        <f t="shared" si="0"/>
        <v>2</v>
      </c>
      <c r="D36" s="232">
        <v>0</v>
      </c>
      <c r="E36" s="232">
        <v>0</v>
      </c>
      <c r="F36" s="232">
        <v>0</v>
      </c>
      <c r="G36" s="232">
        <v>2</v>
      </c>
      <c r="H36" s="232">
        <v>0</v>
      </c>
      <c r="I36" s="232">
        <v>0</v>
      </c>
      <c r="J36" s="232"/>
      <c r="K36" s="232"/>
    </row>
    <row r="37" spans="1:11" ht="27" thickBot="1">
      <c r="A37" s="202" t="s">
        <v>153</v>
      </c>
      <c r="B37" s="203">
        <v>110</v>
      </c>
      <c r="C37" s="342">
        <f t="shared" si="0"/>
        <v>211</v>
      </c>
      <c r="D37" s="342">
        <v>3</v>
      </c>
      <c r="E37" s="342">
        <v>0</v>
      </c>
      <c r="F37" s="342">
        <v>0</v>
      </c>
      <c r="G37" s="342">
        <v>22</v>
      </c>
      <c r="H37" s="342">
        <v>0</v>
      </c>
      <c r="I37" s="342">
        <v>0</v>
      </c>
      <c r="J37" s="342">
        <v>7</v>
      </c>
      <c r="K37" s="342">
        <v>179</v>
      </c>
    </row>
    <row r="38" spans="1:11" ht="53.25" thickBot="1">
      <c r="A38" s="230" t="s">
        <v>154</v>
      </c>
      <c r="B38" s="231">
        <v>111</v>
      </c>
      <c r="C38" s="232">
        <f t="shared" si="0"/>
        <v>3</v>
      </c>
      <c r="D38" s="232">
        <v>0</v>
      </c>
      <c r="E38" s="232">
        <v>0</v>
      </c>
      <c r="F38" s="232">
        <v>0</v>
      </c>
      <c r="G38" s="232">
        <v>3</v>
      </c>
      <c r="H38" s="232"/>
      <c r="I38" s="232"/>
      <c r="J38" s="232">
        <v>0</v>
      </c>
      <c r="K38" s="232">
        <v>0</v>
      </c>
    </row>
    <row r="39" spans="1:11" ht="66" thickBot="1">
      <c r="A39" s="230" t="s">
        <v>247</v>
      </c>
      <c r="B39" s="231" t="s">
        <v>226</v>
      </c>
      <c r="C39" s="232">
        <f t="shared" si="0"/>
        <v>2</v>
      </c>
      <c r="D39" s="232">
        <v>0</v>
      </c>
      <c r="E39" s="232">
        <v>0</v>
      </c>
      <c r="F39" s="232">
        <v>0</v>
      </c>
      <c r="G39" s="232">
        <v>2</v>
      </c>
      <c r="H39" s="232">
        <v>0</v>
      </c>
      <c r="I39" s="232">
        <v>0</v>
      </c>
      <c r="J39" s="232"/>
      <c r="K39" s="232"/>
    </row>
    <row r="40" spans="1:11" ht="66" thickBot="1">
      <c r="A40" s="230" t="s">
        <v>248</v>
      </c>
      <c r="B40" s="231" t="s">
        <v>228</v>
      </c>
      <c r="C40" s="232">
        <f t="shared" si="0"/>
        <v>1</v>
      </c>
      <c r="D40" s="232">
        <v>0</v>
      </c>
      <c r="E40" s="232">
        <v>0</v>
      </c>
      <c r="F40" s="232">
        <v>0</v>
      </c>
      <c r="G40" s="232">
        <v>1</v>
      </c>
      <c r="H40" s="232">
        <v>0</v>
      </c>
      <c r="I40" s="232">
        <v>0</v>
      </c>
      <c r="J40" s="232"/>
      <c r="K40" s="232"/>
    </row>
    <row r="41" spans="1:11" ht="39.75" thickBot="1">
      <c r="A41" s="230" t="s">
        <v>155</v>
      </c>
      <c r="B41" s="231">
        <v>112</v>
      </c>
      <c r="C41" s="232">
        <f t="shared" si="0"/>
        <v>0</v>
      </c>
      <c r="D41" s="232">
        <v>0</v>
      </c>
      <c r="E41" s="232">
        <v>0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</row>
    <row r="42" spans="1:11" ht="39.75" thickBot="1">
      <c r="A42" s="230" t="s">
        <v>156</v>
      </c>
      <c r="B42" s="231">
        <v>113</v>
      </c>
      <c r="C42" s="232">
        <f t="shared" si="0"/>
        <v>0</v>
      </c>
      <c r="D42" s="232">
        <v>0</v>
      </c>
      <c r="E42" s="232">
        <v>0</v>
      </c>
      <c r="F42" s="232">
        <v>0</v>
      </c>
      <c r="G42" s="232">
        <v>0</v>
      </c>
      <c r="H42" s="232">
        <v>0</v>
      </c>
      <c r="I42" s="232">
        <v>0</v>
      </c>
      <c r="J42" s="232">
        <v>0</v>
      </c>
      <c r="K42" s="232">
        <v>0</v>
      </c>
    </row>
    <row r="43" spans="1:11" ht="39.75" thickBot="1">
      <c r="A43" s="230" t="s">
        <v>157</v>
      </c>
      <c r="B43" s="231">
        <v>114</v>
      </c>
      <c r="C43" s="232">
        <f t="shared" si="0"/>
        <v>211</v>
      </c>
      <c r="D43" s="232">
        <v>3</v>
      </c>
      <c r="E43" s="232">
        <v>0</v>
      </c>
      <c r="F43" s="232">
        <v>0</v>
      </c>
      <c r="G43" s="232">
        <v>22</v>
      </c>
      <c r="H43" s="232">
        <v>0</v>
      </c>
      <c r="I43" s="232">
        <v>0</v>
      </c>
      <c r="J43" s="232">
        <v>7</v>
      </c>
      <c r="K43" s="232">
        <v>179</v>
      </c>
    </row>
    <row r="44" spans="1:11" ht="15" thickBot="1">
      <c r="A44" s="266" t="s">
        <v>158</v>
      </c>
      <c r="B44" s="437">
        <v>115</v>
      </c>
      <c r="C44" s="232">
        <f t="shared" si="0"/>
        <v>0</v>
      </c>
      <c r="D44" s="250">
        <v>0</v>
      </c>
      <c r="E44" s="250">
        <v>0</v>
      </c>
      <c r="F44" s="250">
        <v>0</v>
      </c>
      <c r="G44" s="250">
        <v>0</v>
      </c>
      <c r="H44" s="250">
        <v>0</v>
      </c>
      <c r="I44" s="250">
        <v>0</v>
      </c>
      <c r="J44" s="250">
        <v>0</v>
      </c>
      <c r="K44" s="250">
        <v>0</v>
      </c>
    </row>
    <row r="45" spans="1:11" ht="15" thickBot="1">
      <c r="A45" s="267" t="s">
        <v>44</v>
      </c>
      <c r="B45" s="438"/>
      <c r="C45" s="232">
        <f t="shared" si="0"/>
        <v>0</v>
      </c>
      <c r="D45" s="251"/>
      <c r="E45" s="251"/>
      <c r="F45" s="251"/>
      <c r="G45" s="251"/>
      <c r="H45" s="251"/>
      <c r="I45" s="251"/>
      <c r="J45" s="251"/>
      <c r="K45" s="251"/>
    </row>
    <row r="46" spans="1:11" ht="15" thickBot="1">
      <c r="A46" s="230" t="s">
        <v>45</v>
      </c>
      <c r="B46" s="231">
        <v>116</v>
      </c>
      <c r="C46" s="232">
        <f t="shared" si="0"/>
        <v>0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  <c r="I46" s="232">
        <v>0</v>
      </c>
      <c r="J46" s="232">
        <v>0</v>
      </c>
      <c r="K46" s="232">
        <v>0</v>
      </c>
    </row>
    <row r="47" spans="1:11" ht="15" thickBot="1">
      <c r="A47" s="230" t="s">
        <v>46</v>
      </c>
      <c r="B47" s="231">
        <v>121</v>
      </c>
      <c r="C47" s="232">
        <f t="shared" si="0"/>
        <v>0</v>
      </c>
      <c r="D47" s="232">
        <v>0</v>
      </c>
      <c r="E47" s="232">
        <v>0</v>
      </c>
      <c r="F47" s="232">
        <v>0</v>
      </c>
      <c r="G47" s="232">
        <v>0</v>
      </c>
      <c r="H47" s="232">
        <v>0</v>
      </c>
      <c r="I47" s="232">
        <v>0</v>
      </c>
      <c r="J47" s="232">
        <v>0</v>
      </c>
      <c r="K47" s="232">
        <v>0</v>
      </c>
    </row>
    <row r="48" spans="1:11" ht="15" thickBot="1">
      <c r="A48" s="230" t="s">
        <v>47</v>
      </c>
      <c r="B48" s="231">
        <v>122</v>
      </c>
      <c r="C48" s="232">
        <f t="shared" si="0"/>
        <v>3</v>
      </c>
      <c r="D48" s="232">
        <v>0</v>
      </c>
      <c r="E48" s="232">
        <v>0</v>
      </c>
      <c r="F48" s="232">
        <v>0</v>
      </c>
      <c r="G48" s="232">
        <v>3</v>
      </c>
      <c r="H48" s="232">
        <v>0</v>
      </c>
      <c r="I48" s="232">
        <v>0</v>
      </c>
      <c r="J48" s="232">
        <v>0</v>
      </c>
      <c r="K48" s="232">
        <v>0</v>
      </c>
    </row>
    <row r="49" spans="1:11" ht="15" thickBot="1">
      <c r="A49" s="266" t="s">
        <v>48</v>
      </c>
      <c r="B49" s="437">
        <v>123</v>
      </c>
      <c r="C49" s="232">
        <f t="shared" si="0"/>
        <v>3</v>
      </c>
      <c r="D49" s="250">
        <v>0</v>
      </c>
      <c r="E49" s="250">
        <v>0</v>
      </c>
      <c r="F49" s="250">
        <v>0</v>
      </c>
      <c r="G49" s="250">
        <v>3</v>
      </c>
      <c r="H49" s="250">
        <v>0</v>
      </c>
      <c r="I49" s="250">
        <v>0</v>
      </c>
      <c r="J49" s="250">
        <v>0</v>
      </c>
      <c r="K49" s="250">
        <v>0</v>
      </c>
    </row>
    <row r="50" spans="1:11" ht="15" thickBot="1">
      <c r="A50" s="267" t="s">
        <v>49</v>
      </c>
      <c r="B50" s="438"/>
      <c r="C50" s="232">
        <f t="shared" si="0"/>
        <v>0</v>
      </c>
      <c r="D50" s="251"/>
      <c r="E50" s="251"/>
      <c r="F50" s="251"/>
      <c r="G50" s="251"/>
      <c r="H50" s="251"/>
      <c r="I50" s="251"/>
      <c r="J50" s="251"/>
      <c r="K50" s="251"/>
    </row>
    <row r="51" spans="1:11" ht="27" thickBot="1">
      <c r="A51" s="267" t="s">
        <v>50</v>
      </c>
      <c r="B51" s="231">
        <v>124</v>
      </c>
      <c r="C51" s="232">
        <f t="shared" si="0"/>
        <v>0</v>
      </c>
      <c r="D51" s="232">
        <v>0</v>
      </c>
      <c r="E51" s="232">
        <v>0</v>
      </c>
      <c r="F51" s="232">
        <v>0</v>
      </c>
      <c r="G51" s="232">
        <v>0</v>
      </c>
      <c r="H51" s="232">
        <v>0</v>
      </c>
      <c r="I51" s="232">
        <v>0</v>
      </c>
      <c r="J51" s="232">
        <v>0</v>
      </c>
      <c r="K51" s="232">
        <v>0</v>
      </c>
    </row>
    <row r="52" spans="1:11" ht="39.75" thickBot="1">
      <c r="A52" s="267" t="s">
        <v>51</v>
      </c>
      <c r="B52" s="231">
        <v>125</v>
      </c>
      <c r="C52" s="232">
        <f t="shared" si="0"/>
        <v>0</v>
      </c>
      <c r="D52" s="232">
        <v>0</v>
      </c>
      <c r="E52" s="232">
        <v>0</v>
      </c>
      <c r="F52" s="232">
        <v>0</v>
      </c>
      <c r="G52" s="232">
        <v>0</v>
      </c>
      <c r="H52" s="232">
        <v>0</v>
      </c>
      <c r="I52" s="232">
        <v>0</v>
      </c>
      <c r="J52" s="232">
        <v>0</v>
      </c>
      <c r="K52" s="232">
        <v>0</v>
      </c>
    </row>
    <row r="53" spans="1:11" ht="15" thickBot="1">
      <c r="A53" s="230" t="s">
        <v>52</v>
      </c>
      <c r="B53" s="231">
        <v>126</v>
      </c>
      <c r="C53" s="232">
        <f t="shared" si="0"/>
        <v>0</v>
      </c>
      <c r="D53" s="232">
        <v>0</v>
      </c>
      <c r="E53" s="232">
        <v>0</v>
      </c>
      <c r="F53" s="232">
        <v>0</v>
      </c>
      <c r="G53" s="232">
        <v>0</v>
      </c>
      <c r="H53" s="232">
        <v>0</v>
      </c>
      <c r="I53" s="232">
        <v>0</v>
      </c>
      <c r="J53" s="232">
        <v>0</v>
      </c>
      <c r="K53" s="232">
        <v>0</v>
      </c>
    </row>
    <row r="54" spans="1:11" ht="39.75" thickBot="1">
      <c r="A54" s="230" t="s">
        <v>159</v>
      </c>
      <c r="B54" s="231">
        <v>127</v>
      </c>
      <c r="C54" s="232">
        <f t="shared" si="0"/>
        <v>0</v>
      </c>
      <c r="D54" s="232">
        <v>0</v>
      </c>
      <c r="E54" s="232">
        <v>0</v>
      </c>
      <c r="F54" s="232">
        <v>0</v>
      </c>
      <c r="G54" s="232">
        <v>0</v>
      </c>
      <c r="H54" s="232">
        <v>0</v>
      </c>
      <c r="I54" s="232">
        <v>0</v>
      </c>
      <c r="J54" s="232">
        <v>0</v>
      </c>
      <c r="K54" s="232">
        <v>0</v>
      </c>
    </row>
    <row r="55" spans="1:11" ht="15.75" customHeight="1" thickBot="1">
      <c r="A55" s="434" t="s">
        <v>160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6"/>
    </row>
    <row r="56" spans="1:11" ht="15" thickBot="1">
      <c r="A56" s="202" t="s">
        <v>161</v>
      </c>
      <c r="B56" s="203">
        <v>201</v>
      </c>
      <c r="C56" s="342">
        <f t="shared" si="0"/>
        <v>92</v>
      </c>
      <c r="D56" s="342">
        <v>11</v>
      </c>
      <c r="E56" s="342">
        <v>0</v>
      </c>
      <c r="F56" s="342">
        <v>0</v>
      </c>
      <c r="G56" s="342">
        <v>81</v>
      </c>
      <c r="H56" s="342">
        <v>0</v>
      </c>
      <c r="I56" s="342">
        <v>0</v>
      </c>
      <c r="J56" s="342">
        <v>0</v>
      </c>
      <c r="K56" s="342">
        <v>0</v>
      </c>
    </row>
    <row r="57" spans="1:11" ht="53.25" thickBot="1">
      <c r="A57" s="267" t="s">
        <v>162</v>
      </c>
      <c r="B57" s="231">
        <v>202</v>
      </c>
      <c r="C57" s="232">
        <f t="shared" si="0"/>
        <v>0</v>
      </c>
      <c r="D57" s="232">
        <v>0</v>
      </c>
      <c r="E57" s="232">
        <v>0</v>
      </c>
      <c r="F57" s="232">
        <v>0</v>
      </c>
      <c r="G57" s="232">
        <v>0</v>
      </c>
      <c r="H57" s="232">
        <v>0</v>
      </c>
      <c r="I57" s="232">
        <v>0</v>
      </c>
      <c r="J57" s="232">
        <v>0</v>
      </c>
      <c r="K57" s="232">
        <v>0</v>
      </c>
    </row>
    <row r="58" spans="1:11" ht="53.25" thickBot="1">
      <c r="A58" s="267" t="s">
        <v>163</v>
      </c>
      <c r="B58" s="231">
        <v>203</v>
      </c>
      <c r="C58" s="232">
        <f t="shared" si="0"/>
        <v>5</v>
      </c>
      <c r="D58" s="232">
        <v>0</v>
      </c>
      <c r="E58" s="232">
        <v>0</v>
      </c>
      <c r="F58" s="232">
        <v>0</v>
      </c>
      <c r="G58" s="232">
        <v>5</v>
      </c>
      <c r="H58" s="232">
        <v>0</v>
      </c>
      <c r="I58" s="232">
        <v>0</v>
      </c>
      <c r="J58" s="232">
        <v>0</v>
      </c>
      <c r="K58" s="232">
        <v>0</v>
      </c>
    </row>
    <row r="59" spans="1:11" ht="27" thickBot="1">
      <c r="A59" s="267" t="s">
        <v>164</v>
      </c>
      <c r="B59" s="231">
        <v>204</v>
      </c>
      <c r="C59" s="232">
        <f t="shared" si="0"/>
        <v>0</v>
      </c>
      <c r="D59" s="232">
        <v>0</v>
      </c>
      <c r="E59" s="232">
        <v>0</v>
      </c>
      <c r="F59" s="232">
        <v>0</v>
      </c>
      <c r="G59" s="232">
        <v>0</v>
      </c>
      <c r="H59" s="232">
        <v>0</v>
      </c>
      <c r="I59" s="232">
        <v>0</v>
      </c>
      <c r="J59" s="232">
        <v>0</v>
      </c>
      <c r="K59" s="232">
        <v>0</v>
      </c>
    </row>
    <row r="60" spans="1:11" ht="39.75" thickBot="1">
      <c r="A60" s="267" t="s">
        <v>165</v>
      </c>
      <c r="B60" s="231">
        <v>205</v>
      </c>
      <c r="C60" s="232">
        <f t="shared" si="0"/>
        <v>0</v>
      </c>
      <c r="D60" s="232">
        <v>0</v>
      </c>
      <c r="E60" s="232">
        <v>0</v>
      </c>
      <c r="F60" s="232">
        <v>0</v>
      </c>
      <c r="G60" s="232">
        <v>0</v>
      </c>
      <c r="H60" s="232">
        <v>0</v>
      </c>
      <c r="I60" s="232">
        <v>0</v>
      </c>
      <c r="J60" s="232">
        <v>0</v>
      </c>
      <c r="K60" s="232">
        <v>0</v>
      </c>
    </row>
    <row r="61" spans="1:11" ht="27" thickBot="1">
      <c r="A61" s="267" t="s">
        <v>166</v>
      </c>
      <c r="B61" s="231">
        <v>206</v>
      </c>
      <c r="C61" s="232">
        <f t="shared" si="0"/>
        <v>92</v>
      </c>
      <c r="D61" s="232">
        <v>11</v>
      </c>
      <c r="E61" s="232">
        <v>0</v>
      </c>
      <c r="F61" s="232">
        <v>0</v>
      </c>
      <c r="G61" s="232">
        <v>81</v>
      </c>
      <c r="H61" s="232">
        <v>0</v>
      </c>
      <c r="I61" s="232">
        <v>0</v>
      </c>
      <c r="J61" s="232">
        <v>0</v>
      </c>
      <c r="K61" s="232">
        <v>0</v>
      </c>
    </row>
    <row r="62" spans="1:11" ht="15" thickBot="1">
      <c r="A62" s="266" t="s">
        <v>167</v>
      </c>
      <c r="B62" s="437">
        <v>207</v>
      </c>
      <c r="C62" s="232">
        <f t="shared" si="0"/>
        <v>0</v>
      </c>
      <c r="D62" s="250">
        <v>0</v>
      </c>
      <c r="E62" s="250">
        <v>0</v>
      </c>
      <c r="F62" s="250">
        <v>0</v>
      </c>
      <c r="G62" s="250">
        <v>0</v>
      </c>
      <c r="H62" s="250">
        <v>0</v>
      </c>
      <c r="I62" s="250">
        <v>0</v>
      </c>
      <c r="J62" s="250">
        <v>0</v>
      </c>
      <c r="K62" s="250">
        <v>0</v>
      </c>
    </row>
    <row r="63" spans="1:11" ht="15" thickBot="1">
      <c r="A63" s="267" t="s">
        <v>62</v>
      </c>
      <c r="B63" s="438"/>
      <c r="C63" s="232">
        <f t="shared" si="0"/>
        <v>0</v>
      </c>
      <c r="D63" s="251"/>
      <c r="E63" s="251"/>
      <c r="F63" s="251"/>
      <c r="G63" s="251"/>
      <c r="H63" s="251"/>
      <c r="I63" s="251"/>
      <c r="J63" s="251"/>
      <c r="K63" s="251"/>
    </row>
    <row r="64" spans="1:11" ht="15" thickBot="1">
      <c r="A64" s="230" t="s">
        <v>63</v>
      </c>
      <c r="B64" s="231">
        <v>208</v>
      </c>
      <c r="C64" s="232">
        <f t="shared" si="0"/>
        <v>0</v>
      </c>
      <c r="D64" s="232">
        <v>0</v>
      </c>
      <c r="E64" s="232">
        <v>0</v>
      </c>
      <c r="F64" s="232">
        <v>0</v>
      </c>
      <c r="G64" s="232">
        <v>0</v>
      </c>
      <c r="H64" s="232">
        <v>0</v>
      </c>
      <c r="I64" s="232">
        <v>0</v>
      </c>
      <c r="J64" s="232">
        <v>0</v>
      </c>
      <c r="K64" s="232">
        <v>0</v>
      </c>
    </row>
    <row r="65" spans="1:11" ht="39.75" thickBot="1">
      <c r="A65" s="230" t="s">
        <v>64</v>
      </c>
      <c r="B65" s="231">
        <v>209</v>
      </c>
      <c r="C65" s="232">
        <f t="shared" si="0"/>
        <v>11</v>
      </c>
      <c r="D65" s="232">
        <v>0</v>
      </c>
      <c r="E65" s="232">
        <v>0</v>
      </c>
      <c r="F65" s="232">
        <v>0</v>
      </c>
      <c r="G65" s="232">
        <v>11</v>
      </c>
      <c r="H65" s="232">
        <v>0</v>
      </c>
      <c r="I65" s="232">
        <v>0</v>
      </c>
      <c r="J65" s="232">
        <v>0</v>
      </c>
      <c r="K65" s="232">
        <v>0</v>
      </c>
    </row>
    <row r="66" spans="1:11" ht="15" thickBot="1">
      <c r="A66" s="266" t="s">
        <v>65</v>
      </c>
      <c r="B66" s="437" t="s">
        <v>67</v>
      </c>
      <c r="C66" s="232">
        <f t="shared" si="0"/>
        <v>4</v>
      </c>
      <c r="D66" s="250">
        <v>0</v>
      </c>
      <c r="E66" s="250">
        <v>0</v>
      </c>
      <c r="F66" s="250">
        <v>0</v>
      </c>
      <c r="G66" s="250">
        <v>4</v>
      </c>
      <c r="H66" s="250">
        <v>0</v>
      </c>
      <c r="I66" s="250">
        <v>0</v>
      </c>
      <c r="J66" s="250">
        <v>0</v>
      </c>
      <c r="K66" s="250">
        <v>0</v>
      </c>
    </row>
    <row r="67" spans="1:11" ht="27" thickBot="1">
      <c r="A67" s="267" t="s">
        <v>66</v>
      </c>
      <c r="B67" s="438"/>
      <c r="C67" s="232">
        <f t="shared" si="0"/>
        <v>0</v>
      </c>
      <c r="D67" s="251"/>
      <c r="E67" s="251"/>
      <c r="F67" s="251"/>
      <c r="G67" s="251"/>
      <c r="H67" s="251"/>
      <c r="I67" s="251"/>
      <c r="J67" s="251"/>
      <c r="K67" s="251"/>
    </row>
    <row r="68" spans="1:11" ht="15" thickBot="1">
      <c r="A68" s="230" t="s">
        <v>68</v>
      </c>
      <c r="B68" s="231">
        <v>211</v>
      </c>
      <c r="C68" s="232">
        <f t="shared" si="0"/>
        <v>0</v>
      </c>
      <c r="D68" s="232">
        <v>0</v>
      </c>
      <c r="E68" s="232">
        <v>0</v>
      </c>
      <c r="F68" s="232">
        <v>0</v>
      </c>
      <c r="G68" s="232">
        <v>0</v>
      </c>
      <c r="H68" s="232">
        <v>0</v>
      </c>
      <c r="I68" s="232">
        <v>0</v>
      </c>
      <c r="J68" s="232">
        <v>0</v>
      </c>
      <c r="K68" s="232">
        <v>0</v>
      </c>
    </row>
    <row r="69" spans="1:11" ht="27" thickBot="1">
      <c r="A69" s="267" t="s">
        <v>69</v>
      </c>
      <c r="B69" s="231" t="s">
        <v>70</v>
      </c>
      <c r="C69" s="232">
        <f t="shared" si="0"/>
        <v>7</v>
      </c>
      <c r="D69" s="232">
        <v>0</v>
      </c>
      <c r="E69" s="232">
        <v>0</v>
      </c>
      <c r="F69" s="232">
        <v>0</v>
      </c>
      <c r="G69" s="232">
        <v>7</v>
      </c>
      <c r="H69" s="232">
        <v>0</v>
      </c>
      <c r="I69" s="232">
        <v>0</v>
      </c>
      <c r="J69" s="232">
        <v>0</v>
      </c>
      <c r="K69" s="232">
        <v>0</v>
      </c>
    </row>
    <row r="70" spans="1:11" ht="27" thickBot="1">
      <c r="A70" s="230" t="s">
        <v>71</v>
      </c>
      <c r="B70" s="231">
        <v>213</v>
      </c>
      <c r="C70" s="232">
        <f t="shared" si="0"/>
        <v>0</v>
      </c>
      <c r="D70" s="232">
        <v>0</v>
      </c>
      <c r="E70" s="232">
        <v>0</v>
      </c>
      <c r="F70" s="232">
        <v>0</v>
      </c>
      <c r="G70" s="232">
        <v>0</v>
      </c>
      <c r="H70" s="232">
        <v>0</v>
      </c>
      <c r="I70" s="232">
        <v>0</v>
      </c>
      <c r="J70" s="232">
        <v>0</v>
      </c>
      <c r="K70" s="232">
        <v>0</v>
      </c>
    </row>
    <row r="71" spans="1:11" ht="27" thickBot="1">
      <c r="A71" s="230" t="s">
        <v>72</v>
      </c>
      <c r="B71" s="231">
        <v>214</v>
      </c>
      <c r="C71" s="232">
        <f t="shared" si="0"/>
        <v>0</v>
      </c>
      <c r="D71" s="232">
        <v>0</v>
      </c>
      <c r="E71" s="232">
        <v>0</v>
      </c>
      <c r="F71" s="232">
        <v>0</v>
      </c>
      <c r="G71" s="232">
        <v>0</v>
      </c>
      <c r="H71" s="232">
        <v>0</v>
      </c>
      <c r="I71" s="232">
        <v>0</v>
      </c>
      <c r="J71" s="232">
        <v>0</v>
      </c>
      <c r="K71" s="232">
        <v>0</v>
      </c>
    </row>
    <row r="72" spans="1:11" ht="15" customHeight="1">
      <c r="A72" s="439" t="s">
        <v>168</v>
      </c>
      <c r="B72" s="440"/>
      <c r="C72" s="440"/>
      <c r="D72" s="440"/>
      <c r="E72" s="440"/>
      <c r="F72" s="440"/>
      <c r="G72" s="440"/>
      <c r="H72" s="440"/>
      <c r="I72" s="440"/>
      <c r="J72" s="440"/>
      <c r="K72" s="441"/>
    </row>
    <row r="73" spans="1:11" ht="15.75" customHeight="1" thickBot="1">
      <c r="A73" s="442" t="s">
        <v>74</v>
      </c>
      <c r="B73" s="443"/>
      <c r="C73" s="443"/>
      <c r="D73" s="443"/>
      <c r="E73" s="443"/>
      <c r="F73" s="443"/>
      <c r="G73" s="443"/>
      <c r="H73" s="443"/>
      <c r="I73" s="443"/>
      <c r="J73" s="443"/>
      <c r="K73" s="444"/>
    </row>
    <row r="74" spans="1:12" ht="27" thickBot="1">
      <c r="A74" s="202" t="s">
        <v>75</v>
      </c>
      <c r="B74" s="203">
        <v>301</v>
      </c>
      <c r="C74" s="342">
        <v>26536.16625</v>
      </c>
      <c r="D74" s="204">
        <v>873.57561</v>
      </c>
      <c r="E74" s="204">
        <v>0</v>
      </c>
      <c r="F74" s="204">
        <v>0</v>
      </c>
      <c r="G74" s="204">
        <v>12739.45368</v>
      </c>
      <c r="H74" s="204">
        <v>0</v>
      </c>
      <c r="I74" s="204">
        <v>0</v>
      </c>
      <c r="J74" s="204">
        <v>11219.613719999998</v>
      </c>
      <c r="K74" s="204">
        <v>1703.52324</v>
      </c>
      <c r="L74" s="38">
        <f>SUM(D74:I74)</f>
        <v>13613.02929</v>
      </c>
    </row>
    <row r="75" spans="1:12" ht="53.25" thickBot="1">
      <c r="A75" s="230" t="s">
        <v>169</v>
      </c>
      <c r="B75" s="231">
        <v>302</v>
      </c>
      <c r="C75" s="232">
        <v>0</v>
      </c>
      <c r="D75" s="232">
        <v>0</v>
      </c>
      <c r="E75" s="232">
        <v>0</v>
      </c>
      <c r="F75" s="232">
        <v>0</v>
      </c>
      <c r="G75" s="232">
        <v>0</v>
      </c>
      <c r="H75" s="232">
        <v>0</v>
      </c>
      <c r="I75" s="232">
        <v>0</v>
      </c>
      <c r="J75" s="232">
        <v>0</v>
      </c>
      <c r="K75" s="232">
        <v>0</v>
      </c>
      <c r="L75" s="38">
        <f>SUM(D87:I87)</f>
        <v>10964.841390000001</v>
      </c>
    </row>
    <row r="76" spans="1:11" ht="53.25" thickBot="1">
      <c r="A76" s="230" t="s">
        <v>170</v>
      </c>
      <c r="B76" s="231">
        <v>303</v>
      </c>
      <c r="C76" s="232">
        <v>769.0825</v>
      </c>
      <c r="D76" s="268">
        <v>0</v>
      </c>
      <c r="E76" s="268">
        <v>0</v>
      </c>
      <c r="F76" s="268">
        <v>0</v>
      </c>
      <c r="G76" s="268">
        <v>769.0825</v>
      </c>
      <c r="H76" s="268">
        <v>0</v>
      </c>
      <c r="I76" s="268">
        <v>0</v>
      </c>
      <c r="J76" s="232">
        <v>0</v>
      </c>
      <c r="K76" s="232">
        <v>0</v>
      </c>
    </row>
    <row r="77" spans="1:11" ht="53.25" thickBot="1">
      <c r="A77" s="230" t="s">
        <v>249</v>
      </c>
      <c r="B77" s="231" t="s">
        <v>230</v>
      </c>
      <c r="C77" s="232">
        <v>7170.444740000001</v>
      </c>
      <c r="D77" s="268">
        <v>0</v>
      </c>
      <c r="E77" s="268">
        <v>0</v>
      </c>
      <c r="F77" s="268">
        <v>0</v>
      </c>
      <c r="G77" s="268">
        <v>7170.444740000001</v>
      </c>
      <c r="H77" s="268">
        <v>0</v>
      </c>
      <c r="I77" s="268">
        <v>0</v>
      </c>
      <c r="J77" s="232"/>
      <c r="K77" s="232"/>
    </row>
    <row r="78" spans="1:11" ht="66" thickBot="1">
      <c r="A78" s="230" t="s">
        <v>250</v>
      </c>
      <c r="B78" s="231" t="s">
        <v>232</v>
      </c>
      <c r="C78" s="232">
        <v>6862.6567000000005</v>
      </c>
      <c r="D78" s="268">
        <v>0</v>
      </c>
      <c r="E78" s="268">
        <v>0</v>
      </c>
      <c r="F78" s="268">
        <v>0</v>
      </c>
      <c r="G78" s="268">
        <v>6862.6567000000005</v>
      </c>
      <c r="H78" s="268">
        <v>0</v>
      </c>
      <c r="I78" s="268">
        <v>0</v>
      </c>
      <c r="J78" s="232"/>
      <c r="K78" s="232"/>
    </row>
    <row r="79" spans="1:11" ht="66" thickBot="1">
      <c r="A79" s="230" t="s">
        <v>171</v>
      </c>
      <c r="B79" s="231">
        <v>304</v>
      </c>
      <c r="C79" s="268">
        <f>SUM(D79:K79)</f>
        <v>868.92</v>
      </c>
      <c r="D79" s="268">
        <v>0</v>
      </c>
      <c r="E79" s="268">
        <v>0</v>
      </c>
      <c r="F79" s="268">
        <v>0</v>
      </c>
      <c r="G79" s="268">
        <v>868.92</v>
      </c>
      <c r="H79" s="268">
        <v>0</v>
      </c>
      <c r="I79" s="268">
        <v>0</v>
      </c>
      <c r="J79" s="232">
        <v>0</v>
      </c>
      <c r="K79" s="232">
        <v>0</v>
      </c>
    </row>
    <row r="80" spans="1:11" ht="66" thickBot="1">
      <c r="A80" s="230" t="s">
        <v>251</v>
      </c>
      <c r="B80" s="231" t="s">
        <v>234</v>
      </c>
      <c r="C80" s="232">
        <v>384.54125</v>
      </c>
      <c r="D80" s="268">
        <v>0</v>
      </c>
      <c r="E80" s="268">
        <v>0</v>
      </c>
      <c r="F80" s="268">
        <v>0</v>
      </c>
      <c r="G80" s="268">
        <v>384.54125</v>
      </c>
      <c r="H80" s="268">
        <v>0</v>
      </c>
      <c r="I80" s="268">
        <v>0</v>
      </c>
      <c r="J80" s="232"/>
      <c r="K80" s="232"/>
    </row>
    <row r="81" spans="1:11" ht="93" thickBot="1">
      <c r="A81" s="230" t="s">
        <v>252</v>
      </c>
      <c r="B81" s="231">
        <v>305</v>
      </c>
      <c r="C81" s="232">
        <v>384.54125</v>
      </c>
      <c r="D81" s="268">
        <v>0</v>
      </c>
      <c r="E81" s="268">
        <v>0</v>
      </c>
      <c r="F81" s="268">
        <v>0</v>
      </c>
      <c r="G81" s="268">
        <v>384.54125</v>
      </c>
      <c r="H81" s="268">
        <v>0</v>
      </c>
      <c r="I81" s="268">
        <v>0</v>
      </c>
      <c r="J81" s="232"/>
      <c r="K81" s="232"/>
    </row>
    <row r="82" spans="1:11" ht="53.25" thickBot="1">
      <c r="A82" s="230" t="s">
        <v>80</v>
      </c>
      <c r="B82" s="231">
        <v>306</v>
      </c>
      <c r="C82" s="232">
        <v>0</v>
      </c>
      <c r="D82" s="268">
        <v>0</v>
      </c>
      <c r="E82" s="268">
        <v>0</v>
      </c>
      <c r="F82" s="268">
        <v>0</v>
      </c>
      <c r="G82" s="268">
        <v>0</v>
      </c>
      <c r="H82" s="268">
        <v>0</v>
      </c>
      <c r="I82" s="268">
        <v>0</v>
      </c>
      <c r="J82" s="232">
        <v>0</v>
      </c>
      <c r="K82" s="232">
        <v>0</v>
      </c>
    </row>
    <row r="83" spans="1:11" ht="39.75" thickBot="1">
      <c r="A83" s="230" t="s">
        <v>173</v>
      </c>
      <c r="B83" s="231">
        <v>307</v>
      </c>
      <c r="C83" s="232">
        <v>0</v>
      </c>
      <c r="D83" s="268">
        <v>0</v>
      </c>
      <c r="E83" s="268">
        <v>0</v>
      </c>
      <c r="F83" s="268">
        <v>0</v>
      </c>
      <c r="G83" s="268">
        <v>0</v>
      </c>
      <c r="H83" s="232">
        <v>0</v>
      </c>
      <c r="I83" s="232">
        <v>0</v>
      </c>
      <c r="J83" s="232">
        <v>0</v>
      </c>
      <c r="K83" s="232">
        <v>0</v>
      </c>
    </row>
    <row r="84" spans="1:11" ht="39.75" thickBot="1">
      <c r="A84" s="230" t="s">
        <v>174</v>
      </c>
      <c r="B84" s="231">
        <v>308</v>
      </c>
      <c r="C84" s="232">
        <v>0</v>
      </c>
      <c r="D84" s="268">
        <v>0</v>
      </c>
      <c r="E84" s="268">
        <v>0</v>
      </c>
      <c r="F84" s="268">
        <v>0</v>
      </c>
      <c r="G84" s="268">
        <v>0</v>
      </c>
      <c r="H84" s="232">
        <v>0</v>
      </c>
      <c r="I84" s="232">
        <v>0</v>
      </c>
      <c r="J84" s="232">
        <v>0</v>
      </c>
      <c r="K84" s="232">
        <v>0</v>
      </c>
    </row>
    <row r="85" spans="1:11" ht="27" thickBot="1">
      <c r="A85" s="230" t="s">
        <v>375</v>
      </c>
      <c r="B85" s="231" t="s">
        <v>236</v>
      </c>
      <c r="C85" s="232">
        <v>26491.96785</v>
      </c>
      <c r="D85" s="268">
        <v>929.21721</v>
      </c>
      <c r="E85" s="268">
        <v>0</v>
      </c>
      <c r="F85" s="268">
        <v>0</v>
      </c>
      <c r="G85" s="268">
        <v>12639.613680000002</v>
      </c>
      <c r="H85" s="268">
        <v>0</v>
      </c>
      <c r="I85" s="268">
        <v>0</v>
      </c>
      <c r="J85" s="268">
        <v>11219.613719999998</v>
      </c>
      <c r="K85" s="268">
        <v>1703.52324</v>
      </c>
    </row>
    <row r="86" spans="1:11" ht="27" thickBot="1">
      <c r="A86" s="230" t="s">
        <v>253</v>
      </c>
      <c r="B86" s="231" t="s">
        <v>238</v>
      </c>
      <c r="C86" s="232">
        <v>99.84</v>
      </c>
      <c r="D86" s="268">
        <v>0</v>
      </c>
      <c r="E86" s="268">
        <v>0</v>
      </c>
      <c r="F86" s="268">
        <v>0</v>
      </c>
      <c r="G86" s="268">
        <v>99.84</v>
      </c>
      <c r="H86" s="268">
        <v>0</v>
      </c>
      <c r="I86" s="268">
        <v>0</v>
      </c>
      <c r="J86" s="268">
        <v>0</v>
      </c>
      <c r="K86" s="268">
        <v>0</v>
      </c>
    </row>
    <row r="87" spans="1:11" ht="27" thickBot="1">
      <c r="A87" s="202" t="s">
        <v>175</v>
      </c>
      <c r="B87" s="203">
        <v>309</v>
      </c>
      <c r="C87" s="342">
        <v>23887.978349999998</v>
      </c>
      <c r="D87" s="204">
        <v>581.75161</v>
      </c>
      <c r="E87" s="204">
        <v>0</v>
      </c>
      <c r="F87" s="204">
        <v>0</v>
      </c>
      <c r="G87" s="204">
        <v>10383.089780000002</v>
      </c>
      <c r="H87" s="204">
        <v>0</v>
      </c>
      <c r="I87" s="204">
        <v>0</v>
      </c>
      <c r="J87" s="204">
        <v>11219.613719999998</v>
      </c>
      <c r="K87" s="204">
        <v>1703.52324</v>
      </c>
    </row>
    <row r="88" spans="1:11" ht="53.25" thickBot="1">
      <c r="A88" s="230" t="s">
        <v>176</v>
      </c>
      <c r="B88" s="231">
        <v>310</v>
      </c>
      <c r="C88" s="232">
        <v>6862.272930000001</v>
      </c>
      <c r="D88" s="268">
        <v>0</v>
      </c>
      <c r="E88" s="268">
        <v>0</v>
      </c>
      <c r="F88" s="268">
        <v>0</v>
      </c>
      <c r="G88" s="268">
        <v>6862.272930000001</v>
      </c>
      <c r="H88" s="268">
        <v>0</v>
      </c>
      <c r="I88" s="268">
        <v>0</v>
      </c>
      <c r="J88" s="232">
        <v>0</v>
      </c>
      <c r="K88" s="232">
        <v>0</v>
      </c>
    </row>
    <row r="89" spans="1:11" ht="66" thickBot="1">
      <c r="A89" s="230" t="s">
        <v>254</v>
      </c>
      <c r="B89" s="231" t="s">
        <v>240</v>
      </c>
      <c r="C89" s="232">
        <v>6785.903490000001</v>
      </c>
      <c r="D89" s="268">
        <v>0</v>
      </c>
      <c r="E89" s="268">
        <v>0</v>
      </c>
      <c r="F89" s="268">
        <v>0</v>
      </c>
      <c r="G89" s="268">
        <v>6785.903490000001</v>
      </c>
      <c r="H89" s="268">
        <v>0</v>
      </c>
      <c r="I89" s="268">
        <v>0</v>
      </c>
      <c r="J89" s="232"/>
      <c r="K89" s="232"/>
    </row>
    <row r="90" spans="1:11" ht="66" thickBot="1">
      <c r="A90" s="230" t="s">
        <v>255</v>
      </c>
      <c r="B90" s="231" t="s">
        <v>242</v>
      </c>
      <c r="C90" s="232">
        <v>76.36944</v>
      </c>
      <c r="D90" s="268">
        <v>0</v>
      </c>
      <c r="E90" s="268">
        <v>0</v>
      </c>
      <c r="F90" s="268">
        <v>0</v>
      </c>
      <c r="G90" s="268">
        <v>76.36944</v>
      </c>
      <c r="H90" s="268">
        <v>0</v>
      </c>
      <c r="I90" s="268">
        <v>0</v>
      </c>
      <c r="J90" s="232"/>
      <c r="K90" s="232"/>
    </row>
    <row r="91" spans="1:11" ht="39.75" thickBot="1">
      <c r="A91" s="230" t="s">
        <v>177</v>
      </c>
      <c r="B91" s="231">
        <v>311</v>
      </c>
      <c r="C91" s="232">
        <v>0</v>
      </c>
      <c r="D91" s="268">
        <v>0</v>
      </c>
      <c r="E91" s="268">
        <v>0</v>
      </c>
      <c r="F91" s="268">
        <v>0</v>
      </c>
      <c r="G91" s="268">
        <v>0</v>
      </c>
      <c r="H91" s="232">
        <v>0</v>
      </c>
      <c r="I91" s="232">
        <v>0</v>
      </c>
      <c r="J91" s="232">
        <v>0</v>
      </c>
      <c r="K91" s="232">
        <v>0</v>
      </c>
    </row>
    <row r="92" spans="1:11" ht="39.75" thickBot="1">
      <c r="A92" s="230" t="s">
        <v>178</v>
      </c>
      <c r="B92" s="231">
        <v>312</v>
      </c>
      <c r="C92" s="232">
        <v>0</v>
      </c>
      <c r="D92" s="268">
        <v>0</v>
      </c>
      <c r="E92" s="268">
        <v>0</v>
      </c>
      <c r="F92" s="268">
        <v>0</v>
      </c>
      <c r="G92" s="268">
        <v>0</v>
      </c>
      <c r="H92" s="232">
        <v>0</v>
      </c>
      <c r="I92" s="232">
        <v>0</v>
      </c>
      <c r="J92" s="232">
        <v>0</v>
      </c>
      <c r="K92" s="232">
        <v>0</v>
      </c>
    </row>
    <row r="93" spans="1:11" ht="39.75" thickBot="1">
      <c r="A93" s="230" t="s">
        <v>179</v>
      </c>
      <c r="B93" s="231">
        <v>313</v>
      </c>
      <c r="C93" s="369">
        <v>23887.978349999998</v>
      </c>
      <c r="D93" s="375">
        <v>581.75161</v>
      </c>
      <c r="E93" s="375">
        <v>0</v>
      </c>
      <c r="F93" s="375">
        <v>0</v>
      </c>
      <c r="G93" s="375">
        <v>10383.089780000002</v>
      </c>
      <c r="H93" s="375">
        <v>0</v>
      </c>
      <c r="I93" s="375">
        <v>0</v>
      </c>
      <c r="J93" s="375">
        <v>11219.613719999998</v>
      </c>
      <c r="K93" s="375">
        <v>1703.52324</v>
      </c>
    </row>
    <row r="94" spans="1:11" ht="14.25">
      <c r="A94" s="266" t="s">
        <v>158</v>
      </c>
      <c r="B94" s="445">
        <v>314</v>
      </c>
      <c r="C94" s="307">
        <v>0</v>
      </c>
      <c r="D94" s="307">
        <v>0</v>
      </c>
      <c r="E94" s="307">
        <v>0</v>
      </c>
      <c r="F94" s="307">
        <v>0</v>
      </c>
      <c r="G94" s="307">
        <v>0</v>
      </c>
      <c r="H94" s="307">
        <v>0</v>
      </c>
      <c r="I94" s="307">
        <v>0</v>
      </c>
      <c r="J94" s="307"/>
      <c r="K94" s="307"/>
    </row>
    <row r="95" spans="1:11" ht="15" thickBot="1">
      <c r="A95" s="267" t="s">
        <v>44</v>
      </c>
      <c r="B95" s="446"/>
      <c r="C95" s="307"/>
      <c r="D95" s="307"/>
      <c r="E95" s="307"/>
      <c r="F95" s="307"/>
      <c r="G95" s="307"/>
      <c r="H95" s="307"/>
      <c r="I95" s="307"/>
      <c r="J95" s="307"/>
      <c r="K95" s="307"/>
    </row>
    <row r="96" spans="1:11" ht="15" thickBot="1">
      <c r="A96" s="230" t="s">
        <v>88</v>
      </c>
      <c r="B96" s="231">
        <v>315</v>
      </c>
      <c r="C96" s="232">
        <v>0</v>
      </c>
      <c r="D96" s="268">
        <v>0</v>
      </c>
      <c r="E96" s="268">
        <v>0</v>
      </c>
      <c r="F96" s="268">
        <v>0</v>
      </c>
      <c r="G96" s="268">
        <v>0</v>
      </c>
      <c r="H96" s="268">
        <v>0</v>
      </c>
      <c r="I96" s="268">
        <v>0</v>
      </c>
      <c r="J96" s="232"/>
      <c r="K96" s="232"/>
    </row>
    <row r="97" spans="1:11" ht="27" thickBot="1">
      <c r="A97" s="230" t="s">
        <v>180</v>
      </c>
      <c r="B97" s="231">
        <v>321</v>
      </c>
      <c r="C97" s="369">
        <v>0</v>
      </c>
      <c r="D97" s="375">
        <v>0</v>
      </c>
      <c r="E97" s="375">
        <v>0</v>
      </c>
      <c r="F97" s="375">
        <v>0</v>
      </c>
      <c r="G97" s="375">
        <v>0</v>
      </c>
      <c r="H97" s="375">
        <v>0</v>
      </c>
      <c r="I97" s="375">
        <v>0</v>
      </c>
      <c r="J97" s="369"/>
      <c r="K97" s="369"/>
    </row>
    <row r="98" spans="1:11" ht="27" thickBot="1">
      <c r="A98" s="230" t="s">
        <v>181</v>
      </c>
      <c r="B98" s="415">
        <v>322</v>
      </c>
      <c r="C98" s="307">
        <v>214.64881</v>
      </c>
      <c r="D98" s="416">
        <v>0</v>
      </c>
      <c r="E98" s="416">
        <v>0</v>
      </c>
      <c r="F98" s="416">
        <v>214.64881</v>
      </c>
      <c r="G98" s="416">
        <v>0</v>
      </c>
      <c r="H98" s="416">
        <v>0</v>
      </c>
      <c r="I98" s="416">
        <v>0</v>
      </c>
      <c r="J98" s="307"/>
      <c r="K98" s="307"/>
    </row>
    <row r="99" spans="1:11" ht="14.25">
      <c r="A99" s="266" t="s">
        <v>48</v>
      </c>
      <c r="B99" s="445">
        <v>323</v>
      </c>
      <c r="C99" s="307">
        <v>214.64881</v>
      </c>
      <c r="D99" s="307">
        <v>0</v>
      </c>
      <c r="E99" s="307">
        <v>0</v>
      </c>
      <c r="F99" s="307">
        <v>0</v>
      </c>
      <c r="G99" s="416">
        <v>214.64881</v>
      </c>
      <c r="H99" s="307">
        <v>0</v>
      </c>
      <c r="I99" s="307">
        <v>0</v>
      </c>
      <c r="J99" s="307"/>
      <c r="K99" s="307"/>
    </row>
    <row r="100" spans="1:11" ht="15" thickBot="1">
      <c r="A100" s="267" t="s">
        <v>49</v>
      </c>
      <c r="B100" s="446"/>
      <c r="C100" s="307"/>
      <c r="D100" s="307"/>
      <c r="E100" s="307"/>
      <c r="F100" s="307"/>
      <c r="G100" s="416"/>
      <c r="H100" s="307"/>
      <c r="I100" s="307"/>
      <c r="J100" s="307"/>
      <c r="K100" s="307"/>
    </row>
    <row r="101" spans="1:11" ht="27" thickBot="1">
      <c r="A101" s="267" t="s">
        <v>50</v>
      </c>
      <c r="B101" s="231">
        <v>324</v>
      </c>
      <c r="C101" s="232">
        <v>0</v>
      </c>
      <c r="D101" s="268">
        <v>0</v>
      </c>
      <c r="E101" s="268">
        <v>0</v>
      </c>
      <c r="F101" s="268">
        <v>0</v>
      </c>
      <c r="G101" s="268">
        <v>0</v>
      </c>
      <c r="H101" s="268">
        <v>0</v>
      </c>
      <c r="I101" s="268">
        <v>0</v>
      </c>
      <c r="J101" s="232"/>
      <c r="K101" s="232"/>
    </row>
    <row r="102" spans="1:11" ht="39.75" thickBot="1">
      <c r="A102" s="267" t="s">
        <v>51</v>
      </c>
      <c r="B102" s="231">
        <v>325</v>
      </c>
      <c r="C102" s="232">
        <v>0</v>
      </c>
      <c r="D102" s="268">
        <v>0</v>
      </c>
      <c r="E102" s="268">
        <v>0</v>
      </c>
      <c r="F102" s="268">
        <v>0</v>
      </c>
      <c r="G102" s="268">
        <v>0</v>
      </c>
      <c r="H102" s="268">
        <v>0</v>
      </c>
      <c r="I102" s="268">
        <v>0</v>
      </c>
      <c r="J102" s="232"/>
      <c r="K102" s="232"/>
    </row>
    <row r="103" spans="1:11" ht="15" thickBot="1">
      <c r="A103" s="230" t="s">
        <v>52</v>
      </c>
      <c r="B103" s="231">
        <v>326</v>
      </c>
      <c r="C103" s="232">
        <v>0</v>
      </c>
      <c r="D103" s="268">
        <v>0</v>
      </c>
      <c r="E103" s="268">
        <v>0</v>
      </c>
      <c r="F103" s="268">
        <v>0</v>
      </c>
      <c r="G103" s="268">
        <v>0</v>
      </c>
      <c r="H103" s="268">
        <v>0</v>
      </c>
      <c r="I103" s="268">
        <v>0</v>
      </c>
      <c r="J103" s="232"/>
      <c r="K103" s="232"/>
    </row>
    <row r="104" spans="1:11" ht="24" customHeight="1" thickBot="1">
      <c r="A104" s="434" t="s">
        <v>182</v>
      </c>
      <c r="B104" s="435"/>
      <c r="C104" s="435"/>
      <c r="D104" s="435"/>
      <c r="E104" s="435"/>
      <c r="F104" s="435"/>
      <c r="G104" s="435"/>
      <c r="H104" s="435"/>
      <c r="I104" s="435"/>
      <c r="J104" s="435"/>
      <c r="K104" s="436"/>
    </row>
    <row r="105" spans="1:11" ht="24" customHeight="1" thickBot="1">
      <c r="A105" s="434" t="s">
        <v>183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436"/>
    </row>
    <row r="106" spans="1:11" ht="66" thickBot="1">
      <c r="A106" s="192" t="s">
        <v>184</v>
      </c>
      <c r="B106" s="191">
        <v>4.101</v>
      </c>
      <c r="C106" s="232">
        <f aca="true" t="shared" si="1" ref="C106:C113">SUM(D106:K106)</f>
        <v>16</v>
      </c>
      <c r="D106" s="111">
        <v>0</v>
      </c>
      <c r="E106" s="111">
        <v>0</v>
      </c>
      <c r="F106" s="111">
        <v>0</v>
      </c>
      <c r="G106" s="111">
        <v>16</v>
      </c>
      <c r="H106" s="111">
        <v>0</v>
      </c>
      <c r="I106" s="111">
        <v>0</v>
      </c>
      <c r="J106" s="191">
        <v>0</v>
      </c>
      <c r="K106" s="191">
        <v>0</v>
      </c>
    </row>
    <row r="107" spans="1:11" ht="79.5" thickBot="1">
      <c r="A107" s="192" t="s">
        <v>185</v>
      </c>
      <c r="B107" s="191">
        <v>4.102</v>
      </c>
      <c r="C107" s="232">
        <f t="shared" si="1"/>
        <v>4</v>
      </c>
      <c r="D107" s="111">
        <v>0</v>
      </c>
      <c r="E107" s="111">
        <v>0</v>
      </c>
      <c r="F107" s="111">
        <v>0</v>
      </c>
      <c r="G107" s="111">
        <v>4</v>
      </c>
      <c r="H107" s="111">
        <v>0</v>
      </c>
      <c r="I107" s="111">
        <v>0</v>
      </c>
      <c r="J107" s="191">
        <v>0</v>
      </c>
      <c r="K107" s="191">
        <v>0</v>
      </c>
    </row>
    <row r="108" spans="1:11" ht="53.25" thickBot="1">
      <c r="A108" s="192" t="s">
        <v>186</v>
      </c>
      <c r="B108" s="191">
        <v>4.103</v>
      </c>
      <c r="C108" s="232">
        <f t="shared" si="1"/>
        <v>14</v>
      </c>
      <c r="D108" s="111">
        <v>0</v>
      </c>
      <c r="E108" s="111">
        <v>0</v>
      </c>
      <c r="F108" s="111">
        <v>0</v>
      </c>
      <c r="G108" s="111">
        <v>14</v>
      </c>
      <c r="H108" s="111">
        <v>0</v>
      </c>
      <c r="I108" s="111">
        <v>0</v>
      </c>
      <c r="J108" s="191">
        <v>0</v>
      </c>
      <c r="K108" s="191">
        <v>0</v>
      </c>
    </row>
    <row r="109" spans="1:11" ht="93" thickBot="1">
      <c r="A109" s="192" t="s">
        <v>187</v>
      </c>
      <c r="B109" s="191">
        <v>4.104</v>
      </c>
      <c r="C109" s="232">
        <f t="shared" si="1"/>
        <v>2</v>
      </c>
      <c r="D109" s="111">
        <v>0</v>
      </c>
      <c r="E109" s="111">
        <v>0</v>
      </c>
      <c r="F109" s="111">
        <v>0</v>
      </c>
      <c r="G109" s="111">
        <v>2</v>
      </c>
      <c r="H109" s="111">
        <v>0</v>
      </c>
      <c r="I109" s="111">
        <v>0</v>
      </c>
      <c r="J109" s="191">
        <v>0</v>
      </c>
      <c r="K109" s="191">
        <v>0</v>
      </c>
    </row>
    <row r="110" spans="1:11" ht="15.75" customHeight="1" thickBot="1">
      <c r="A110" s="434" t="s">
        <v>188</v>
      </c>
      <c r="B110" s="435"/>
      <c r="C110" s="435"/>
      <c r="D110" s="435"/>
      <c r="E110" s="435"/>
      <c r="F110" s="435"/>
      <c r="G110" s="435"/>
      <c r="H110" s="435"/>
      <c r="I110" s="435"/>
      <c r="J110" s="435"/>
      <c r="K110" s="436"/>
    </row>
    <row r="111" spans="1:11" ht="79.5" thickBot="1">
      <c r="A111" s="192" t="s">
        <v>189</v>
      </c>
      <c r="B111" s="191">
        <v>4.201</v>
      </c>
      <c r="C111" s="232">
        <f t="shared" si="1"/>
        <v>59</v>
      </c>
      <c r="D111" s="111">
        <v>0</v>
      </c>
      <c r="E111" s="111">
        <v>0</v>
      </c>
      <c r="F111" s="111">
        <v>0</v>
      </c>
      <c r="G111" s="111">
        <v>59</v>
      </c>
      <c r="H111" s="111">
        <v>0</v>
      </c>
      <c r="I111" s="111">
        <v>0</v>
      </c>
      <c r="J111" s="191">
        <v>0</v>
      </c>
      <c r="K111" s="191">
        <v>0</v>
      </c>
    </row>
    <row r="112" spans="1:11" ht="39.75" thickBot="1">
      <c r="A112" s="192" t="s">
        <v>99</v>
      </c>
      <c r="B112" s="191">
        <v>4.202</v>
      </c>
      <c r="C112" s="232">
        <f t="shared" si="1"/>
        <v>7</v>
      </c>
      <c r="D112" s="111">
        <v>0</v>
      </c>
      <c r="E112" s="111">
        <v>0</v>
      </c>
      <c r="F112" s="111">
        <v>0</v>
      </c>
      <c r="G112" s="111">
        <v>7</v>
      </c>
      <c r="H112" s="111">
        <v>0</v>
      </c>
      <c r="I112" s="111">
        <v>0</v>
      </c>
      <c r="J112" s="191">
        <v>0</v>
      </c>
      <c r="K112" s="191">
        <v>0</v>
      </c>
    </row>
    <row r="113" spans="1:11" ht="53.25" thickBot="1">
      <c r="A113" s="192" t="s">
        <v>190</v>
      </c>
      <c r="B113" s="191">
        <v>4.203</v>
      </c>
      <c r="C113" s="232">
        <f t="shared" si="1"/>
        <v>2</v>
      </c>
      <c r="D113" s="111">
        <v>0</v>
      </c>
      <c r="E113" s="111">
        <v>0</v>
      </c>
      <c r="F113" s="111">
        <v>0</v>
      </c>
      <c r="G113" s="111">
        <v>2</v>
      </c>
      <c r="H113" s="111">
        <v>0</v>
      </c>
      <c r="I113" s="111">
        <v>0</v>
      </c>
      <c r="J113" s="191">
        <v>0</v>
      </c>
      <c r="K113" s="191">
        <v>0</v>
      </c>
    </row>
    <row r="114" spans="1:11" ht="15" customHeight="1">
      <c r="A114" s="439" t="s">
        <v>191</v>
      </c>
      <c r="B114" s="440"/>
      <c r="C114" s="440"/>
      <c r="D114" s="440"/>
      <c r="E114" s="440"/>
      <c r="F114" s="440"/>
      <c r="G114" s="440"/>
      <c r="H114" s="440"/>
      <c r="I114" s="440"/>
      <c r="J114" s="440"/>
      <c r="K114" s="441"/>
    </row>
    <row r="115" spans="1:11" ht="15.75" customHeight="1" thickBot="1">
      <c r="A115" s="442" t="s">
        <v>192</v>
      </c>
      <c r="B115" s="443"/>
      <c r="C115" s="443"/>
      <c r="D115" s="443"/>
      <c r="E115" s="443"/>
      <c r="F115" s="443"/>
      <c r="G115" s="443"/>
      <c r="H115" s="443"/>
      <c r="I115" s="443"/>
      <c r="J115" s="443"/>
      <c r="K115" s="444"/>
    </row>
    <row r="116" spans="1:11" ht="15" thickBot="1">
      <c r="A116" s="192" t="s">
        <v>103</v>
      </c>
      <c r="B116" s="191">
        <v>4.301</v>
      </c>
      <c r="C116" s="125">
        <v>81009.3</v>
      </c>
      <c r="D116" s="191">
        <v>0</v>
      </c>
      <c r="E116" s="191">
        <v>0</v>
      </c>
      <c r="F116" s="191">
        <v>0</v>
      </c>
      <c r="G116" s="191">
        <v>0</v>
      </c>
      <c r="H116" s="191">
        <v>0</v>
      </c>
      <c r="I116" s="191">
        <v>0</v>
      </c>
      <c r="J116" s="191">
        <v>0</v>
      </c>
      <c r="K116" s="191">
        <v>0</v>
      </c>
    </row>
    <row r="117" spans="1:11" ht="39.75" thickBot="1">
      <c r="A117" s="192" t="s">
        <v>104</v>
      </c>
      <c r="B117" s="191">
        <v>4.302</v>
      </c>
      <c r="C117" s="111"/>
      <c r="D117" s="191">
        <v>0</v>
      </c>
      <c r="E117" s="191">
        <v>0</v>
      </c>
      <c r="F117" s="191">
        <v>0</v>
      </c>
      <c r="G117" s="191">
        <v>0</v>
      </c>
      <c r="H117" s="191">
        <v>0</v>
      </c>
      <c r="I117" s="191">
        <v>0</v>
      </c>
      <c r="J117" s="191">
        <v>0</v>
      </c>
      <c r="K117" s="191">
        <v>0</v>
      </c>
    </row>
    <row r="118" spans="1:11" ht="53.25" thickBot="1">
      <c r="A118" s="192" t="s">
        <v>193</v>
      </c>
      <c r="B118" s="191">
        <v>4.303</v>
      </c>
      <c r="C118" s="232">
        <f aca="true" t="shared" si="2" ref="C118:C125">SUM(D118:K118)</f>
        <v>4163.54219</v>
      </c>
      <c r="D118" s="115">
        <v>0</v>
      </c>
      <c r="E118" s="115">
        <v>0</v>
      </c>
      <c r="F118" s="115">
        <v>0</v>
      </c>
      <c r="G118" s="115">
        <v>4163.54219</v>
      </c>
      <c r="H118" s="111">
        <v>0</v>
      </c>
      <c r="I118" s="111">
        <v>0</v>
      </c>
      <c r="J118" s="191">
        <v>0</v>
      </c>
      <c r="K118" s="191">
        <v>0</v>
      </c>
    </row>
    <row r="119" spans="1:11" ht="66" thickBot="1">
      <c r="A119" s="192" t="s">
        <v>194</v>
      </c>
      <c r="B119" s="191">
        <v>4.304</v>
      </c>
      <c r="C119" s="232">
        <f t="shared" si="2"/>
        <v>193.35321</v>
      </c>
      <c r="D119" s="111">
        <v>0</v>
      </c>
      <c r="E119" s="111">
        <v>0</v>
      </c>
      <c r="F119" s="111">
        <v>0</v>
      </c>
      <c r="G119" s="115">
        <v>193.35321</v>
      </c>
      <c r="H119" s="111">
        <v>0</v>
      </c>
      <c r="I119" s="111">
        <v>0</v>
      </c>
      <c r="J119" s="191">
        <v>0</v>
      </c>
      <c r="K119" s="191">
        <v>0</v>
      </c>
    </row>
    <row r="120" spans="1:11" ht="53.25" thickBot="1">
      <c r="A120" s="192" t="s">
        <v>195</v>
      </c>
      <c r="B120" s="191">
        <v>4.305</v>
      </c>
      <c r="C120" s="369">
        <f t="shared" si="2"/>
        <v>2656.7958399999998</v>
      </c>
      <c r="D120" s="370">
        <v>0</v>
      </c>
      <c r="E120" s="370">
        <v>0</v>
      </c>
      <c r="F120" s="370">
        <v>0</v>
      </c>
      <c r="G120" s="371">
        <v>2656.7958399999998</v>
      </c>
      <c r="H120" s="370">
        <v>0</v>
      </c>
      <c r="I120" s="370">
        <v>0</v>
      </c>
      <c r="J120" s="189">
        <v>0</v>
      </c>
      <c r="K120" s="189">
        <v>0</v>
      </c>
    </row>
    <row r="121" spans="1:11" ht="14.25">
      <c r="A121" s="194" t="s">
        <v>196</v>
      </c>
      <c r="B121" s="455">
        <v>4.306</v>
      </c>
      <c r="C121" s="307">
        <f t="shared" si="2"/>
        <v>3443.21978</v>
      </c>
      <c r="D121" s="372">
        <v>0</v>
      </c>
      <c r="E121" s="372">
        <v>0</v>
      </c>
      <c r="F121" s="372">
        <v>0</v>
      </c>
      <c r="G121" s="372">
        <v>3443.21978</v>
      </c>
      <c r="H121" s="373">
        <v>0</v>
      </c>
      <c r="I121" s="373">
        <v>0</v>
      </c>
      <c r="J121" s="374">
        <v>0</v>
      </c>
      <c r="K121" s="374">
        <v>0</v>
      </c>
    </row>
    <row r="122" spans="1:11" ht="15" thickBot="1">
      <c r="A122" s="192" t="s">
        <v>108</v>
      </c>
      <c r="B122" s="456"/>
      <c r="C122" s="307">
        <f t="shared" si="2"/>
        <v>0</v>
      </c>
      <c r="D122" s="372"/>
      <c r="E122" s="372"/>
      <c r="F122" s="372"/>
      <c r="G122" s="372"/>
      <c r="H122" s="373"/>
      <c r="I122" s="373"/>
      <c r="J122" s="374"/>
      <c r="K122" s="374"/>
    </row>
    <row r="123" spans="1:11" ht="27" thickBot="1">
      <c r="A123" s="193" t="s">
        <v>109</v>
      </c>
      <c r="B123" s="191">
        <v>4.307</v>
      </c>
      <c r="C123" s="232">
        <f t="shared" si="2"/>
        <v>0</v>
      </c>
      <c r="D123" s="111">
        <v>0</v>
      </c>
      <c r="E123" s="111">
        <v>0</v>
      </c>
      <c r="F123" s="111">
        <v>0</v>
      </c>
      <c r="G123" s="111">
        <v>0</v>
      </c>
      <c r="H123" s="111">
        <v>0</v>
      </c>
      <c r="I123" s="111">
        <v>0</v>
      </c>
      <c r="J123" s="191">
        <v>0</v>
      </c>
      <c r="K123" s="191">
        <v>0</v>
      </c>
    </row>
    <row r="124" spans="1:11" ht="79.5" thickBot="1">
      <c r="A124" s="192" t="s">
        <v>197</v>
      </c>
      <c r="B124" s="191">
        <v>4.308</v>
      </c>
      <c r="C124" s="232">
        <f t="shared" si="2"/>
        <v>192.96944</v>
      </c>
      <c r="D124" s="111">
        <v>0</v>
      </c>
      <c r="E124" s="111">
        <v>0</v>
      </c>
      <c r="F124" s="111">
        <v>0</v>
      </c>
      <c r="G124" s="115">
        <v>192.96944</v>
      </c>
      <c r="H124" s="111">
        <v>0</v>
      </c>
      <c r="I124" s="111">
        <v>0</v>
      </c>
      <c r="J124" s="191">
        <v>0</v>
      </c>
      <c r="K124" s="191">
        <v>0</v>
      </c>
    </row>
    <row r="125" spans="1:11" ht="79.5" thickBot="1">
      <c r="A125" s="193" t="s">
        <v>198</v>
      </c>
      <c r="B125" s="144">
        <v>4.309</v>
      </c>
      <c r="C125" s="232">
        <f t="shared" si="2"/>
        <v>0</v>
      </c>
      <c r="D125" s="144">
        <v>0</v>
      </c>
      <c r="E125" s="144">
        <v>0</v>
      </c>
      <c r="F125" s="144">
        <v>0</v>
      </c>
      <c r="G125" s="191">
        <v>0</v>
      </c>
      <c r="H125" s="144">
        <v>0</v>
      </c>
      <c r="I125" s="144">
        <v>0</v>
      </c>
      <c r="J125" s="144">
        <v>0</v>
      </c>
      <c r="K125" s="144">
        <v>0</v>
      </c>
    </row>
    <row r="126" ht="15">
      <c r="A126" s="195"/>
    </row>
    <row r="127" spans="1:7" ht="16.5" customHeight="1">
      <c r="A127" s="454"/>
      <c r="B127" s="186"/>
      <c r="C127" s="450"/>
      <c r="D127" s="451"/>
      <c r="E127" s="450"/>
      <c r="F127" s="452"/>
      <c r="G127" s="452"/>
    </row>
    <row r="128" spans="1:7" ht="32.25" customHeight="1">
      <c r="A128" s="454"/>
      <c r="B128" s="186"/>
      <c r="C128" s="451"/>
      <c r="D128" s="451"/>
      <c r="E128" s="453"/>
      <c r="F128" s="452"/>
      <c r="G128" s="452"/>
    </row>
    <row r="129" spans="1:5" ht="15">
      <c r="A129" s="186"/>
      <c r="B129" s="196"/>
      <c r="C129" s="196"/>
      <c r="D129" s="196"/>
      <c r="E129" s="196"/>
    </row>
    <row r="130" spans="1:5" ht="15">
      <c r="A130" s="186"/>
      <c r="B130" s="196"/>
      <c r="C130" s="196"/>
      <c r="D130" s="196"/>
      <c r="E130" s="196"/>
    </row>
    <row r="131" spans="1:5" ht="15.75" thickBot="1">
      <c r="A131" s="186"/>
      <c r="B131" s="196"/>
      <c r="C131" s="196"/>
      <c r="D131" s="196"/>
      <c r="E131" s="197"/>
    </row>
    <row r="132" spans="1:5" ht="15">
      <c r="A132" s="186"/>
      <c r="B132" s="196"/>
      <c r="C132" s="196"/>
      <c r="D132" s="196"/>
      <c r="E132" s="196"/>
    </row>
    <row r="133" ht="15">
      <c r="A133" s="195"/>
    </row>
    <row r="134" ht="15">
      <c r="A134" s="184"/>
    </row>
    <row r="135" ht="15">
      <c r="A135" s="184"/>
    </row>
    <row r="136" ht="15">
      <c r="A136" s="184"/>
    </row>
    <row r="138" ht="15">
      <c r="A138" s="195"/>
    </row>
  </sheetData>
  <sheetProtection/>
  <mergeCells count="39">
    <mergeCell ref="B12:F12"/>
    <mergeCell ref="B14:F14"/>
    <mergeCell ref="C127:D128"/>
    <mergeCell ref="E127:G128"/>
    <mergeCell ref="A127:A128"/>
    <mergeCell ref="A110:K110"/>
    <mergeCell ref="A114:K114"/>
    <mergeCell ref="A115:K115"/>
    <mergeCell ref="B121:B122"/>
    <mergeCell ref="A104:K104"/>
    <mergeCell ref="A105:K105"/>
    <mergeCell ref="B99:B100"/>
    <mergeCell ref="B94:B95"/>
    <mergeCell ref="A72:K72"/>
    <mergeCell ref="A73:K73"/>
    <mergeCell ref="B66:B67"/>
    <mergeCell ref="A55:K55"/>
    <mergeCell ref="B62:B63"/>
    <mergeCell ref="B49:B50"/>
    <mergeCell ref="J18:K18"/>
    <mergeCell ref="A21:K21"/>
    <mergeCell ref="A22:K22"/>
    <mergeCell ref="B44:B45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79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2.25">
      <c r="A12" s="77" t="s">
        <v>9</v>
      </c>
      <c r="B12" s="530" t="s">
        <v>277</v>
      </c>
      <c r="C12" s="530"/>
      <c r="D12" s="530"/>
      <c r="E12" s="530"/>
      <c r="F12" s="530"/>
      <c r="G12" s="530"/>
      <c r="H12" s="530"/>
      <c r="I12" s="530"/>
      <c r="J12" s="530"/>
      <c r="K12" s="99"/>
    </row>
    <row r="13" spans="1:11" ht="15">
      <c r="A13" s="77"/>
      <c r="B13" s="78"/>
      <c r="K13" s="99"/>
    </row>
    <row r="14" spans="1:11" ht="18" customHeight="1">
      <c r="A14" s="77" t="s">
        <v>10</v>
      </c>
      <c r="B14" s="504" t="s">
        <v>126</v>
      </c>
      <c r="C14" s="504"/>
      <c r="D14" s="97"/>
      <c r="E14" s="97"/>
      <c r="F14" s="97"/>
      <c r="G14" s="97"/>
      <c r="H14" s="97"/>
      <c r="I14" s="97"/>
      <c r="J14" s="97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404">
        <f>SUM(D23:K23)</f>
        <v>3884</v>
      </c>
      <c r="D23" s="404">
        <v>15</v>
      </c>
      <c r="E23" s="404"/>
      <c r="F23" s="404"/>
      <c r="G23" s="404">
        <v>1458</v>
      </c>
      <c r="H23" s="404">
        <v>968</v>
      </c>
      <c r="I23" s="404"/>
      <c r="J23" s="404">
        <v>117</v>
      </c>
      <c r="K23" s="405">
        <v>1326</v>
      </c>
      <c r="L23" s="74">
        <f>SUM(D23:I23)</f>
        <v>2441</v>
      </c>
    </row>
    <row r="24" spans="1:11" ht="39.75" thickBot="1">
      <c r="A24" s="84" t="s">
        <v>146</v>
      </c>
      <c r="B24" s="82">
        <v>102</v>
      </c>
      <c r="C24" s="331">
        <f aca="true" t="shared" si="0" ref="C24:C53">SUM(D24:K24)</f>
        <v>0</v>
      </c>
      <c r="D24" s="333"/>
      <c r="E24" s="333"/>
      <c r="F24" s="333"/>
      <c r="G24" s="333"/>
      <c r="H24" s="333"/>
      <c r="I24" s="333"/>
      <c r="J24" s="333"/>
      <c r="K24" s="333"/>
    </row>
    <row r="25" spans="1:11" ht="39.75" thickBot="1">
      <c r="A25" s="84" t="s">
        <v>147</v>
      </c>
      <c r="B25" s="82">
        <v>103</v>
      </c>
      <c r="C25" s="331">
        <f t="shared" si="0"/>
        <v>82</v>
      </c>
      <c r="D25" s="333"/>
      <c r="E25" s="333"/>
      <c r="F25" s="333">
        <v>0</v>
      </c>
      <c r="G25" s="333">
        <v>58</v>
      </c>
      <c r="H25" s="333">
        <v>24</v>
      </c>
      <c r="I25" s="333">
        <v>0</v>
      </c>
      <c r="J25" s="333"/>
      <c r="K25" s="333"/>
    </row>
    <row r="26" spans="1:11" ht="15" thickBot="1">
      <c r="A26" s="84"/>
      <c r="B26" s="82"/>
      <c r="C26" s="331">
        <f t="shared" si="0"/>
        <v>7</v>
      </c>
      <c r="D26" s="269"/>
      <c r="E26" s="269"/>
      <c r="F26" s="269"/>
      <c r="G26" s="269">
        <v>3</v>
      </c>
      <c r="H26" s="269">
        <v>4</v>
      </c>
      <c r="I26" s="269">
        <v>0</v>
      </c>
      <c r="J26" s="269"/>
      <c r="K26" s="269"/>
    </row>
    <row r="27" spans="1:11" ht="15" thickBot="1">
      <c r="A27" s="84"/>
      <c r="B27" s="82"/>
      <c r="C27" s="331">
        <f t="shared" si="0"/>
        <v>0</v>
      </c>
      <c r="D27" s="269"/>
      <c r="E27" s="269"/>
      <c r="F27" s="269"/>
      <c r="G27" s="269"/>
      <c r="H27" s="269"/>
      <c r="I27" s="269">
        <v>0</v>
      </c>
      <c r="J27" s="269"/>
      <c r="K27" s="269"/>
    </row>
    <row r="28" spans="1:11" ht="53.25" thickBot="1">
      <c r="A28" s="84" t="s">
        <v>148</v>
      </c>
      <c r="B28" s="82">
        <v>104</v>
      </c>
      <c r="C28" s="331">
        <f t="shared" si="0"/>
        <v>82</v>
      </c>
      <c r="D28" s="333"/>
      <c r="E28" s="333"/>
      <c r="F28" s="333"/>
      <c r="G28" s="333">
        <v>58</v>
      </c>
      <c r="H28" s="333">
        <v>24</v>
      </c>
      <c r="I28" s="333">
        <v>0</v>
      </c>
      <c r="J28" s="333"/>
      <c r="K28" s="333"/>
    </row>
    <row r="29" spans="1:11" ht="15" thickBot="1">
      <c r="A29" s="84"/>
      <c r="B29" s="82"/>
      <c r="C29" s="331">
        <f t="shared" si="0"/>
        <v>32</v>
      </c>
      <c r="D29" s="269"/>
      <c r="E29" s="269"/>
      <c r="F29" s="269"/>
      <c r="G29" s="269">
        <v>15</v>
      </c>
      <c r="H29" s="269">
        <v>17</v>
      </c>
      <c r="I29" s="269">
        <v>0</v>
      </c>
      <c r="J29" s="269"/>
      <c r="K29" s="269"/>
    </row>
    <row r="30" spans="1:11" ht="66" thickBot="1">
      <c r="A30" s="84" t="s">
        <v>149</v>
      </c>
      <c r="B30" s="82">
        <v>105</v>
      </c>
      <c r="C30" s="331">
        <f t="shared" si="0"/>
        <v>7</v>
      </c>
      <c r="D30" s="333">
        <v>0</v>
      </c>
      <c r="E30" s="333">
        <v>0</v>
      </c>
      <c r="F30" s="333">
        <v>0</v>
      </c>
      <c r="G30" s="333">
        <v>7</v>
      </c>
      <c r="H30" s="333"/>
      <c r="I30" s="333">
        <v>0</v>
      </c>
      <c r="J30" s="333"/>
      <c r="K30" s="333"/>
    </row>
    <row r="31" spans="1:11" ht="53.25" thickBot="1">
      <c r="A31" s="84" t="s">
        <v>34</v>
      </c>
      <c r="B31" s="82">
        <v>106</v>
      </c>
      <c r="C31" s="331">
        <f t="shared" si="0"/>
        <v>42</v>
      </c>
      <c r="D31" s="333">
        <v>0</v>
      </c>
      <c r="E31" s="333">
        <v>0</v>
      </c>
      <c r="F31" s="333">
        <v>0</v>
      </c>
      <c r="G31" s="333">
        <v>32</v>
      </c>
      <c r="H31" s="333">
        <v>10</v>
      </c>
      <c r="I31" s="333">
        <v>0</v>
      </c>
      <c r="J31" s="333"/>
      <c r="K31" s="333"/>
    </row>
    <row r="32" spans="1:11" ht="27" thickBot="1">
      <c r="A32" s="84" t="s">
        <v>150</v>
      </c>
      <c r="B32" s="82">
        <v>107</v>
      </c>
      <c r="C32" s="331">
        <f t="shared" si="0"/>
        <v>52</v>
      </c>
      <c r="D32" s="333">
        <v>5</v>
      </c>
      <c r="E32" s="333"/>
      <c r="F32" s="333"/>
      <c r="G32" s="333">
        <v>47</v>
      </c>
      <c r="H32" s="333"/>
      <c r="I32" s="333"/>
      <c r="J32" s="333"/>
      <c r="K32" s="333"/>
    </row>
    <row r="33" spans="1:11" ht="27" thickBot="1">
      <c r="A33" s="84" t="s">
        <v>151</v>
      </c>
      <c r="B33" s="82">
        <v>108</v>
      </c>
      <c r="C33" s="331">
        <f t="shared" si="0"/>
        <v>6</v>
      </c>
      <c r="D33" s="333"/>
      <c r="E33" s="333"/>
      <c r="F33" s="333"/>
      <c r="G33" s="333">
        <v>6</v>
      </c>
      <c r="H33" s="333"/>
      <c r="I33" s="333"/>
      <c r="J33" s="333"/>
      <c r="K33" s="333"/>
    </row>
    <row r="34" spans="1:11" ht="39.75" thickBot="1">
      <c r="A34" s="84" t="s">
        <v>152</v>
      </c>
      <c r="B34" s="82">
        <v>109</v>
      </c>
      <c r="C34" s="331">
        <f t="shared" si="0"/>
        <v>1</v>
      </c>
      <c r="D34" s="333"/>
      <c r="E34" s="333"/>
      <c r="F34" s="333"/>
      <c r="G34" s="333">
        <v>1</v>
      </c>
      <c r="H34" s="333"/>
      <c r="I34" s="333"/>
      <c r="J34" s="333"/>
      <c r="K34" s="333"/>
    </row>
    <row r="35" spans="1:11" ht="15" thickBot="1">
      <c r="A35" s="84"/>
      <c r="B35" s="82"/>
      <c r="C35" s="331">
        <f t="shared" si="0"/>
        <v>2379</v>
      </c>
      <c r="D35" s="269">
        <v>25</v>
      </c>
      <c r="E35" s="269"/>
      <c r="F35" s="269"/>
      <c r="G35" s="269">
        <v>1410</v>
      </c>
      <c r="H35" s="269">
        <v>944</v>
      </c>
      <c r="I35" s="269"/>
      <c r="J35" s="269"/>
      <c r="K35" s="269"/>
    </row>
    <row r="36" spans="1:11" ht="15" thickBot="1">
      <c r="A36" s="84"/>
      <c r="B36" s="82"/>
      <c r="C36" s="331">
        <f t="shared" si="0"/>
        <v>4</v>
      </c>
      <c r="D36" s="269"/>
      <c r="E36" s="269"/>
      <c r="F36" s="269"/>
      <c r="G36" s="269">
        <v>4</v>
      </c>
      <c r="H36" s="269"/>
      <c r="I36" s="269"/>
      <c r="J36" s="269"/>
      <c r="K36" s="269"/>
    </row>
    <row r="37" spans="1:11" ht="27" thickBot="1">
      <c r="A37" s="202" t="s">
        <v>153</v>
      </c>
      <c r="B37" s="203">
        <v>110</v>
      </c>
      <c r="C37" s="404">
        <f t="shared" si="0"/>
        <v>5658</v>
      </c>
      <c r="D37" s="404">
        <v>97</v>
      </c>
      <c r="E37" s="404">
        <v>0</v>
      </c>
      <c r="F37" s="404">
        <v>0</v>
      </c>
      <c r="G37" s="404">
        <v>3174</v>
      </c>
      <c r="H37" s="404">
        <v>944</v>
      </c>
      <c r="I37" s="404">
        <v>0</v>
      </c>
      <c r="J37" s="404">
        <v>117</v>
      </c>
      <c r="K37" s="405">
        <v>1326</v>
      </c>
    </row>
    <row r="38" spans="1:11" ht="53.25" thickBot="1">
      <c r="A38" s="84" t="s">
        <v>154</v>
      </c>
      <c r="B38" s="82">
        <v>111</v>
      </c>
      <c r="C38" s="331">
        <f t="shared" si="0"/>
        <v>860</v>
      </c>
      <c r="D38" s="269"/>
      <c r="E38" s="269"/>
      <c r="F38" s="269"/>
      <c r="G38" s="269">
        <v>444</v>
      </c>
      <c r="H38" s="269">
        <v>416</v>
      </c>
      <c r="I38" s="269"/>
      <c r="J38" s="269"/>
      <c r="K38" s="269"/>
    </row>
    <row r="39" spans="1:11" ht="15" thickBot="1">
      <c r="A39" s="84"/>
      <c r="B39" s="82"/>
      <c r="C39" s="331">
        <f t="shared" si="0"/>
        <v>860</v>
      </c>
      <c r="D39" s="269"/>
      <c r="E39" s="269"/>
      <c r="F39" s="269"/>
      <c r="G39" s="269">
        <v>444</v>
      </c>
      <c r="H39" s="269">
        <v>416</v>
      </c>
      <c r="I39" s="269"/>
      <c r="J39" s="269"/>
      <c r="K39" s="269"/>
    </row>
    <row r="40" spans="1:11" ht="15" thickBot="1">
      <c r="A40" s="84"/>
      <c r="B40" s="82"/>
      <c r="C40" s="331">
        <f t="shared" si="0"/>
        <v>0</v>
      </c>
      <c r="D40" s="269"/>
      <c r="E40" s="269"/>
      <c r="F40" s="269"/>
      <c r="G40" s="269"/>
      <c r="H40" s="269"/>
      <c r="I40" s="269"/>
      <c r="J40" s="269"/>
      <c r="K40" s="269"/>
    </row>
    <row r="41" spans="1:11" ht="39.75" thickBot="1">
      <c r="A41" s="84" t="s">
        <v>155</v>
      </c>
      <c r="B41" s="82">
        <v>112</v>
      </c>
      <c r="C41" s="331">
        <f t="shared" si="0"/>
        <v>1915</v>
      </c>
      <c r="D41" s="333">
        <v>87</v>
      </c>
      <c r="E41" s="333"/>
      <c r="F41" s="333"/>
      <c r="G41" s="333">
        <v>1828</v>
      </c>
      <c r="H41" s="333"/>
      <c r="I41" s="333"/>
      <c r="J41" s="333"/>
      <c r="K41" s="334"/>
    </row>
    <row r="42" spans="1:11" ht="39.75" thickBot="1">
      <c r="A42" s="84" t="s">
        <v>156</v>
      </c>
      <c r="B42" s="82">
        <v>113</v>
      </c>
      <c r="C42" s="331">
        <f t="shared" si="0"/>
        <v>1915</v>
      </c>
      <c r="D42" s="269">
        <v>87</v>
      </c>
      <c r="E42" s="269"/>
      <c r="F42" s="269"/>
      <c r="G42" s="269">
        <v>1828</v>
      </c>
      <c r="H42" s="269"/>
      <c r="I42" s="269"/>
      <c r="J42" s="269"/>
      <c r="K42" s="269"/>
    </row>
    <row r="43" spans="1:11" ht="39.75" thickBot="1">
      <c r="A43" s="84" t="s">
        <v>157</v>
      </c>
      <c r="B43" s="82">
        <v>114</v>
      </c>
      <c r="C43" s="331">
        <f t="shared" si="0"/>
        <v>0</v>
      </c>
      <c r="D43" s="333"/>
      <c r="E43" s="333"/>
      <c r="F43" s="333"/>
      <c r="G43" s="333"/>
      <c r="H43" s="333"/>
      <c r="I43" s="333"/>
      <c r="J43" s="333"/>
      <c r="K43" s="333"/>
    </row>
    <row r="44" spans="1:11" ht="14.25">
      <c r="A44" s="86" t="s">
        <v>158</v>
      </c>
      <c r="B44" s="464">
        <v>115</v>
      </c>
      <c r="C44" s="331">
        <f t="shared" si="0"/>
        <v>5</v>
      </c>
      <c r="D44" s="358">
        <v>0</v>
      </c>
      <c r="E44" s="358">
        <v>0</v>
      </c>
      <c r="F44" s="358">
        <v>0</v>
      </c>
      <c r="G44" s="358">
        <v>5</v>
      </c>
      <c r="H44" s="358">
        <v>0</v>
      </c>
      <c r="I44" s="358">
        <v>0</v>
      </c>
      <c r="J44" s="358">
        <v>0</v>
      </c>
      <c r="K44" s="359">
        <v>0</v>
      </c>
    </row>
    <row r="45" spans="1:11" ht="15" thickBot="1">
      <c r="A45" s="87" t="s">
        <v>44</v>
      </c>
      <c r="B45" s="465"/>
      <c r="C45" s="331">
        <f t="shared" si="0"/>
        <v>0</v>
      </c>
      <c r="D45" s="360">
        <v>0</v>
      </c>
      <c r="E45" s="360">
        <v>0</v>
      </c>
      <c r="F45" s="360">
        <v>0</v>
      </c>
      <c r="G45" s="360">
        <v>0</v>
      </c>
      <c r="H45" s="360">
        <v>0</v>
      </c>
      <c r="I45" s="360">
        <v>0</v>
      </c>
      <c r="J45" s="360">
        <v>0</v>
      </c>
      <c r="K45" s="361">
        <v>0</v>
      </c>
    </row>
    <row r="46" spans="1:11" ht="15" thickBot="1">
      <c r="A46" s="84" t="s">
        <v>45</v>
      </c>
      <c r="B46" s="82">
        <v>116</v>
      </c>
      <c r="C46" s="331">
        <f t="shared" si="0"/>
        <v>0</v>
      </c>
      <c r="D46" s="333">
        <v>0</v>
      </c>
      <c r="E46" s="333">
        <v>0</v>
      </c>
      <c r="F46" s="333">
        <v>0</v>
      </c>
      <c r="G46" s="333"/>
      <c r="H46" s="333">
        <v>0</v>
      </c>
      <c r="I46" s="333">
        <v>0</v>
      </c>
      <c r="J46" s="333">
        <v>0</v>
      </c>
      <c r="K46" s="334">
        <v>0</v>
      </c>
    </row>
    <row r="47" spans="1:11" ht="15" thickBot="1">
      <c r="A47" s="84" t="s">
        <v>46</v>
      </c>
      <c r="B47" s="82">
        <v>121</v>
      </c>
      <c r="C47" s="331">
        <f t="shared" si="0"/>
        <v>158</v>
      </c>
      <c r="D47" s="333">
        <v>2</v>
      </c>
      <c r="E47" s="333">
        <v>0</v>
      </c>
      <c r="F47" s="333">
        <v>0</v>
      </c>
      <c r="G47" s="333">
        <v>146</v>
      </c>
      <c r="H47" s="333">
        <v>10</v>
      </c>
      <c r="I47" s="333">
        <v>0</v>
      </c>
      <c r="J47" s="333">
        <v>0</v>
      </c>
      <c r="K47" s="334">
        <v>0</v>
      </c>
    </row>
    <row r="48" spans="1:11" ht="15" thickBot="1">
      <c r="A48" s="84" t="s">
        <v>47</v>
      </c>
      <c r="B48" s="82">
        <v>122</v>
      </c>
      <c r="C48" s="331">
        <f t="shared" si="0"/>
        <v>0</v>
      </c>
      <c r="D48" s="333"/>
      <c r="E48" s="333">
        <v>0</v>
      </c>
      <c r="F48" s="333">
        <v>0</v>
      </c>
      <c r="G48" s="333"/>
      <c r="H48" s="333"/>
      <c r="I48" s="333">
        <v>0</v>
      </c>
      <c r="J48" s="333"/>
      <c r="K48" s="334"/>
    </row>
    <row r="49" spans="1:11" ht="14.25">
      <c r="A49" s="86" t="s">
        <v>48</v>
      </c>
      <c r="B49" s="464">
        <v>123</v>
      </c>
      <c r="C49" s="331">
        <f t="shared" si="0"/>
        <v>58</v>
      </c>
      <c r="D49" s="333">
        <v>0</v>
      </c>
      <c r="E49" s="333">
        <v>0</v>
      </c>
      <c r="F49" s="333">
        <v>0</v>
      </c>
      <c r="G49" s="333">
        <v>33</v>
      </c>
      <c r="H49" s="333">
        <v>25</v>
      </c>
      <c r="I49" s="333">
        <v>0</v>
      </c>
      <c r="J49" s="333">
        <v>0</v>
      </c>
      <c r="K49" s="334">
        <v>0</v>
      </c>
    </row>
    <row r="50" spans="1:11" ht="15" thickBot="1">
      <c r="A50" s="87" t="s">
        <v>49</v>
      </c>
      <c r="B50" s="465"/>
      <c r="C50" s="331">
        <f t="shared" si="0"/>
        <v>0</v>
      </c>
      <c r="D50" s="333">
        <v>0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4">
        <v>0</v>
      </c>
    </row>
    <row r="51" spans="1:11" ht="27" thickBot="1">
      <c r="A51" s="87" t="s">
        <v>50</v>
      </c>
      <c r="B51" s="82">
        <v>124</v>
      </c>
      <c r="C51" s="331">
        <f t="shared" si="0"/>
        <v>0</v>
      </c>
      <c r="D51" s="269">
        <v>0</v>
      </c>
      <c r="E51" s="269">
        <v>0</v>
      </c>
      <c r="F51" s="269">
        <v>0</v>
      </c>
      <c r="G51" s="269">
        <v>0</v>
      </c>
      <c r="H51" s="269">
        <v>0</v>
      </c>
      <c r="I51" s="269">
        <v>0</v>
      </c>
      <c r="J51" s="269">
        <v>0</v>
      </c>
      <c r="K51" s="269">
        <v>0</v>
      </c>
    </row>
    <row r="52" spans="1:11" ht="39.75" thickBot="1">
      <c r="A52" s="87" t="s">
        <v>51</v>
      </c>
      <c r="B52" s="82">
        <v>125</v>
      </c>
      <c r="C52" s="331">
        <f t="shared" si="0"/>
        <v>0</v>
      </c>
      <c r="D52" s="269">
        <v>0</v>
      </c>
      <c r="E52" s="269">
        <v>0</v>
      </c>
      <c r="F52" s="269">
        <v>0</v>
      </c>
      <c r="G52" s="269">
        <v>0</v>
      </c>
      <c r="H52" s="269">
        <v>0</v>
      </c>
      <c r="I52" s="269">
        <v>0</v>
      </c>
      <c r="J52" s="269">
        <v>0</v>
      </c>
      <c r="K52" s="269">
        <v>0</v>
      </c>
    </row>
    <row r="53" spans="1:11" ht="15" thickBot="1">
      <c r="A53" s="84" t="s">
        <v>52</v>
      </c>
      <c r="B53" s="82">
        <v>126</v>
      </c>
      <c r="C53" s="331">
        <f t="shared" si="0"/>
        <v>0</v>
      </c>
      <c r="D53" s="269">
        <v>0</v>
      </c>
      <c r="E53" s="269">
        <v>0</v>
      </c>
      <c r="F53" s="269">
        <v>0</v>
      </c>
      <c r="G53" s="269">
        <v>0</v>
      </c>
      <c r="H53" s="269">
        <v>0</v>
      </c>
      <c r="I53" s="269">
        <v>0</v>
      </c>
      <c r="J53" s="269">
        <v>0</v>
      </c>
      <c r="K53" s="269">
        <v>0</v>
      </c>
    </row>
    <row r="54" spans="1:11" ht="39.75" thickBot="1">
      <c r="A54" s="84" t="s">
        <v>159</v>
      </c>
      <c r="B54" s="82">
        <v>127</v>
      </c>
      <c r="C54" s="331">
        <f>SUM(D54:K54)</f>
        <v>4</v>
      </c>
      <c r="D54" s="269"/>
      <c r="E54" s="269"/>
      <c r="F54" s="269"/>
      <c r="G54" s="269">
        <v>4</v>
      </c>
      <c r="H54" s="269"/>
      <c r="I54" s="269"/>
      <c r="J54" s="269"/>
      <c r="K54" s="269"/>
    </row>
    <row r="55" spans="1:11" ht="15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84" t="s">
        <v>161</v>
      </c>
      <c r="B56" s="82">
        <v>201</v>
      </c>
      <c r="C56" s="331">
        <f>SUM(D56:K56)</f>
        <v>6223</v>
      </c>
      <c r="D56" s="333">
        <v>29</v>
      </c>
      <c r="E56" s="333"/>
      <c r="F56" s="333"/>
      <c r="G56" s="333">
        <v>3757</v>
      </c>
      <c r="H56" s="333">
        <v>2437</v>
      </c>
      <c r="I56" s="333"/>
      <c r="J56" s="333">
        <v>0</v>
      </c>
      <c r="K56" s="333">
        <v>0</v>
      </c>
    </row>
    <row r="57" spans="1:11" ht="53.25" thickBot="1">
      <c r="A57" s="87" t="s">
        <v>162</v>
      </c>
      <c r="B57" s="82">
        <v>202</v>
      </c>
      <c r="C57" s="331">
        <f aca="true" t="shared" si="1" ref="C57:C70">SUM(D57:K57)</f>
        <v>0</v>
      </c>
      <c r="D57" s="333"/>
      <c r="E57" s="333"/>
      <c r="F57" s="333"/>
      <c r="G57" s="333"/>
      <c r="H57" s="333"/>
      <c r="I57" s="333"/>
      <c r="J57" s="333"/>
      <c r="K57" s="333"/>
    </row>
    <row r="58" spans="1:11" ht="53.25" thickBot="1">
      <c r="A58" s="87" t="s">
        <v>163</v>
      </c>
      <c r="B58" s="82">
        <v>203</v>
      </c>
      <c r="C58" s="331">
        <f t="shared" si="1"/>
        <v>0</v>
      </c>
      <c r="D58" s="333"/>
      <c r="E58" s="333"/>
      <c r="F58" s="333"/>
      <c r="G58" s="333"/>
      <c r="H58" s="333"/>
      <c r="I58" s="333"/>
      <c r="J58" s="333"/>
      <c r="K58" s="333"/>
    </row>
    <row r="59" spans="1:11" ht="27" thickBot="1">
      <c r="A59" s="87" t="s">
        <v>164</v>
      </c>
      <c r="B59" s="82">
        <v>204</v>
      </c>
      <c r="C59" s="331">
        <f t="shared" si="1"/>
        <v>0</v>
      </c>
      <c r="D59" s="333"/>
      <c r="E59" s="333"/>
      <c r="F59" s="333"/>
      <c r="G59" s="333"/>
      <c r="H59" s="333"/>
      <c r="I59" s="333"/>
      <c r="J59" s="333"/>
      <c r="K59" s="333"/>
    </row>
    <row r="60" spans="1:11" ht="39.75" thickBot="1">
      <c r="A60" s="87" t="s">
        <v>165</v>
      </c>
      <c r="B60" s="82">
        <v>205</v>
      </c>
      <c r="C60" s="331">
        <f t="shared" si="1"/>
        <v>0</v>
      </c>
      <c r="D60" s="333"/>
      <c r="E60" s="333"/>
      <c r="F60" s="333"/>
      <c r="G60" s="333"/>
      <c r="H60" s="333"/>
      <c r="I60" s="333"/>
      <c r="J60" s="333"/>
      <c r="K60" s="333"/>
    </row>
    <row r="61" spans="1:11" ht="27" thickBot="1">
      <c r="A61" s="87" t="s">
        <v>166</v>
      </c>
      <c r="B61" s="82">
        <v>206</v>
      </c>
      <c r="C61" s="331">
        <f t="shared" si="1"/>
        <v>6223</v>
      </c>
      <c r="D61" s="333">
        <v>29</v>
      </c>
      <c r="E61" s="333"/>
      <c r="F61" s="333"/>
      <c r="G61" s="333">
        <v>3757</v>
      </c>
      <c r="H61" s="333">
        <v>2437</v>
      </c>
      <c r="I61" s="333">
        <v>0</v>
      </c>
      <c r="J61" s="333"/>
      <c r="K61" s="333"/>
    </row>
    <row r="62" spans="1:11" ht="14.25">
      <c r="A62" s="86" t="s">
        <v>167</v>
      </c>
      <c r="B62" s="464">
        <v>207</v>
      </c>
      <c r="C62" s="331">
        <f t="shared" si="1"/>
        <v>8</v>
      </c>
      <c r="D62" s="333">
        <v>0</v>
      </c>
      <c r="E62" s="333">
        <v>0</v>
      </c>
      <c r="F62" s="333">
        <v>0</v>
      </c>
      <c r="G62" s="333">
        <v>8</v>
      </c>
      <c r="H62" s="333">
        <v>0</v>
      </c>
      <c r="I62" s="333">
        <v>0</v>
      </c>
      <c r="J62" s="333"/>
      <c r="K62" s="333"/>
    </row>
    <row r="63" spans="1:11" ht="15" thickBot="1">
      <c r="A63" s="87" t="s">
        <v>62</v>
      </c>
      <c r="B63" s="465"/>
      <c r="C63" s="331">
        <f t="shared" si="1"/>
        <v>0</v>
      </c>
      <c r="D63" s="333"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/>
      <c r="K63" s="333"/>
    </row>
    <row r="64" spans="1:11" ht="15" thickBot="1">
      <c r="A64" s="84" t="s">
        <v>63</v>
      </c>
      <c r="B64" s="82">
        <v>208</v>
      </c>
      <c r="C64" s="331">
        <f t="shared" si="1"/>
        <v>2</v>
      </c>
      <c r="D64" s="333">
        <v>0</v>
      </c>
      <c r="E64" s="333">
        <v>0</v>
      </c>
      <c r="F64" s="333">
        <v>0</v>
      </c>
      <c r="G64" s="333">
        <v>2</v>
      </c>
      <c r="H64" s="333">
        <v>0</v>
      </c>
      <c r="I64" s="333">
        <v>0</v>
      </c>
      <c r="J64" s="333"/>
      <c r="K64" s="333"/>
    </row>
    <row r="65" spans="1:11" ht="39.75" thickBot="1">
      <c r="A65" s="84" t="s">
        <v>64</v>
      </c>
      <c r="B65" s="82">
        <v>209</v>
      </c>
      <c r="C65" s="331">
        <f t="shared" si="1"/>
        <v>330</v>
      </c>
      <c r="D65" s="333">
        <v>0</v>
      </c>
      <c r="E65" s="333">
        <v>0</v>
      </c>
      <c r="F65" s="333"/>
      <c r="G65" s="333">
        <v>304</v>
      </c>
      <c r="H65" s="333">
        <v>26</v>
      </c>
      <c r="I65" s="333"/>
      <c r="J65" s="333"/>
      <c r="K65" s="333"/>
    </row>
    <row r="66" spans="1:11" ht="14.25">
      <c r="A66" s="86" t="s">
        <v>65</v>
      </c>
      <c r="B66" s="464" t="s">
        <v>67</v>
      </c>
      <c r="C66" s="331">
        <f t="shared" si="1"/>
        <v>96</v>
      </c>
      <c r="D66" s="333">
        <v>0</v>
      </c>
      <c r="E66" s="333">
        <v>0</v>
      </c>
      <c r="F66" s="333">
        <v>0</v>
      </c>
      <c r="G66" s="333">
        <v>91</v>
      </c>
      <c r="H66" s="333">
        <v>5</v>
      </c>
      <c r="I66" s="333">
        <v>0</v>
      </c>
      <c r="J66" s="333"/>
      <c r="K66" s="333"/>
    </row>
    <row r="67" spans="1:11" ht="27" thickBot="1">
      <c r="A67" s="87" t="s">
        <v>66</v>
      </c>
      <c r="B67" s="465"/>
      <c r="C67" s="331">
        <f t="shared" si="1"/>
        <v>0</v>
      </c>
      <c r="D67" s="333"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</row>
    <row r="68" spans="1:11" ht="15" thickBot="1">
      <c r="A68" s="84" t="s">
        <v>68</v>
      </c>
      <c r="B68" s="82">
        <v>211</v>
      </c>
      <c r="C68" s="331">
        <f t="shared" si="1"/>
        <v>0</v>
      </c>
      <c r="D68" s="333"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/>
      <c r="K68" s="333"/>
    </row>
    <row r="69" spans="1:11" ht="27" thickBot="1">
      <c r="A69" s="87" t="s">
        <v>69</v>
      </c>
      <c r="B69" s="82" t="s">
        <v>70</v>
      </c>
      <c r="C69" s="331">
        <f t="shared" si="1"/>
        <v>234</v>
      </c>
      <c r="D69" s="333">
        <v>0</v>
      </c>
      <c r="E69" s="333">
        <v>0</v>
      </c>
      <c r="F69" s="333">
        <v>0</v>
      </c>
      <c r="G69" s="333">
        <v>213</v>
      </c>
      <c r="H69" s="333">
        <v>21</v>
      </c>
      <c r="I69" s="333">
        <v>0</v>
      </c>
      <c r="J69" s="333"/>
      <c r="K69" s="333"/>
    </row>
    <row r="70" spans="1:11" ht="27" thickBot="1">
      <c r="A70" s="84" t="s">
        <v>71</v>
      </c>
      <c r="B70" s="82">
        <v>213</v>
      </c>
      <c r="C70" s="331">
        <f t="shared" si="1"/>
        <v>125</v>
      </c>
      <c r="D70" s="333">
        <v>0</v>
      </c>
      <c r="E70" s="333">
        <v>0</v>
      </c>
      <c r="F70" s="333">
        <v>0</v>
      </c>
      <c r="G70" s="333">
        <v>124</v>
      </c>
      <c r="H70" s="333">
        <v>1</v>
      </c>
      <c r="I70" s="333">
        <v>0</v>
      </c>
      <c r="J70" s="333"/>
      <c r="K70" s="333"/>
    </row>
    <row r="71" spans="1:11" ht="27" thickBot="1">
      <c r="A71" s="84" t="s">
        <v>72</v>
      </c>
      <c r="B71" s="82">
        <v>214</v>
      </c>
      <c r="C71" s="331">
        <f>SUM(D71:K71)</f>
        <v>0</v>
      </c>
      <c r="D71" s="333">
        <v>0</v>
      </c>
      <c r="E71" s="333">
        <v>0</v>
      </c>
      <c r="F71" s="333">
        <v>0</v>
      </c>
      <c r="G71" s="333"/>
      <c r="H71" s="333"/>
      <c r="I71" s="333">
        <v>0</v>
      </c>
      <c r="J71" s="333"/>
      <c r="K71" s="333"/>
    </row>
    <row r="72" spans="1:11" ht="14.25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84" t="s">
        <v>75</v>
      </c>
      <c r="B74" s="82">
        <v>301</v>
      </c>
      <c r="C74" s="331">
        <f>SUM(D74:K74)</f>
        <v>2435936.53</v>
      </c>
      <c r="D74" s="331">
        <v>104626.01</v>
      </c>
      <c r="E74" s="331"/>
      <c r="F74" s="331"/>
      <c r="G74" s="331">
        <v>2023134.005</v>
      </c>
      <c r="H74" s="331">
        <v>138091.97999999998</v>
      </c>
      <c r="I74" s="331"/>
      <c r="J74" s="331">
        <v>129358.43</v>
      </c>
      <c r="K74" s="332">
        <v>40726.105</v>
      </c>
      <c r="L74" s="74">
        <f>SUM(D74:I74)</f>
        <v>2265851.9949999996</v>
      </c>
    </row>
    <row r="75" spans="1:12" ht="53.25" thickBot="1">
      <c r="A75" s="84" t="s">
        <v>169</v>
      </c>
      <c r="B75" s="82">
        <v>302</v>
      </c>
      <c r="C75" s="331">
        <f aca="true" t="shared" si="2" ref="C75:C103">SUM(D75:K75)</f>
        <v>0</v>
      </c>
      <c r="D75" s="331"/>
      <c r="E75" s="331"/>
      <c r="F75" s="331"/>
      <c r="G75" s="331"/>
      <c r="H75" s="331"/>
      <c r="I75" s="331"/>
      <c r="J75" s="331"/>
      <c r="K75" s="332"/>
      <c r="L75" s="74">
        <f>SUM(D87:I87)</f>
        <v>1862238.66</v>
      </c>
    </row>
    <row r="76" spans="1:11" ht="53.25" thickBot="1">
      <c r="A76" s="84" t="s">
        <v>170</v>
      </c>
      <c r="B76" s="82">
        <v>303</v>
      </c>
      <c r="C76" s="331">
        <f t="shared" si="2"/>
        <v>704943.635</v>
      </c>
      <c r="D76" s="331"/>
      <c r="E76" s="331"/>
      <c r="F76" s="331"/>
      <c r="G76" s="331">
        <v>647181.545</v>
      </c>
      <c r="H76" s="331">
        <v>57762.09</v>
      </c>
      <c r="I76" s="331"/>
      <c r="J76" s="331"/>
      <c r="K76" s="332"/>
    </row>
    <row r="77" spans="1:11" ht="15" thickBot="1">
      <c r="A77" s="84"/>
      <c r="B77" s="82"/>
      <c r="C77" s="331">
        <f t="shared" si="2"/>
        <v>567170.91</v>
      </c>
      <c r="D77" s="269"/>
      <c r="E77" s="269"/>
      <c r="F77" s="269">
        <v>0</v>
      </c>
      <c r="G77" s="269">
        <v>511429.81</v>
      </c>
      <c r="H77" s="269">
        <v>55741.1</v>
      </c>
      <c r="I77" s="269"/>
      <c r="J77" s="269"/>
      <c r="K77" s="269"/>
    </row>
    <row r="78" spans="1:11" ht="15" thickBot="1">
      <c r="A78" s="84"/>
      <c r="B78" s="82"/>
      <c r="C78" s="331">
        <f t="shared" si="2"/>
        <v>0</v>
      </c>
      <c r="D78" s="269"/>
      <c r="E78" s="269"/>
      <c r="F78" s="269"/>
      <c r="G78" s="269"/>
      <c r="H78" s="269"/>
      <c r="I78" s="269"/>
      <c r="J78" s="269"/>
      <c r="K78" s="269"/>
    </row>
    <row r="79" spans="1:11" ht="66" thickBot="1">
      <c r="A79" s="84" t="s">
        <v>171</v>
      </c>
      <c r="B79" s="82">
        <v>304</v>
      </c>
      <c r="C79" s="331">
        <f t="shared" si="2"/>
        <v>137772.725</v>
      </c>
      <c r="D79" s="331">
        <v>0</v>
      </c>
      <c r="E79" s="331">
        <v>0</v>
      </c>
      <c r="F79" s="331">
        <v>0</v>
      </c>
      <c r="G79" s="331">
        <v>135751.73500000002</v>
      </c>
      <c r="H79" s="331">
        <v>2020.99</v>
      </c>
      <c r="I79" s="331">
        <v>0</v>
      </c>
      <c r="J79" s="331"/>
      <c r="K79" s="332"/>
    </row>
    <row r="80" spans="1:11" ht="15" thickBot="1">
      <c r="A80" s="84"/>
      <c r="B80" s="82"/>
      <c r="C80" s="331">
        <f t="shared" si="2"/>
        <v>19051.45</v>
      </c>
      <c r="D80" s="269">
        <v>0</v>
      </c>
      <c r="E80" s="269">
        <v>0</v>
      </c>
      <c r="F80" s="269">
        <v>0</v>
      </c>
      <c r="G80" s="269">
        <v>19051.45</v>
      </c>
      <c r="H80" s="269">
        <v>0</v>
      </c>
      <c r="I80" s="269">
        <v>0</v>
      </c>
      <c r="J80" s="269"/>
      <c r="K80" s="269"/>
    </row>
    <row r="81" spans="1:11" ht="53.25" thickBot="1">
      <c r="A81" s="84" t="s">
        <v>172</v>
      </c>
      <c r="B81" s="82">
        <v>305</v>
      </c>
      <c r="C81" s="331">
        <f t="shared" si="2"/>
        <v>0</v>
      </c>
      <c r="D81" s="331">
        <v>0</v>
      </c>
      <c r="E81" s="331">
        <v>0</v>
      </c>
      <c r="F81" s="331">
        <v>0</v>
      </c>
      <c r="G81" s="331"/>
      <c r="H81" s="331"/>
      <c r="I81" s="331">
        <v>0</v>
      </c>
      <c r="J81" s="331"/>
      <c r="K81" s="332"/>
    </row>
    <row r="82" spans="1:11" ht="53.25" thickBot="1">
      <c r="A82" s="84" t="s">
        <v>80</v>
      </c>
      <c r="B82" s="82">
        <v>306</v>
      </c>
      <c r="C82" s="331">
        <f t="shared" si="2"/>
        <v>0</v>
      </c>
      <c r="D82" s="335">
        <v>0</v>
      </c>
      <c r="E82" s="335">
        <v>0</v>
      </c>
      <c r="F82" s="335">
        <v>0</v>
      </c>
      <c r="G82" s="335"/>
      <c r="H82" s="337"/>
      <c r="I82" s="337"/>
      <c r="J82" s="337"/>
      <c r="K82" s="337"/>
    </row>
    <row r="83" spans="1:11" ht="39.75" thickBot="1">
      <c r="A83" s="84" t="s">
        <v>173</v>
      </c>
      <c r="B83" s="82">
        <v>307</v>
      </c>
      <c r="C83" s="331">
        <f t="shared" si="2"/>
        <v>2127468.3</v>
      </c>
      <c r="D83" s="336">
        <v>104626.01</v>
      </c>
      <c r="E83" s="336"/>
      <c r="F83" s="336"/>
      <c r="G83" s="336">
        <v>1886771.2999999998</v>
      </c>
      <c r="H83" s="337">
        <v>136070.99</v>
      </c>
      <c r="I83" s="337"/>
      <c r="J83" s="337"/>
      <c r="K83" s="337"/>
    </row>
    <row r="84" spans="1:11" ht="39.75" thickBot="1">
      <c r="A84" s="84" t="s">
        <v>174</v>
      </c>
      <c r="B84" s="82">
        <v>308</v>
      </c>
      <c r="C84" s="331">
        <f t="shared" si="2"/>
        <v>0</v>
      </c>
      <c r="D84" s="337"/>
      <c r="E84" s="337">
        <v>0</v>
      </c>
      <c r="F84" s="337">
        <v>0</v>
      </c>
      <c r="G84" s="337"/>
      <c r="H84" s="337"/>
      <c r="I84" s="337"/>
      <c r="J84" s="337"/>
      <c r="K84" s="337"/>
    </row>
    <row r="85" spans="1:11" ht="15" thickBot="1">
      <c r="A85" s="84"/>
      <c r="B85" s="82"/>
      <c r="C85" s="331">
        <f t="shared" si="2"/>
        <v>2042638.38</v>
      </c>
      <c r="D85" s="269">
        <v>104626.01</v>
      </c>
      <c r="E85" s="269"/>
      <c r="F85" s="269"/>
      <c r="G85" s="269">
        <v>1801941.38</v>
      </c>
      <c r="H85" s="270">
        <v>136070.99</v>
      </c>
      <c r="I85" s="269"/>
      <c r="J85" s="269"/>
      <c r="K85" s="269"/>
    </row>
    <row r="86" spans="1:11" ht="15" thickBot="1">
      <c r="A86" s="84"/>
      <c r="B86" s="82"/>
      <c r="C86" s="331">
        <f t="shared" si="2"/>
        <v>108530.024</v>
      </c>
      <c r="D86" s="269"/>
      <c r="E86" s="269">
        <v>0</v>
      </c>
      <c r="F86" s="269">
        <v>0</v>
      </c>
      <c r="G86" s="269">
        <v>108530.024</v>
      </c>
      <c r="H86" s="270"/>
      <c r="I86" s="269">
        <v>0</v>
      </c>
      <c r="J86" s="269"/>
      <c r="K86" s="269"/>
    </row>
    <row r="87" spans="1:11" ht="27" thickBot="1">
      <c r="A87" s="84" t="s">
        <v>175</v>
      </c>
      <c r="B87" s="82">
        <v>309</v>
      </c>
      <c r="C87" s="331">
        <f t="shared" si="2"/>
        <v>2032323.1949999998</v>
      </c>
      <c r="D87" s="320">
        <v>100348.15</v>
      </c>
      <c r="E87" s="320"/>
      <c r="F87" s="320"/>
      <c r="G87" s="320">
        <v>1650210.31</v>
      </c>
      <c r="H87" s="320">
        <v>111680.20000000001</v>
      </c>
      <c r="I87" s="320"/>
      <c r="J87" s="320">
        <v>129358.43</v>
      </c>
      <c r="K87" s="338">
        <v>40726.105</v>
      </c>
    </row>
    <row r="88" spans="1:11" ht="53.25" thickBot="1">
      <c r="A88" s="84" t="s">
        <v>176</v>
      </c>
      <c r="B88" s="82">
        <v>310</v>
      </c>
      <c r="C88" s="331">
        <f t="shared" si="2"/>
        <v>559897.18</v>
      </c>
      <c r="D88" s="269"/>
      <c r="E88" s="269"/>
      <c r="F88" s="269"/>
      <c r="G88" s="269">
        <v>507574.33</v>
      </c>
      <c r="H88" s="269">
        <v>52322.85</v>
      </c>
      <c r="I88" s="269"/>
      <c r="J88" s="269"/>
      <c r="K88" s="269"/>
    </row>
    <row r="89" spans="1:11" ht="15" thickBot="1">
      <c r="A89" s="84"/>
      <c r="B89" s="82"/>
      <c r="C89" s="331">
        <f t="shared" si="2"/>
        <v>559897.18</v>
      </c>
      <c r="D89" s="269"/>
      <c r="E89" s="269"/>
      <c r="F89" s="269"/>
      <c r="G89" s="269">
        <v>507574.33</v>
      </c>
      <c r="H89" s="269">
        <v>52322.85</v>
      </c>
      <c r="I89" s="269"/>
      <c r="J89" s="269"/>
      <c r="K89" s="269"/>
    </row>
    <row r="90" spans="1:11" ht="15" thickBot="1">
      <c r="A90" s="84"/>
      <c r="B90" s="82"/>
      <c r="C90" s="331">
        <f t="shared" si="2"/>
        <v>0</v>
      </c>
      <c r="D90" s="331"/>
      <c r="E90" s="331"/>
      <c r="F90" s="331"/>
      <c r="G90" s="331"/>
      <c r="H90" s="331"/>
      <c r="I90" s="331"/>
      <c r="J90" s="331"/>
      <c r="K90" s="338"/>
    </row>
    <row r="91" spans="1:11" ht="39.75" thickBot="1">
      <c r="A91" s="84" t="s">
        <v>177</v>
      </c>
      <c r="B91" s="82">
        <v>311</v>
      </c>
      <c r="C91" s="331">
        <f t="shared" si="2"/>
        <v>522614.18</v>
      </c>
      <c r="D91" s="331">
        <v>28279.32</v>
      </c>
      <c r="E91" s="331"/>
      <c r="F91" s="331"/>
      <c r="G91" s="331">
        <v>494334.86</v>
      </c>
      <c r="H91" s="331"/>
      <c r="I91" s="331"/>
      <c r="J91" s="331"/>
      <c r="K91" s="338"/>
    </row>
    <row r="92" spans="1:11" ht="39.75" thickBot="1">
      <c r="A92" s="84" t="s">
        <v>178</v>
      </c>
      <c r="B92" s="82">
        <v>312</v>
      </c>
      <c r="C92" s="331">
        <f t="shared" si="2"/>
        <v>0</v>
      </c>
      <c r="D92" s="331"/>
      <c r="E92" s="331"/>
      <c r="F92" s="331"/>
      <c r="G92" s="331"/>
      <c r="H92" s="331"/>
      <c r="I92" s="331"/>
      <c r="J92" s="331"/>
      <c r="K92" s="338"/>
    </row>
    <row r="93" spans="1:11" ht="39.75" thickBot="1">
      <c r="A93" s="84" t="s">
        <v>179</v>
      </c>
      <c r="B93" s="82">
        <v>313</v>
      </c>
      <c r="C93" s="331">
        <f t="shared" si="2"/>
        <v>2032323.1949999998</v>
      </c>
      <c r="D93" s="331">
        <v>100348.15</v>
      </c>
      <c r="E93" s="331"/>
      <c r="F93" s="331"/>
      <c r="G93" s="331">
        <v>1650210.31</v>
      </c>
      <c r="H93" s="331">
        <v>111680.20000000001</v>
      </c>
      <c r="I93" s="331"/>
      <c r="J93" s="331">
        <v>129358.43</v>
      </c>
      <c r="K93" s="331">
        <v>40726.105</v>
      </c>
    </row>
    <row r="94" spans="1:11" ht="14.25">
      <c r="A94" s="86" t="s">
        <v>158</v>
      </c>
      <c r="B94" s="464">
        <v>314</v>
      </c>
      <c r="C94" s="331">
        <f>SUM(D94:K94)</f>
        <v>592.13</v>
      </c>
      <c r="D94" s="331">
        <v>0</v>
      </c>
      <c r="E94" s="331">
        <v>0</v>
      </c>
      <c r="F94" s="331">
        <v>0</v>
      </c>
      <c r="G94" s="331">
        <v>592.13</v>
      </c>
      <c r="H94" s="331">
        <v>0</v>
      </c>
      <c r="I94" s="331">
        <v>0</v>
      </c>
      <c r="J94" s="331">
        <v>0</v>
      </c>
      <c r="K94" s="331">
        <v>0</v>
      </c>
    </row>
    <row r="95" spans="1:11" ht="15" thickBot="1">
      <c r="A95" s="87" t="s">
        <v>44</v>
      </c>
      <c r="B95" s="465"/>
      <c r="C95" s="331">
        <f t="shared" si="2"/>
        <v>0</v>
      </c>
      <c r="D95" s="331">
        <v>0</v>
      </c>
      <c r="E95" s="331">
        <v>0</v>
      </c>
      <c r="F95" s="331">
        <v>0</v>
      </c>
      <c r="G95" s="331"/>
      <c r="H95" s="331">
        <v>0</v>
      </c>
      <c r="I95" s="331">
        <v>0</v>
      </c>
      <c r="J95" s="331">
        <v>0</v>
      </c>
      <c r="K95" s="331">
        <v>0</v>
      </c>
    </row>
    <row r="96" spans="1:11" ht="15" thickBot="1">
      <c r="A96" s="84" t="s">
        <v>88</v>
      </c>
      <c r="B96" s="82">
        <v>315</v>
      </c>
      <c r="C96" s="331">
        <f t="shared" si="2"/>
        <v>0</v>
      </c>
      <c r="D96" s="269">
        <v>0</v>
      </c>
      <c r="E96" s="269">
        <v>0</v>
      </c>
      <c r="F96" s="269">
        <v>0</v>
      </c>
      <c r="G96" s="269">
        <v>0</v>
      </c>
      <c r="H96" s="269">
        <v>0</v>
      </c>
      <c r="I96" s="269">
        <v>0</v>
      </c>
      <c r="J96" s="269">
        <v>0</v>
      </c>
      <c r="K96" s="269">
        <v>0</v>
      </c>
    </row>
    <row r="97" spans="1:11" ht="27" thickBot="1">
      <c r="A97" s="84" t="s">
        <v>180</v>
      </c>
      <c r="B97" s="82">
        <v>321</v>
      </c>
      <c r="C97" s="331">
        <f t="shared" si="2"/>
        <v>269.53923999999995</v>
      </c>
      <c r="D97" s="269">
        <v>-31.39</v>
      </c>
      <c r="E97" s="269">
        <v>0</v>
      </c>
      <c r="F97" s="269">
        <v>0</v>
      </c>
      <c r="G97" s="269">
        <v>-1161.85076</v>
      </c>
      <c r="H97" s="269">
        <v>314.13</v>
      </c>
      <c r="I97" s="269">
        <v>0</v>
      </c>
      <c r="J97" s="269">
        <v>1148.65</v>
      </c>
      <c r="K97" s="269">
        <v>0</v>
      </c>
    </row>
    <row r="98" spans="1:11" ht="27" thickBot="1">
      <c r="A98" s="84" t="s">
        <v>181</v>
      </c>
      <c r="B98" s="82">
        <v>322</v>
      </c>
      <c r="C98" s="331">
        <f t="shared" si="2"/>
        <v>7461.97198</v>
      </c>
      <c r="D98" s="331">
        <v>0</v>
      </c>
      <c r="E98" s="331">
        <v>0</v>
      </c>
      <c r="F98" s="331">
        <v>0</v>
      </c>
      <c r="G98" s="331">
        <v>4347.91641</v>
      </c>
      <c r="H98" s="331">
        <v>1180.7948900000001</v>
      </c>
      <c r="I98" s="331">
        <v>0</v>
      </c>
      <c r="J98" s="331">
        <v>1899.47402</v>
      </c>
      <c r="K98" s="331">
        <v>33.78666</v>
      </c>
    </row>
    <row r="99" spans="1:11" ht="14.25">
      <c r="A99" s="86" t="s">
        <v>48</v>
      </c>
      <c r="B99" s="464">
        <v>323</v>
      </c>
      <c r="C99" s="331">
        <f t="shared" si="2"/>
        <v>7461.97198</v>
      </c>
      <c r="D99" s="344">
        <v>0</v>
      </c>
      <c r="E99" s="344">
        <v>0</v>
      </c>
      <c r="F99" s="344">
        <v>0</v>
      </c>
      <c r="G99" s="344">
        <v>4347.91641</v>
      </c>
      <c r="H99" s="344">
        <v>1180.7948900000001</v>
      </c>
      <c r="I99" s="344">
        <v>0</v>
      </c>
      <c r="J99" s="344">
        <v>1899.47402</v>
      </c>
      <c r="K99" s="344">
        <v>33.78666</v>
      </c>
    </row>
    <row r="100" spans="1:11" ht="15" thickBot="1">
      <c r="A100" s="87" t="s">
        <v>49</v>
      </c>
      <c r="B100" s="465"/>
      <c r="C100" s="331">
        <f t="shared" si="2"/>
        <v>0</v>
      </c>
      <c r="D100" s="345">
        <v>0</v>
      </c>
      <c r="E100" s="345">
        <v>0</v>
      </c>
      <c r="F100" s="345">
        <v>0</v>
      </c>
      <c r="G100" s="345">
        <v>0</v>
      </c>
      <c r="H100" s="345">
        <v>0</v>
      </c>
      <c r="I100" s="345">
        <v>0</v>
      </c>
      <c r="J100" s="345">
        <v>0</v>
      </c>
      <c r="K100" s="345">
        <v>0</v>
      </c>
    </row>
    <row r="101" spans="1:11" ht="27" thickBot="1">
      <c r="A101" s="87" t="s">
        <v>50</v>
      </c>
      <c r="B101" s="82">
        <v>324</v>
      </c>
      <c r="C101" s="331">
        <f t="shared" si="2"/>
        <v>0</v>
      </c>
      <c r="D101" s="269">
        <v>0</v>
      </c>
      <c r="E101" s="269">
        <v>0</v>
      </c>
      <c r="F101" s="269">
        <v>0</v>
      </c>
      <c r="G101" s="269">
        <v>0</v>
      </c>
      <c r="H101" s="269">
        <v>0</v>
      </c>
      <c r="I101" s="269">
        <v>0</v>
      </c>
      <c r="J101" s="269">
        <v>0</v>
      </c>
      <c r="K101" s="269">
        <v>0</v>
      </c>
    </row>
    <row r="102" spans="1:11" ht="39.75" thickBot="1">
      <c r="A102" s="87" t="s">
        <v>51</v>
      </c>
      <c r="B102" s="82">
        <v>325</v>
      </c>
      <c r="C102" s="331">
        <f t="shared" si="2"/>
        <v>0</v>
      </c>
      <c r="D102" s="269">
        <v>0</v>
      </c>
      <c r="E102" s="269">
        <v>0</v>
      </c>
      <c r="F102" s="269">
        <v>0</v>
      </c>
      <c r="G102" s="269">
        <v>0</v>
      </c>
      <c r="H102" s="269">
        <v>0</v>
      </c>
      <c r="I102" s="269">
        <v>0</v>
      </c>
      <c r="J102" s="269">
        <v>0</v>
      </c>
      <c r="K102" s="269">
        <v>0</v>
      </c>
    </row>
    <row r="103" spans="1:11" ht="15" thickBot="1">
      <c r="A103" s="84" t="s">
        <v>52</v>
      </c>
      <c r="B103" s="82">
        <v>326</v>
      </c>
      <c r="C103" s="331">
        <f t="shared" si="2"/>
        <v>0</v>
      </c>
      <c r="D103" s="269">
        <v>0</v>
      </c>
      <c r="E103" s="269">
        <v>0</v>
      </c>
      <c r="F103" s="269">
        <v>0</v>
      </c>
      <c r="G103" s="269">
        <v>0</v>
      </c>
      <c r="H103" s="269">
        <v>0</v>
      </c>
      <c r="I103" s="269">
        <v>0</v>
      </c>
      <c r="J103" s="269">
        <v>0</v>
      </c>
      <c r="K103" s="269">
        <v>0</v>
      </c>
    </row>
    <row r="104" spans="1:11" ht="27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30.75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84" t="s">
        <v>184</v>
      </c>
      <c r="B106" s="82">
        <v>4.101</v>
      </c>
      <c r="C106" s="331">
        <f aca="true" t="shared" si="3" ref="C106:C113">SUM(D106:K106)</f>
        <v>643</v>
      </c>
      <c r="D106" s="331">
        <v>4</v>
      </c>
      <c r="E106" s="331"/>
      <c r="F106" s="331"/>
      <c r="G106" s="331">
        <v>558</v>
      </c>
      <c r="H106" s="331">
        <v>81</v>
      </c>
      <c r="I106" s="331"/>
      <c r="J106" s="331"/>
      <c r="K106" s="331"/>
    </row>
    <row r="107" spans="1:11" ht="79.5" thickBot="1">
      <c r="A107" s="84" t="s">
        <v>185</v>
      </c>
      <c r="B107" s="82">
        <v>4.102</v>
      </c>
      <c r="C107" s="331">
        <f t="shared" si="3"/>
        <v>6</v>
      </c>
      <c r="D107" s="331"/>
      <c r="E107" s="331"/>
      <c r="F107" s="331"/>
      <c r="G107" s="331">
        <v>6</v>
      </c>
      <c r="H107" s="331">
        <v>0</v>
      </c>
      <c r="I107" s="331"/>
      <c r="J107" s="331"/>
      <c r="K107" s="331"/>
    </row>
    <row r="108" spans="1:11" ht="53.25" thickBot="1">
      <c r="A108" s="84" t="s">
        <v>186</v>
      </c>
      <c r="B108" s="82">
        <v>4.103</v>
      </c>
      <c r="C108" s="331">
        <f t="shared" si="3"/>
        <v>653</v>
      </c>
      <c r="D108" s="331">
        <v>20</v>
      </c>
      <c r="E108" s="331"/>
      <c r="F108" s="331"/>
      <c r="G108" s="331">
        <v>552</v>
      </c>
      <c r="H108" s="331">
        <v>81</v>
      </c>
      <c r="I108" s="331"/>
      <c r="J108" s="331"/>
      <c r="K108" s="331"/>
    </row>
    <row r="109" spans="1:11" ht="93" thickBot="1">
      <c r="A109" s="84" t="s">
        <v>187</v>
      </c>
      <c r="B109" s="82">
        <v>4.104</v>
      </c>
      <c r="C109" s="331">
        <f t="shared" si="3"/>
        <v>0</v>
      </c>
      <c r="D109" s="331"/>
      <c r="E109" s="331"/>
      <c r="F109" s="331"/>
      <c r="G109" s="331">
        <v>0</v>
      </c>
      <c r="H109" s="331"/>
      <c r="I109" s="331"/>
      <c r="J109" s="331"/>
      <c r="K109" s="331"/>
    </row>
    <row r="110" spans="1:11" ht="15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84" t="s">
        <v>189</v>
      </c>
      <c r="B111" s="82">
        <v>4.201</v>
      </c>
      <c r="C111" s="331">
        <f t="shared" si="3"/>
        <v>1862</v>
      </c>
      <c r="D111" s="315">
        <v>40</v>
      </c>
      <c r="E111" s="315"/>
      <c r="F111" s="315"/>
      <c r="G111" s="315">
        <v>1620</v>
      </c>
      <c r="H111" s="315">
        <v>202</v>
      </c>
      <c r="I111" s="315"/>
      <c r="J111" s="314">
        <v>0</v>
      </c>
      <c r="K111" s="339">
        <v>0</v>
      </c>
    </row>
    <row r="112" spans="1:11" ht="39.75" thickBot="1">
      <c r="A112" s="84" t="s">
        <v>99</v>
      </c>
      <c r="B112" s="82">
        <v>4.202</v>
      </c>
      <c r="C112" s="331">
        <f t="shared" si="3"/>
        <v>133</v>
      </c>
      <c r="D112" s="337">
        <v>0</v>
      </c>
      <c r="E112" s="337">
        <v>0</v>
      </c>
      <c r="F112" s="337">
        <v>0</v>
      </c>
      <c r="G112" s="337">
        <v>123</v>
      </c>
      <c r="H112" s="337">
        <v>10</v>
      </c>
      <c r="I112" s="337"/>
      <c r="J112" s="337">
        <v>0</v>
      </c>
      <c r="K112" s="340">
        <v>0</v>
      </c>
    </row>
    <row r="113" spans="1:11" ht="53.25" thickBot="1">
      <c r="A113" s="84" t="s">
        <v>190</v>
      </c>
      <c r="B113" s="82">
        <v>4.203</v>
      </c>
      <c r="C113" s="331">
        <f t="shared" si="3"/>
        <v>0</v>
      </c>
      <c r="D113" s="337"/>
      <c r="E113" s="337"/>
      <c r="F113" s="337"/>
      <c r="G113" s="337"/>
      <c r="H113" s="337"/>
      <c r="I113" s="337"/>
      <c r="J113" s="337">
        <v>0</v>
      </c>
      <c r="K113" s="340">
        <v>0</v>
      </c>
    </row>
    <row r="114" spans="1:11" ht="14.25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84" t="s">
        <v>103</v>
      </c>
      <c r="B116" s="82">
        <v>4.301</v>
      </c>
      <c r="C116" s="331">
        <v>2032323.1949999998</v>
      </c>
      <c r="D116" s="319"/>
      <c r="E116" s="319"/>
      <c r="F116" s="319"/>
      <c r="G116" s="319"/>
      <c r="H116" s="319"/>
      <c r="I116" s="319"/>
      <c r="J116" s="319"/>
      <c r="K116" s="341"/>
    </row>
    <row r="117" spans="1:11" ht="43.5" thickBot="1">
      <c r="A117" s="89" t="s">
        <v>104</v>
      </c>
      <c r="B117" s="82">
        <v>4.302</v>
      </c>
      <c r="C117" s="331">
        <v>1862238.66</v>
      </c>
      <c r="D117" s="319"/>
      <c r="E117" s="319"/>
      <c r="F117" s="319"/>
      <c r="G117" s="319"/>
      <c r="H117" s="319"/>
      <c r="I117" s="319"/>
      <c r="J117" s="319"/>
      <c r="K117" s="341"/>
    </row>
    <row r="118" spans="1:11" ht="53.25" thickBot="1">
      <c r="A118" s="84" t="s">
        <v>193</v>
      </c>
      <c r="B118" s="82">
        <v>4.303</v>
      </c>
      <c r="C118" s="331">
        <f aca="true" t="shared" si="4" ref="C118:C125">SUM(D118:K118)</f>
        <v>657049.52</v>
      </c>
      <c r="D118" s="320">
        <v>2970.75</v>
      </c>
      <c r="E118" s="320"/>
      <c r="F118" s="320"/>
      <c r="G118" s="320">
        <v>641738.97</v>
      </c>
      <c r="H118" s="320">
        <v>12339.8</v>
      </c>
      <c r="I118" s="320"/>
      <c r="J118" s="319"/>
      <c r="K118" s="341"/>
    </row>
    <row r="119" spans="1:11" ht="66" thickBot="1">
      <c r="A119" s="84" t="s">
        <v>194</v>
      </c>
      <c r="B119" s="82">
        <v>4.304</v>
      </c>
      <c r="C119" s="331">
        <f t="shared" si="4"/>
        <v>1890.64</v>
      </c>
      <c r="D119" s="320"/>
      <c r="E119" s="320"/>
      <c r="F119" s="320"/>
      <c r="G119" s="320">
        <v>1890.64</v>
      </c>
      <c r="H119" s="320"/>
      <c r="I119" s="320"/>
      <c r="J119" s="319"/>
      <c r="K119" s="341"/>
    </row>
    <row r="120" spans="1:11" ht="53.25" thickBot="1">
      <c r="A120" s="84" t="s">
        <v>195</v>
      </c>
      <c r="B120" s="82">
        <v>4.305</v>
      </c>
      <c r="C120" s="331">
        <f t="shared" si="4"/>
        <v>589698.94</v>
      </c>
      <c r="D120" s="320">
        <v>2827.2</v>
      </c>
      <c r="E120" s="320"/>
      <c r="F120" s="320">
        <v>0</v>
      </c>
      <c r="G120" s="320">
        <v>577053.64</v>
      </c>
      <c r="H120" s="320">
        <v>9818.1</v>
      </c>
      <c r="I120" s="320"/>
      <c r="J120" s="319"/>
      <c r="K120" s="341"/>
    </row>
    <row r="121" spans="1:11" ht="14.25">
      <c r="A121" s="90" t="s">
        <v>196</v>
      </c>
      <c r="B121" s="464">
        <v>4.306</v>
      </c>
      <c r="C121" s="331">
        <f t="shared" si="4"/>
        <v>586871.74</v>
      </c>
      <c r="D121" s="354"/>
      <c r="E121" s="354"/>
      <c r="F121" s="354">
        <v>0</v>
      </c>
      <c r="G121" s="354">
        <v>577053.64</v>
      </c>
      <c r="H121" s="354">
        <v>9818.1</v>
      </c>
      <c r="I121" s="354"/>
      <c r="J121" s="352"/>
      <c r="K121" s="341"/>
    </row>
    <row r="122" spans="1:11" ht="15" thickBot="1">
      <c r="A122" s="84" t="s">
        <v>108</v>
      </c>
      <c r="B122" s="465"/>
      <c r="C122" s="331">
        <f t="shared" si="4"/>
        <v>0</v>
      </c>
      <c r="D122" s="343"/>
      <c r="E122" s="343"/>
      <c r="F122" s="343">
        <v>0</v>
      </c>
      <c r="G122" s="343"/>
      <c r="H122" s="343"/>
      <c r="I122" s="343">
        <v>0</v>
      </c>
      <c r="J122" s="352"/>
      <c r="K122" s="341"/>
    </row>
    <row r="123" spans="1:11" ht="27" thickBot="1">
      <c r="A123" s="87" t="s">
        <v>109</v>
      </c>
      <c r="B123" s="82">
        <v>4.307</v>
      </c>
      <c r="C123" s="331">
        <f t="shared" si="4"/>
        <v>0</v>
      </c>
      <c r="D123" s="320"/>
      <c r="E123" s="320"/>
      <c r="F123" s="320">
        <v>0</v>
      </c>
      <c r="G123" s="320">
        <v>0</v>
      </c>
      <c r="H123" s="320">
        <v>0</v>
      </c>
      <c r="I123" s="320">
        <v>0</v>
      </c>
      <c r="J123" s="319"/>
      <c r="K123" s="341"/>
    </row>
    <row r="124" spans="1:11" ht="79.5" thickBot="1">
      <c r="A124" s="84" t="s">
        <v>197</v>
      </c>
      <c r="B124" s="82">
        <v>4.308</v>
      </c>
      <c r="C124" s="331">
        <f t="shared" si="4"/>
        <v>0</v>
      </c>
      <c r="D124" s="320"/>
      <c r="E124" s="320"/>
      <c r="F124" s="320"/>
      <c r="G124" s="320"/>
      <c r="H124" s="320"/>
      <c r="I124" s="320"/>
      <c r="J124" s="320"/>
      <c r="K124" s="320"/>
    </row>
    <row r="125" spans="1:11" ht="79.5" thickBot="1">
      <c r="A125" s="87" t="s">
        <v>198</v>
      </c>
      <c r="B125" s="91">
        <v>4.309</v>
      </c>
      <c r="C125" s="331">
        <f t="shared" si="4"/>
        <v>0</v>
      </c>
      <c r="D125" s="320"/>
      <c r="E125" s="320"/>
      <c r="F125" s="320"/>
      <c r="G125" s="320"/>
      <c r="H125" s="320"/>
      <c r="I125" s="320"/>
      <c r="J125" s="320"/>
      <c r="K125" s="320"/>
    </row>
    <row r="126" ht="15">
      <c r="A126" s="92"/>
    </row>
    <row r="127" spans="1:7" ht="14.25">
      <c r="A127" s="482" t="s">
        <v>112</v>
      </c>
      <c r="B127" s="533"/>
      <c r="C127" s="533"/>
      <c r="D127" s="533"/>
      <c r="E127" s="534"/>
      <c r="F127" s="534"/>
      <c r="G127" s="534"/>
    </row>
    <row r="128" spans="1:7" ht="14.25">
      <c r="A128" s="482"/>
      <c r="B128" s="533"/>
      <c r="C128" s="533"/>
      <c r="D128" s="533"/>
      <c r="E128" s="534"/>
      <c r="F128" s="534"/>
      <c r="G128" s="534"/>
    </row>
    <row r="129" spans="1:7" ht="15">
      <c r="A129" s="77"/>
      <c r="B129" s="479" t="s">
        <v>113</v>
      </c>
      <c r="C129" s="479"/>
      <c r="D129" s="479"/>
      <c r="E129" s="531" t="s">
        <v>114</v>
      </c>
      <c r="F129" s="531"/>
      <c r="G129" s="531"/>
    </row>
    <row r="130" spans="1:5" ht="15">
      <c r="A130" s="77"/>
      <c r="B130" s="94"/>
      <c r="C130" s="94"/>
      <c r="D130" s="94"/>
      <c r="E130" s="94"/>
    </row>
    <row r="131" spans="1:5" ht="15.75" thickBot="1">
      <c r="A131" s="77"/>
      <c r="B131" s="94"/>
      <c r="C131" s="94"/>
      <c r="D131" s="94"/>
      <c r="E131" s="95"/>
    </row>
    <row r="132" spans="1:5" ht="15">
      <c r="A132" s="77"/>
      <c r="B132" s="94"/>
      <c r="C132" s="94"/>
      <c r="D132" s="94"/>
      <c r="E132" s="94" t="s">
        <v>115</v>
      </c>
    </row>
    <row r="133" ht="15">
      <c r="A133" s="92"/>
    </row>
    <row r="134" ht="15">
      <c r="A134" s="75"/>
    </row>
    <row r="135" ht="15">
      <c r="A135" s="75"/>
    </row>
    <row r="136" spans="1:2" ht="15">
      <c r="A136" s="532"/>
      <c r="B136" s="532"/>
    </row>
    <row r="138" ht="15">
      <c r="A138" s="92"/>
    </row>
  </sheetData>
  <sheetProtection/>
  <mergeCells count="42">
    <mergeCell ref="A136:B136"/>
    <mergeCell ref="A127:A128"/>
    <mergeCell ref="B127:D128"/>
    <mergeCell ref="E127:G128"/>
    <mergeCell ref="A105:K105"/>
    <mergeCell ref="A110:K110"/>
    <mergeCell ref="A114:K114"/>
    <mergeCell ref="A115:K115"/>
    <mergeCell ref="B121:B122"/>
    <mergeCell ref="B129:D129"/>
    <mergeCell ref="E129:G129"/>
    <mergeCell ref="A104:K104"/>
    <mergeCell ref="B62:B63"/>
    <mergeCell ref="B66:B67"/>
    <mergeCell ref="A72:K72"/>
    <mergeCell ref="A73:K73"/>
    <mergeCell ref="B94:B95"/>
    <mergeCell ref="B99:B100"/>
    <mergeCell ref="B49:B50"/>
    <mergeCell ref="A55:K55"/>
    <mergeCell ref="H18:H19"/>
    <mergeCell ref="I18:I19"/>
    <mergeCell ref="J18:K18"/>
    <mergeCell ref="A21:K21"/>
    <mergeCell ref="A22:K22"/>
    <mergeCell ref="B44:B45"/>
    <mergeCell ref="A8:K8"/>
    <mergeCell ref="A9:K9"/>
    <mergeCell ref="B12:J12"/>
    <mergeCell ref="B14:C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84">
      <selection activeCell="I49" sqref="I49:I50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6" customHeight="1">
      <c r="A12" s="77" t="s">
        <v>9</v>
      </c>
      <c r="B12" s="504" t="s">
        <v>278</v>
      </c>
      <c r="C12" s="504"/>
      <c r="D12" s="504"/>
      <c r="E12" s="504"/>
      <c r="F12" s="504"/>
      <c r="G12" s="504"/>
      <c r="H12" s="504"/>
      <c r="I12" s="504"/>
      <c r="J12" s="504"/>
      <c r="K12" s="99"/>
    </row>
    <row r="13" spans="1:11" ht="15">
      <c r="A13" s="77"/>
      <c r="B13" s="78"/>
      <c r="K13" s="99"/>
    </row>
    <row r="14" spans="1:11" ht="15">
      <c r="A14" s="77" t="s">
        <v>10</v>
      </c>
      <c r="B14" s="504" t="s">
        <v>261</v>
      </c>
      <c r="C14" s="504"/>
      <c r="D14" s="504"/>
      <c r="E14" s="504"/>
      <c r="F14" s="504"/>
      <c r="G14" s="504"/>
      <c r="H14" s="504"/>
      <c r="I14" s="504"/>
      <c r="J14" s="504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42">
        <f>SUM(D23:K23)</f>
        <v>31</v>
      </c>
      <c r="D23" s="342"/>
      <c r="E23" s="342"/>
      <c r="F23" s="342"/>
      <c r="G23" s="342">
        <v>9</v>
      </c>
      <c r="H23" s="342"/>
      <c r="I23" s="342"/>
      <c r="J23" s="342">
        <v>4</v>
      </c>
      <c r="K23" s="342">
        <v>18</v>
      </c>
      <c r="L23" s="74">
        <f>SUM(D23:I23)</f>
        <v>9</v>
      </c>
    </row>
    <row r="24" spans="1:11" ht="39.75" thickBot="1">
      <c r="A24" s="235" t="s">
        <v>146</v>
      </c>
      <c r="B24" s="234">
        <v>102</v>
      </c>
      <c r="C24" s="232">
        <f aca="true" t="shared" si="0" ref="C24:C54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235" t="s">
        <v>147</v>
      </c>
      <c r="B25" s="234">
        <v>103</v>
      </c>
      <c r="C25" s="232">
        <f t="shared" si="0"/>
        <v>6</v>
      </c>
      <c r="D25" s="255"/>
      <c r="E25" s="255"/>
      <c r="F25" s="255"/>
      <c r="G25" s="255">
        <v>6</v>
      </c>
      <c r="H25" s="255"/>
      <c r="I25" s="255"/>
      <c r="J25" s="255">
        <v>0</v>
      </c>
      <c r="K25" s="255">
        <v>0</v>
      </c>
    </row>
    <row r="26" spans="1:11" ht="53.25" thickBot="1">
      <c r="A26" s="230" t="s">
        <v>243</v>
      </c>
      <c r="B26" s="231" t="s">
        <v>216</v>
      </c>
      <c r="C26" s="232">
        <f t="shared" si="0"/>
        <v>6</v>
      </c>
      <c r="D26" s="232"/>
      <c r="E26" s="232"/>
      <c r="F26" s="232"/>
      <c r="G26" s="232">
        <v>6</v>
      </c>
      <c r="H26" s="232"/>
      <c r="I26" s="232"/>
      <c r="J26" s="232"/>
      <c r="K26" s="232"/>
    </row>
    <row r="27" spans="1:11" ht="53.25" thickBot="1">
      <c r="A27" s="230" t="s">
        <v>244</v>
      </c>
      <c r="B27" s="231" t="s">
        <v>218</v>
      </c>
      <c r="C27" s="232">
        <f t="shared" si="0"/>
        <v>0</v>
      </c>
      <c r="D27" s="232"/>
      <c r="E27" s="232"/>
      <c r="F27" s="232"/>
      <c r="G27" s="232"/>
      <c r="H27" s="232"/>
      <c r="I27" s="232"/>
      <c r="J27" s="232"/>
      <c r="K27" s="232"/>
    </row>
    <row r="28" spans="1:11" ht="53.25" thickBot="1">
      <c r="A28" s="230" t="s">
        <v>148</v>
      </c>
      <c r="B28" s="231">
        <v>104</v>
      </c>
      <c r="C28" s="232">
        <f t="shared" si="0"/>
        <v>1</v>
      </c>
      <c r="D28" s="232"/>
      <c r="E28" s="232"/>
      <c r="F28" s="232"/>
      <c r="G28" s="232">
        <v>1</v>
      </c>
      <c r="H28" s="232"/>
      <c r="I28" s="232"/>
      <c r="J28" s="232">
        <v>0</v>
      </c>
      <c r="K28" s="232">
        <v>0</v>
      </c>
    </row>
    <row r="29" spans="1:11" ht="66" thickBot="1">
      <c r="A29" s="230" t="s">
        <v>245</v>
      </c>
      <c r="B29" s="231" t="s">
        <v>220</v>
      </c>
      <c r="C29" s="232">
        <f t="shared" si="0"/>
        <v>0</v>
      </c>
      <c r="D29" s="232"/>
      <c r="E29" s="232"/>
      <c r="F29" s="232"/>
      <c r="G29" s="232"/>
      <c r="H29" s="232"/>
      <c r="I29" s="232"/>
      <c r="J29" s="232"/>
      <c r="K29" s="232"/>
    </row>
    <row r="30" spans="1:11" ht="79.5" thickBot="1">
      <c r="A30" s="230" t="s">
        <v>246</v>
      </c>
      <c r="B30" s="231">
        <v>105</v>
      </c>
      <c r="C30" s="232">
        <f t="shared" si="0"/>
        <v>1</v>
      </c>
      <c r="D30" s="232"/>
      <c r="E30" s="232"/>
      <c r="F30" s="232"/>
      <c r="G30" s="232">
        <v>1</v>
      </c>
      <c r="H30" s="232"/>
      <c r="I30" s="232"/>
      <c r="J30" s="232"/>
      <c r="K30" s="232"/>
    </row>
    <row r="31" spans="1:11" ht="53.25" thickBot="1">
      <c r="A31" s="235" t="s">
        <v>34</v>
      </c>
      <c r="B31" s="234">
        <v>106</v>
      </c>
      <c r="C31" s="232">
        <f t="shared" si="0"/>
        <v>0</v>
      </c>
      <c r="D31" s="255"/>
      <c r="E31" s="255"/>
      <c r="F31" s="255"/>
      <c r="G31" s="255"/>
      <c r="H31" s="255"/>
      <c r="I31" s="255"/>
      <c r="J31" s="255">
        <v>0</v>
      </c>
      <c r="K31" s="255">
        <v>0</v>
      </c>
    </row>
    <row r="32" spans="1:11" ht="27" thickBot="1">
      <c r="A32" s="235" t="s">
        <v>150</v>
      </c>
      <c r="B32" s="234">
        <v>107</v>
      </c>
      <c r="C32" s="232">
        <f t="shared" si="0"/>
        <v>0</v>
      </c>
      <c r="D32" s="255"/>
      <c r="E32" s="255"/>
      <c r="F32" s="255"/>
      <c r="G32" s="255"/>
      <c r="H32" s="255">
        <v>0</v>
      </c>
      <c r="I32" s="255">
        <v>0</v>
      </c>
      <c r="J32" s="255">
        <v>0</v>
      </c>
      <c r="K32" s="255">
        <v>0</v>
      </c>
    </row>
    <row r="33" spans="1:11" ht="27" thickBot="1">
      <c r="A33" s="235" t="s">
        <v>151</v>
      </c>
      <c r="B33" s="234">
        <v>108</v>
      </c>
      <c r="C33" s="232">
        <f t="shared" si="0"/>
        <v>0</v>
      </c>
      <c r="D33" s="255"/>
      <c r="E33" s="255"/>
      <c r="F33" s="255"/>
      <c r="G33" s="255"/>
      <c r="H33" s="255">
        <v>0</v>
      </c>
      <c r="I33" s="255">
        <v>0</v>
      </c>
      <c r="J33" s="255">
        <v>0</v>
      </c>
      <c r="K33" s="255">
        <v>0</v>
      </c>
    </row>
    <row r="34" spans="1:11" ht="39.75" thickBot="1">
      <c r="A34" s="235" t="s">
        <v>152</v>
      </c>
      <c r="B34" s="234">
        <v>109</v>
      </c>
      <c r="C34" s="232">
        <f t="shared" si="0"/>
        <v>0</v>
      </c>
      <c r="D34" s="255"/>
      <c r="E34" s="255"/>
      <c r="F34" s="255"/>
      <c r="G34" s="255"/>
      <c r="H34" s="255">
        <v>0</v>
      </c>
      <c r="I34" s="255">
        <v>0</v>
      </c>
      <c r="J34" s="255">
        <v>0</v>
      </c>
      <c r="K34" s="255">
        <v>0</v>
      </c>
    </row>
    <row r="35" spans="1:11" ht="53.25" thickBot="1">
      <c r="A35" s="265" t="s">
        <v>221</v>
      </c>
      <c r="B35" s="231" t="s">
        <v>222</v>
      </c>
      <c r="C35" s="232">
        <f t="shared" si="0"/>
        <v>16</v>
      </c>
      <c r="D35" s="232"/>
      <c r="E35" s="232"/>
      <c r="F35" s="232"/>
      <c r="G35" s="232">
        <v>3</v>
      </c>
      <c r="H35" s="232"/>
      <c r="I35" s="232"/>
      <c r="J35" s="232">
        <v>2</v>
      </c>
      <c r="K35" s="232">
        <v>11</v>
      </c>
    </row>
    <row r="36" spans="1:11" ht="53.25" thickBot="1">
      <c r="A36" s="265" t="s">
        <v>223</v>
      </c>
      <c r="B36" s="231" t="s">
        <v>224</v>
      </c>
      <c r="C36" s="232">
        <f t="shared" si="0"/>
        <v>0</v>
      </c>
      <c r="D36" s="232"/>
      <c r="E36" s="232"/>
      <c r="F36" s="232"/>
      <c r="G36" s="232"/>
      <c r="H36" s="232"/>
      <c r="I36" s="232"/>
      <c r="J36" s="232"/>
      <c r="K36" s="232"/>
    </row>
    <row r="37" spans="1:11" ht="27" thickBot="1">
      <c r="A37" s="202" t="s">
        <v>153</v>
      </c>
      <c r="B37" s="203">
        <v>110</v>
      </c>
      <c r="C37" s="342">
        <f t="shared" si="0"/>
        <v>30</v>
      </c>
      <c r="D37" s="342"/>
      <c r="E37" s="342"/>
      <c r="F37" s="342"/>
      <c r="G37" s="342">
        <v>8</v>
      </c>
      <c r="H37" s="342"/>
      <c r="I37" s="342"/>
      <c r="J37" s="342">
        <v>4</v>
      </c>
      <c r="K37" s="342">
        <v>18</v>
      </c>
    </row>
    <row r="38" spans="1:11" ht="53.25" thickBot="1">
      <c r="A38" s="230" t="s">
        <v>154</v>
      </c>
      <c r="B38" s="231">
        <v>111</v>
      </c>
      <c r="C38" s="232">
        <f t="shared" si="0"/>
        <v>5</v>
      </c>
      <c r="D38" s="232"/>
      <c r="E38" s="232"/>
      <c r="F38" s="232"/>
      <c r="G38" s="232">
        <v>5</v>
      </c>
      <c r="H38" s="232"/>
      <c r="I38" s="232"/>
      <c r="J38" s="232">
        <v>0</v>
      </c>
      <c r="K38" s="232">
        <v>0</v>
      </c>
    </row>
    <row r="39" spans="1:11" ht="66" thickBot="1">
      <c r="A39" s="230" t="s">
        <v>247</v>
      </c>
      <c r="B39" s="231" t="s">
        <v>226</v>
      </c>
      <c r="C39" s="232">
        <f t="shared" si="0"/>
        <v>5</v>
      </c>
      <c r="D39" s="232"/>
      <c r="E39" s="232"/>
      <c r="F39" s="232"/>
      <c r="G39" s="232">
        <v>5</v>
      </c>
      <c r="H39" s="232"/>
      <c r="I39" s="232"/>
      <c r="J39" s="232"/>
      <c r="K39" s="232"/>
    </row>
    <row r="40" spans="1:11" ht="66" thickBot="1">
      <c r="A40" s="230" t="s">
        <v>248</v>
      </c>
      <c r="B40" s="231" t="s">
        <v>228</v>
      </c>
      <c r="C40" s="232">
        <f t="shared" si="0"/>
        <v>0</v>
      </c>
      <c r="D40" s="232"/>
      <c r="E40" s="232"/>
      <c r="F40" s="232"/>
      <c r="G40" s="232"/>
      <c r="H40" s="232"/>
      <c r="I40" s="232"/>
      <c r="J40" s="232"/>
      <c r="K40" s="232"/>
    </row>
    <row r="41" spans="1:11" ht="39.75" thickBot="1">
      <c r="A41" s="235" t="s">
        <v>155</v>
      </c>
      <c r="B41" s="234">
        <v>112</v>
      </c>
      <c r="C41" s="232">
        <f t="shared" si="0"/>
        <v>0</v>
      </c>
      <c r="D41" s="255"/>
      <c r="E41" s="255"/>
      <c r="F41" s="255"/>
      <c r="G41" s="255"/>
      <c r="H41" s="255">
        <v>0</v>
      </c>
      <c r="I41" s="255">
        <v>0</v>
      </c>
      <c r="J41" s="255">
        <v>0</v>
      </c>
      <c r="K41" s="255">
        <v>0</v>
      </c>
    </row>
    <row r="42" spans="1:11" ht="39.75" thickBot="1">
      <c r="A42" s="235" t="s">
        <v>156</v>
      </c>
      <c r="B42" s="234">
        <v>113</v>
      </c>
      <c r="C42" s="232">
        <f t="shared" si="0"/>
        <v>0</v>
      </c>
      <c r="D42" s="255"/>
      <c r="E42" s="255"/>
      <c r="F42" s="255"/>
      <c r="G42" s="255"/>
      <c r="H42" s="255">
        <v>0</v>
      </c>
      <c r="I42" s="255">
        <v>0</v>
      </c>
      <c r="J42" s="255">
        <v>0</v>
      </c>
      <c r="K42" s="255">
        <v>0</v>
      </c>
    </row>
    <row r="43" spans="1:11" ht="39.75" thickBot="1">
      <c r="A43" s="235" t="s">
        <v>157</v>
      </c>
      <c r="B43" s="234">
        <v>114</v>
      </c>
      <c r="C43" s="232">
        <f t="shared" si="0"/>
        <v>30</v>
      </c>
      <c r="D43" s="255"/>
      <c r="E43" s="255"/>
      <c r="F43" s="255"/>
      <c r="G43" s="255">
        <v>8</v>
      </c>
      <c r="H43" s="255"/>
      <c r="I43" s="255"/>
      <c r="J43" s="255">
        <v>4</v>
      </c>
      <c r="K43" s="255">
        <v>18</v>
      </c>
    </row>
    <row r="44" spans="1:11" ht="15" thickBot="1">
      <c r="A44" s="226" t="s">
        <v>158</v>
      </c>
      <c r="B44" s="464">
        <v>115</v>
      </c>
      <c r="C44" s="232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236" t="s">
        <v>44</v>
      </c>
      <c r="B45" s="465"/>
      <c r="C45" s="232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232">
        <f t="shared" si="0"/>
        <v>0</v>
      </c>
      <c r="D46" s="255"/>
      <c r="E46" s="255"/>
      <c r="F46" s="255"/>
      <c r="G46" s="255"/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232">
        <f t="shared" si="0"/>
        <v>0</v>
      </c>
      <c r="D47" s="255"/>
      <c r="E47" s="255"/>
      <c r="F47" s="255"/>
      <c r="G47" s="255"/>
      <c r="H47" s="255"/>
      <c r="I47" s="255"/>
      <c r="J47" s="255"/>
      <c r="K47" s="255"/>
    </row>
    <row r="48" spans="1:11" ht="15" thickBot="1">
      <c r="A48" s="235" t="s">
        <v>47</v>
      </c>
      <c r="B48" s="234">
        <v>122</v>
      </c>
      <c r="C48" s="232">
        <f t="shared" si="0"/>
        <v>0</v>
      </c>
      <c r="D48" s="255"/>
      <c r="E48" s="255"/>
      <c r="F48" s="255"/>
      <c r="G48" s="255"/>
      <c r="H48" s="255"/>
      <c r="I48" s="255"/>
      <c r="J48" s="255"/>
      <c r="K48" s="255"/>
    </row>
    <row r="49" spans="1:11" ht="15" thickBot="1">
      <c r="A49" s="226" t="s">
        <v>48</v>
      </c>
      <c r="B49" s="464">
        <v>123</v>
      </c>
      <c r="C49" s="232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236" t="s">
        <v>49</v>
      </c>
      <c r="B50" s="465"/>
      <c r="C50" s="232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232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39.75" thickBot="1">
      <c r="A52" s="236" t="s">
        <v>51</v>
      </c>
      <c r="B52" s="234">
        <v>125</v>
      </c>
      <c r="C52" s="232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232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127</v>
      </c>
      <c r="C54" s="232">
        <f t="shared" si="0"/>
        <v>0</v>
      </c>
      <c r="D54" s="255"/>
      <c r="E54" s="255"/>
      <c r="F54" s="255"/>
      <c r="G54" s="255"/>
      <c r="H54" s="255"/>
      <c r="I54" s="255"/>
      <c r="J54" s="255">
        <v>0</v>
      </c>
      <c r="K54" s="255">
        <v>0</v>
      </c>
    </row>
    <row r="55" spans="1:11" ht="15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35" t="s">
        <v>161</v>
      </c>
      <c r="B56" s="234">
        <v>201</v>
      </c>
      <c r="C56" s="232">
        <f aca="true" t="shared" si="1" ref="C56:C71">SUM(D56:K56)</f>
        <v>14</v>
      </c>
      <c r="D56" s="255"/>
      <c r="E56" s="255"/>
      <c r="F56" s="255"/>
      <c r="G56" s="255">
        <v>14</v>
      </c>
      <c r="H56" s="255"/>
      <c r="I56" s="255"/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232">
        <f t="shared" si="1"/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236" t="s">
        <v>163</v>
      </c>
      <c r="B58" s="234">
        <v>203</v>
      </c>
      <c r="C58" s="232">
        <f t="shared" si="1"/>
        <v>6</v>
      </c>
      <c r="D58" s="255"/>
      <c r="E58" s="255"/>
      <c r="F58" s="255"/>
      <c r="G58" s="255">
        <v>6</v>
      </c>
      <c r="H58" s="255"/>
      <c r="I58" s="255"/>
      <c r="J58" s="255">
        <v>0</v>
      </c>
      <c r="K58" s="255">
        <v>0</v>
      </c>
    </row>
    <row r="59" spans="1:11" ht="27" thickBot="1">
      <c r="A59" s="236" t="s">
        <v>164</v>
      </c>
      <c r="B59" s="234">
        <v>204</v>
      </c>
      <c r="C59" s="232">
        <f t="shared" si="1"/>
        <v>0</v>
      </c>
      <c r="D59" s="255"/>
      <c r="E59" s="255"/>
      <c r="F59" s="255"/>
      <c r="G59" s="255"/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165</v>
      </c>
      <c r="B60" s="234">
        <v>205</v>
      </c>
      <c r="C60" s="232">
        <f t="shared" si="1"/>
        <v>0</v>
      </c>
      <c r="D60" s="255"/>
      <c r="E60" s="255"/>
      <c r="F60" s="255"/>
      <c r="G60" s="255"/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236" t="s">
        <v>166</v>
      </c>
      <c r="B61" s="234">
        <v>206</v>
      </c>
      <c r="C61" s="232">
        <f t="shared" si="1"/>
        <v>14</v>
      </c>
      <c r="D61" s="255"/>
      <c r="E61" s="255"/>
      <c r="F61" s="255"/>
      <c r="G61" s="255">
        <v>14</v>
      </c>
      <c r="H61" s="255"/>
      <c r="I61" s="255"/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232">
        <f t="shared" si="1"/>
        <v>0</v>
      </c>
      <c r="D62" s="462"/>
      <c r="E62" s="462"/>
      <c r="F62" s="462"/>
      <c r="G62" s="462"/>
      <c r="H62" s="462"/>
      <c r="I62" s="462"/>
      <c r="J62" s="462">
        <v>0</v>
      </c>
      <c r="K62" s="462">
        <v>0</v>
      </c>
    </row>
    <row r="63" spans="1:11" ht="15" thickBot="1">
      <c r="A63" s="236" t="s">
        <v>62</v>
      </c>
      <c r="B63" s="465"/>
      <c r="C63" s="232">
        <f t="shared" si="1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235" t="s">
        <v>63</v>
      </c>
      <c r="B64" s="234">
        <v>208</v>
      </c>
      <c r="C64" s="232">
        <f t="shared" si="1"/>
        <v>0</v>
      </c>
      <c r="D64" s="255"/>
      <c r="E64" s="255"/>
      <c r="F64" s="255"/>
      <c r="G64" s="255"/>
      <c r="H64" s="255"/>
      <c r="I64" s="255"/>
      <c r="J64" s="255">
        <v>0</v>
      </c>
      <c r="K64" s="255">
        <v>0</v>
      </c>
    </row>
    <row r="65" spans="1:11" ht="39.75" thickBot="1">
      <c r="A65" s="235" t="s">
        <v>64</v>
      </c>
      <c r="B65" s="234">
        <v>209</v>
      </c>
      <c r="C65" s="232">
        <f t="shared" si="1"/>
        <v>1</v>
      </c>
      <c r="D65" s="255"/>
      <c r="E65" s="255"/>
      <c r="F65" s="255"/>
      <c r="G65" s="255">
        <v>1</v>
      </c>
      <c r="H65" s="255"/>
      <c r="I65" s="255"/>
      <c r="J65" s="255">
        <v>0</v>
      </c>
      <c r="K65" s="255">
        <v>0</v>
      </c>
    </row>
    <row r="66" spans="1:11" ht="15" thickBot="1">
      <c r="A66" s="226" t="s">
        <v>65</v>
      </c>
      <c r="B66" s="464" t="s">
        <v>67</v>
      </c>
      <c r="C66" s="232">
        <f t="shared" si="1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236" t="s">
        <v>66</v>
      </c>
      <c r="B67" s="465"/>
      <c r="C67" s="232">
        <f t="shared" si="1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5" thickBot="1">
      <c r="A68" s="235" t="s">
        <v>68</v>
      </c>
      <c r="B68" s="234">
        <v>211</v>
      </c>
      <c r="C68" s="232">
        <f t="shared" si="1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69</v>
      </c>
      <c r="B69" s="234" t="s">
        <v>70</v>
      </c>
      <c r="C69" s="232">
        <f t="shared" si="1"/>
        <v>1</v>
      </c>
      <c r="D69" s="255"/>
      <c r="E69" s="255"/>
      <c r="F69" s="255"/>
      <c r="G69" s="255">
        <v>1</v>
      </c>
      <c r="H69" s="255"/>
      <c r="I69" s="255"/>
      <c r="J69" s="255">
        <v>0</v>
      </c>
      <c r="K69" s="255">
        <v>0</v>
      </c>
    </row>
    <row r="70" spans="1:11" ht="27" thickBot="1">
      <c r="A70" s="235" t="s">
        <v>71</v>
      </c>
      <c r="B70" s="234">
        <v>213</v>
      </c>
      <c r="C70" s="232">
        <f t="shared" si="1"/>
        <v>0</v>
      </c>
      <c r="D70" s="255"/>
      <c r="E70" s="255"/>
      <c r="F70" s="255"/>
      <c r="G70" s="255"/>
      <c r="H70" s="255"/>
      <c r="I70" s="255"/>
      <c r="J70" s="255">
        <v>0</v>
      </c>
      <c r="K70" s="255">
        <v>0</v>
      </c>
    </row>
    <row r="71" spans="1:11" ht="27" thickBot="1">
      <c r="A71" s="235" t="s">
        <v>72</v>
      </c>
      <c r="B71" s="234">
        <v>214</v>
      </c>
      <c r="C71" s="232">
        <f t="shared" si="1"/>
        <v>0</v>
      </c>
      <c r="D71" s="255"/>
      <c r="E71" s="255"/>
      <c r="F71" s="255"/>
      <c r="G71" s="255"/>
      <c r="H71" s="255"/>
      <c r="I71" s="255"/>
      <c r="J71" s="255">
        <v>0</v>
      </c>
      <c r="K71" s="255">
        <v>0</v>
      </c>
    </row>
    <row r="72" spans="1:11" ht="14.25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35" t="s">
        <v>75</v>
      </c>
      <c r="B74" s="234">
        <v>301</v>
      </c>
      <c r="C74" s="232">
        <f>SUM(D74:K74)</f>
        <v>14583.5</v>
      </c>
      <c r="D74" s="255"/>
      <c r="E74" s="255"/>
      <c r="F74" s="255"/>
      <c r="G74" s="28">
        <v>9420.7</v>
      </c>
      <c r="H74" s="255"/>
      <c r="I74" s="255"/>
      <c r="J74" s="28">
        <v>4640.8</v>
      </c>
      <c r="K74" s="28">
        <v>522</v>
      </c>
      <c r="L74" s="74">
        <f>SUM(D74:I74)</f>
        <v>9420.7</v>
      </c>
    </row>
    <row r="75" spans="1:12" ht="53.25" thickBot="1">
      <c r="A75" s="235" t="s">
        <v>169</v>
      </c>
      <c r="B75" s="234">
        <v>302</v>
      </c>
      <c r="C75" s="232">
        <f aca="true" t="shared" si="2" ref="C75:C103">SUM(D75:K75)</f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74">
        <f>SUM(D87:I87)</f>
        <v>6335.6</v>
      </c>
    </row>
    <row r="76" spans="1:11" ht="53.25" thickBot="1">
      <c r="A76" s="235" t="s">
        <v>170</v>
      </c>
      <c r="B76" s="234">
        <v>303</v>
      </c>
      <c r="C76" s="232">
        <f t="shared" si="2"/>
        <v>6593.3</v>
      </c>
      <c r="D76" s="28"/>
      <c r="E76" s="28"/>
      <c r="F76" s="28"/>
      <c r="G76" s="28">
        <v>6593.3</v>
      </c>
      <c r="H76" s="28"/>
      <c r="I76" s="28"/>
      <c r="J76" s="28">
        <v>0</v>
      </c>
      <c r="K76" s="28">
        <v>0</v>
      </c>
    </row>
    <row r="77" spans="1:11" ht="53.25" thickBot="1">
      <c r="A77" s="230" t="s">
        <v>249</v>
      </c>
      <c r="B77" s="231" t="s">
        <v>230</v>
      </c>
      <c r="C77" s="232">
        <f t="shared" si="2"/>
        <v>6593.3</v>
      </c>
      <c r="D77" s="268"/>
      <c r="E77" s="268"/>
      <c r="F77" s="268"/>
      <c r="G77" s="268">
        <v>6593.3</v>
      </c>
      <c r="H77" s="268"/>
      <c r="I77" s="268"/>
      <c r="J77" s="268"/>
      <c r="K77" s="268"/>
    </row>
    <row r="78" spans="1:11" ht="66" thickBot="1">
      <c r="A78" s="230" t="s">
        <v>250</v>
      </c>
      <c r="B78" s="231" t="s">
        <v>232</v>
      </c>
      <c r="C78" s="232">
        <f t="shared" si="2"/>
        <v>0</v>
      </c>
      <c r="D78" s="268"/>
      <c r="E78" s="268"/>
      <c r="F78" s="268"/>
      <c r="G78" s="268"/>
      <c r="H78" s="268"/>
      <c r="I78" s="268"/>
      <c r="J78" s="268"/>
      <c r="K78" s="268"/>
    </row>
    <row r="79" spans="1:11" ht="66" thickBot="1">
      <c r="A79" s="230" t="s">
        <v>171</v>
      </c>
      <c r="B79" s="231">
        <v>304</v>
      </c>
      <c r="C79" s="232">
        <f t="shared" si="2"/>
        <v>2760.2</v>
      </c>
      <c r="D79" s="268"/>
      <c r="E79" s="268"/>
      <c r="F79" s="268"/>
      <c r="G79" s="268">
        <v>2760.2</v>
      </c>
      <c r="H79" s="268"/>
      <c r="I79" s="268"/>
      <c r="J79" s="268">
        <v>0</v>
      </c>
      <c r="K79" s="268">
        <v>0</v>
      </c>
    </row>
    <row r="80" spans="1:11" ht="66" thickBot="1">
      <c r="A80" s="230" t="s">
        <v>251</v>
      </c>
      <c r="B80" s="231" t="s">
        <v>234</v>
      </c>
      <c r="C80" s="232">
        <f t="shared" si="2"/>
        <v>0</v>
      </c>
      <c r="D80" s="268"/>
      <c r="E80" s="268"/>
      <c r="F80" s="268"/>
      <c r="G80" s="268"/>
      <c r="H80" s="268"/>
      <c r="I80" s="268"/>
      <c r="J80" s="268"/>
      <c r="K80" s="268"/>
    </row>
    <row r="81" spans="1:11" ht="93" thickBot="1">
      <c r="A81" s="230" t="s">
        <v>252</v>
      </c>
      <c r="B81" s="231">
        <v>305</v>
      </c>
      <c r="C81" s="232">
        <f t="shared" si="2"/>
        <v>2760.2</v>
      </c>
      <c r="D81" s="268"/>
      <c r="E81" s="268"/>
      <c r="F81" s="268"/>
      <c r="G81" s="28">
        <v>2760.2</v>
      </c>
      <c r="H81" s="268"/>
      <c r="I81" s="268"/>
      <c r="J81" s="268"/>
      <c r="K81" s="268"/>
    </row>
    <row r="82" spans="1:11" ht="53.25" thickBot="1">
      <c r="A82" s="235" t="s">
        <v>80</v>
      </c>
      <c r="B82" s="234">
        <v>306</v>
      </c>
      <c r="C82" s="232">
        <f t="shared" si="2"/>
        <v>0</v>
      </c>
      <c r="D82" s="28"/>
      <c r="E82" s="28"/>
      <c r="F82" s="28"/>
      <c r="G82" s="28"/>
      <c r="H82" s="28"/>
      <c r="I82" s="28"/>
      <c r="J82" s="28">
        <v>0</v>
      </c>
      <c r="K82" s="28">
        <v>0</v>
      </c>
    </row>
    <row r="83" spans="1:11" ht="39.75" thickBot="1">
      <c r="A83" s="235" t="s">
        <v>173</v>
      </c>
      <c r="B83" s="234">
        <v>307</v>
      </c>
      <c r="C83" s="232">
        <f t="shared" si="2"/>
        <v>0</v>
      </c>
      <c r="D83" s="255"/>
      <c r="E83" s="255"/>
      <c r="F83" s="255"/>
      <c r="G83" s="255"/>
      <c r="H83" s="255">
        <v>0</v>
      </c>
      <c r="I83" s="255">
        <v>0</v>
      </c>
      <c r="J83" s="255">
        <v>0</v>
      </c>
      <c r="K83" s="255">
        <v>0</v>
      </c>
    </row>
    <row r="84" spans="1:11" ht="39.75" thickBot="1">
      <c r="A84" s="235" t="s">
        <v>174</v>
      </c>
      <c r="B84" s="234">
        <v>308</v>
      </c>
      <c r="C84" s="232">
        <f t="shared" si="2"/>
        <v>0</v>
      </c>
      <c r="D84" s="255"/>
      <c r="E84" s="255"/>
      <c r="F84" s="255"/>
      <c r="G84" s="255"/>
      <c r="H84" s="255">
        <v>0</v>
      </c>
      <c r="I84" s="255">
        <v>0</v>
      </c>
      <c r="J84" s="255">
        <v>0</v>
      </c>
      <c r="K84" s="255">
        <v>0</v>
      </c>
    </row>
    <row r="85" spans="1:11" ht="27" thickBot="1">
      <c r="A85" s="230" t="s">
        <v>375</v>
      </c>
      <c r="B85" s="231" t="s">
        <v>236</v>
      </c>
      <c r="C85" s="232">
        <f t="shared" si="2"/>
        <v>7047.3</v>
      </c>
      <c r="D85" s="232"/>
      <c r="E85" s="232"/>
      <c r="F85" s="232"/>
      <c r="G85" s="232">
        <v>5180.5</v>
      </c>
      <c r="H85" s="232"/>
      <c r="I85" s="232"/>
      <c r="J85" s="268">
        <v>1514.8</v>
      </c>
      <c r="K85" s="268">
        <v>352</v>
      </c>
    </row>
    <row r="86" spans="1:11" ht="27" thickBot="1">
      <c r="A86" s="230" t="s">
        <v>253</v>
      </c>
      <c r="B86" s="231" t="s">
        <v>238</v>
      </c>
      <c r="C86" s="232">
        <f t="shared" si="2"/>
        <v>0</v>
      </c>
      <c r="D86" s="232"/>
      <c r="E86" s="232"/>
      <c r="F86" s="232"/>
      <c r="G86" s="232"/>
      <c r="H86" s="232"/>
      <c r="I86" s="232"/>
      <c r="J86" s="232"/>
      <c r="K86" s="232"/>
    </row>
    <row r="87" spans="1:11" ht="27" thickBot="1">
      <c r="A87" s="230" t="s">
        <v>175</v>
      </c>
      <c r="B87" s="231">
        <v>309</v>
      </c>
      <c r="C87" s="232">
        <f t="shared" si="2"/>
        <v>11498.400000000001</v>
      </c>
      <c r="D87" s="268"/>
      <c r="E87" s="268"/>
      <c r="F87" s="268"/>
      <c r="G87" s="268">
        <v>6335.6</v>
      </c>
      <c r="H87" s="268"/>
      <c r="I87" s="268"/>
      <c r="J87" s="268">
        <v>4640.8</v>
      </c>
      <c r="K87" s="268">
        <v>522</v>
      </c>
    </row>
    <row r="88" spans="1:11" ht="53.25" thickBot="1">
      <c r="A88" s="230" t="s">
        <v>176</v>
      </c>
      <c r="B88" s="231">
        <v>310</v>
      </c>
      <c r="C88" s="232">
        <f t="shared" si="2"/>
        <v>3833.1</v>
      </c>
      <c r="D88" s="268"/>
      <c r="E88" s="268"/>
      <c r="F88" s="268"/>
      <c r="G88" s="268">
        <v>3833.1</v>
      </c>
      <c r="H88" s="268"/>
      <c r="I88" s="268"/>
      <c r="J88" s="268">
        <v>0</v>
      </c>
      <c r="K88" s="268">
        <v>0</v>
      </c>
    </row>
    <row r="89" spans="1:11" ht="66" thickBot="1">
      <c r="A89" s="230" t="s">
        <v>254</v>
      </c>
      <c r="B89" s="231" t="s">
        <v>240</v>
      </c>
      <c r="C89" s="232">
        <f t="shared" si="2"/>
        <v>3833.1</v>
      </c>
      <c r="D89" s="268"/>
      <c r="E89" s="268"/>
      <c r="F89" s="268"/>
      <c r="G89" s="268">
        <v>3833.1</v>
      </c>
      <c r="H89" s="268"/>
      <c r="I89" s="268"/>
      <c r="J89" s="268"/>
      <c r="K89" s="268"/>
    </row>
    <row r="90" spans="1:11" ht="66" thickBot="1">
      <c r="A90" s="230" t="s">
        <v>255</v>
      </c>
      <c r="B90" s="231" t="s">
        <v>242</v>
      </c>
      <c r="C90" s="232">
        <f t="shared" si="2"/>
        <v>0</v>
      </c>
      <c r="D90" s="268"/>
      <c r="E90" s="268"/>
      <c r="F90" s="268"/>
      <c r="G90" s="268"/>
      <c r="H90" s="268"/>
      <c r="I90" s="268"/>
      <c r="J90" s="268"/>
      <c r="K90" s="268"/>
    </row>
    <row r="91" spans="1:11" ht="39.75" thickBot="1">
      <c r="A91" s="235" t="s">
        <v>177</v>
      </c>
      <c r="B91" s="234">
        <v>311</v>
      </c>
      <c r="C91" s="232">
        <f t="shared" si="2"/>
        <v>0</v>
      </c>
      <c r="D91" s="28"/>
      <c r="E91" s="28"/>
      <c r="F91" s="28"/>
      <c r="G91" s="28"/>
      <c r="H91" s="28">
        <v>0</v>
      </c>
      <c r="I91" s="28">
        <v>0</v>
      </c>
      <c r="J91" s="28">
        <v>0</v>
      </c>
      <c r="K91" s="28">
        <v>0</v>
      </c>
    </row>
    <row r="92" spans="1:11" ht="39.75" thickBot="1">
      <c r="A92" s="235" t="s">
        <v>178</v>
      </c>
      <c r="B92" s="234">
        <v>312</v>
      </c>
      <c r="C92" s="232">
        <f t="shared" si="2"/>
        <v>0</v>
      </c>
      <c r="D92" s="28"/>
      <c r="E92" s="28"/>
      <c r="F92" s="28"/>
      <c r="G92" s="28"/>
      <c r="H92" s="28">
        <v>0</v>
      </c>
      <c r="I92" s="28">
        <v>0</v>
      </c>
      <c r="J92" s="28">
        <v>0</v>
      </c>
      <c r="K92" s="28">
        <v>0</v>
      </c>
    </row>
    <row r="93" spans="1:11" ht="39.75" thickBot="1">
      <c r="A93" s="235" t="s">
        <v>179</v>
      </c>
      <c r="B93" s="234">
        <v>313</v>
      </c>
      <c r="C93" s="232">
        <f t="shared" si="2"/>
        <v>11498.400000000001</v>
      </c>
      <c r="D93" s="28"/>
      <c r="E93" s="28"/>
      <c r="F93" s="28"/>
      <c r="G93" s="28">
        <v>6335.6</v>
      </c>
      <c r="H93" s="28"/>
      <c r="I93" s="28"/>
      <c r="J93" s="28">
        <v>4640.8</v>
      </c>
      <c r="K93" s="28">
        <v>522</v>
      </c>
    </row>
    <row r="94" spans="1:11" ht="15" thickBot="1">
      <c r="A94" s="226" t="s">
        <v>158</v>
      </c>
      <c r="B94" s="464">
        <v>314</v>
      </c>
      <c r="C94" s="232">
        <f t="shared" si="2"/>
        <v>0</v>
      </c>
      <c r="D94" s="349"/>
      <c r="E94" s="349"/>
      <c r="F94" s="349"/>
      <c r="G94" s="349"/>
      <c r="H94" s="349"/>
      <c r="I94" s="349"/>
      <c r="J94" s="349"/>
      <c r="K94" s="349"/>
    </row>
    <row r="95" spans="1:11" ht="15" thickBot="1">
      <c r="A95" s="236" t="s">
        <v>44</v>
      </c>
      <c r="B95" s="465"/>
      <c r="C95" s="232">
        <f t="shared" si="2"/>
        <v>0</v>
      </c>
      <c r="D95" s="350"/>
      <c r="E95" s="350"/>
      <c r="F95" s="350"/>
      <c r="G95" s="350"/>
      <c r="H95" s="350"/>
      <c r="I95" s="350"/>
      <c r="J95" s="350"/>
      <c r="K95" s="350"/>
    </row>
    <row r="96" spans="1:11" ht="15" thickBot="1">
      <c r="A96" s="235" t="s">
        <v>88</v>
      </c>
      <c r="B96" s="234">
        <v>315</v>
      </c>
      <c r="C96" s="232">
        <f t="shared" si="2"/>
        <v>0</v>
      </c>
      <c r="D96" s="28"/>
      <c r="E96" s="28"/>
      <c r="F96" s="28"/>
      <c r="G96" s="28"/>
      <c r="H96" s="28"/>
      <c r="I96" s="28"/>
      <c r="J96" s="28"/>
      <c r="K96" s="28"/>
    </row>
    <row r="97" spans="1:11" ht="27" thickBot="1">
      <c r="A97" s="235" t="s">
        <v>180</v>
      </c>
      <c r="B97" s="234">
        <v>321</v>
      </c>
      <c r="C97" s="232">
        <f t="shared" si="2"/>
        <v>0</v>
      </c>
      <c r="D97" s="28"/>
      <c r="E97" s="28"/>
      <c r="F97" s="28"/>
      <c r="G97" s="28"/>
      <c r="H97" s="28"/>
      <c r="I97" s="28"/>
      <c r="J97" s="28"/>
      <c r="K97" s="28"/>
    </row>
    <row r="98" spans="1:11" ht="27" thickBot="1">
      <c r="A98" s="235" t="s">
        <v>181</v>
      </c>
      <c r="B98" s="234">
        <v>322</v>
      </c>
      <c r="C98" s="232">
        <f t="shared" si="2"/>
        <v>0</v>
      </c>
      <c r="D98" s="28"/>
      <c r="E98" s="28"/>
      <c r="F98" s="28"/>
      <c r="G98" s="28"/>
      <c r="H98" s="28"/>
      <c r="I98" s="28"/>
      <c r="J98" s="28"/>
      <c r="K98" s="28"/>
    </row>
    <row r="99" spans="1:11" ht="15" thickBot="1">
      <c r="A99" s="226" t="s">
        <v>48</v>
      </c>
      <c r="B99" s="464">
        <v>323</v>
      </c>
      <c r="C99" s="232">
        <f t="shared" si="2"/>
        <v>0</v>
      </c>
      <c r="D99" s="539"/>
      <c r="E99" s="539"/>
      <c r="F99" s="539"/>
      <c r="G99" s="539"/>
      <c r="H99" s="539"/>
      <c r="I99" s="539"/>
      <c r="J99" s="539"/>
      <c r="K99" s="539"/>
    </row>
    <row r="100" spans="1:11" ht="15" thickBot="1">
      <c r="A100" s="236" t="s">
        <v>49</v>
      </c>
      <c r="B100" s="465"/>
      <c r="C100" s="232">
        <f t="shared" si="2"/>
        <v>0</v>
      </c>
      <c r="D100" s="540"/>
      <c r="E100" s="540"/>
      <c r="F100" s="540"/>
      <c r="G100" s="540"/>
      <c r="H100" s="540"/>
      <c r="I100" s="540"/>
      <c r="J100" s="540"/>
      <c r="K100" s="540"/>
    </row>
    <row r="101" spans="1:11" ht="27" thickBot="1">
      <c r="A101" s="236" t="s">
        <v>50</v>
      </c>
      <c r="B101" s="234">
        <v>324</v>
      </c>
      <c r="C101" s="232">
        <f t="shared" si="2"/>
        <v>0</v>
      </c>
      <c r="D101" s="28"/>
      <c r="E101" s="28"/>
      <c r="F101" s="28"/>
      <c r="G101" s="28"/>
      <c r="H101" s="28"/>
      <c r="I101" s="28"/>
      <c r="J101" s="28"/>
      <c r="K101" s="28"/>
    </row>
    <row r="102" spans="1:11" ht="39.75" thickBot="1">
      <c r="A102" s="236" t="s">
        <v>51</v>
      </c>
      <c r="B102" s="234">
        <v>325</v>
      </c>
      <c r="C102" s="232">
        <f t="shared" si="2"/>
        <v>0</v>
      </c>
      <c r="D102" s="28"/>
      <c r="E102" s="28"/>
      <c r="F102" s="28"/>
      <c r="G102" s="28"/>
      <c r="H102" s="28"/>
      <c r="I102" s="28"/>
      <c r="J102" s="28"/>
      <c r="K102" s="28"/>
    </row>
    <row r="103" spans="1:11" ht="15" thickBot="1">
      <c r="A103" s="84" t="s">
        <v>52</v>
      </c>
      <c r="B103" s="82">
        <v>326</v>
      </c>
      <c r="C103" s="232">
        <f t="shared" si="2"/>
        <v>0</v>
      </c>
      <c r="D103" s="85"/>
      <c r="E103" s="85"/>
      <c r="F103" s="85"/>
      <c r="G103" s="85"/>
      <c r="H103" s="85"/>
      <c r="I103" s="85"/>
      <c r="J103" s="85"/>
      <c r="K103" s="85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 t="s">
        <v>127</v>
      </c>
      <c r="C106" s="232">
        <f>SUM(D106:K106)</f>
        <v>3</v>
      </c>
      <c r="D106" s="255"/>
      <c r="E106" s="255"/>
      <c r="F106" s="255"/>
      <c r="G106" s="255">
        <v>3</v>
      </c>
      <c r="H106" s="255"/>
      <c r="I106" s="255"/>
      <c r="J106" s="234">
        <v>0</v>
      </c>
      <c r="K106" s="234">
        <v>0</v>
      </c>
    </row>
    <row r="107" spans="1:11" ht="79.5" thickBot="1">
      <c r="A107" s="235" t="s">
        <v>185</v>
      </c>
      <c r="B107" s="234" t="s">
        <v>128</v>
      </c>
      <c r="C107" s="232">
        <f>SUM(D107:K107)</f>
        <v>2</v>
      </c>
      <c r="D107" s="255"/>
      <c r="E107" s="255"/>
      <c r="F107" s="255"/>
      <c r="G107" s="255">
        <v>2</v>
      </c>
      <c r="H107" s="255"/>
      <c r="I107" s="255"/>
      <c r="J107" s="234">
        <v>0</v>
      </c>
      <c r="K107" s="234">
        <v>0</v>
      </c>
    </row>
    <row r="108" spans="1:11" ht="53.25" thickBot="1">
      <c r="A108" s="235" t="s">
        <v>186</v>
      </c>
      <c r="B108" s="234" t="s">
        <v>129</v>
      </c>
      <c r="C108" s="232">
        <f>SUM(D108:K108)</f>
        <v>1</v>
      </c>
      <c r="D108" s="255"/>
      <c r="E108" s="255"/>
      <c r="F108" s="255"/>
      <c r="G108" s="255">
        <v>1</v>
      </c>
      <c r="H108" s="255"/>
      <c r="I108" s="255"/>
      <c r="J108" s="234">
        <v>0</v>
      </c>
      <c r="K108" s="234">
        <v>0</v>
      </c>
    </row>
    <row r="109" spans="1:11" ht="93" thickBot="1">
      <c r="A109" s="235" t="s">
        <v>187</v>
      </c>
      <c r="B109" s="234" t="s">
        <v>130</v>
      </c>
      <c r="C109" s="232">
        <f>SUM(D109:K109)</f>
        <v>1</v>
      </c>
      <c r="D109" s="255"/>
      <c r="E109" s="255"/>
      <c r="F109" s="255"/>
      <c r="G109" s="255">
        <v>1</v>
      </c>
      <c r="H109" s="255"/>
      <c r="I109" s="255"/>
      <c r="J109" s="234">
        <v>0</v>
      </c>
      <c r="K109" s="234">
        <v>0</v>
      </c>
    </row>
    <row r="110" spans="1:11" ht="15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235" t="s">
        <v>189</v>
      </c>
      <c r="B111" s="234" t="s">
        <v>131</v>
      </c>
      <c r="C111" s="232">
        <f>SUM(D111:K111)</f>
        <v>6</v>
      </c>
      <c r="D111" s="255"/>
      <c r="E111" s="255"/>
      <c r="F111" s="255"/>
      <c r="G111" s="255">
        <v>6</v>
      </c>
      <c r="H111" s="255"/>
      <c r="I111" s="255"/>
      <c r="J111" s="234">
        <v>0</v>
      </c>
      <c r="K111" s="234">
        <v>0</v>
      </c>
    </row>
    <row r="112" spans="1:11" ht="39.75" thickBot="1">
      <c r="A112" s="235" t="s">
        <v>99</v>
      </c>
      <c r="B112" s="234" t="s">
        <v>132</v>
      </c>
      <c r="C112" s="232">
        <f>SUM(D112:K112)</f>
        <v>1</v>
      </c>
      <c r="D112" s="255"/>
      <c r="E112" s="255"/>
      <c r="F112" s="255"/>
      <c r="G112" s="255">
        <v>1</v>
      </c>
      <c r="H112" s="255"/>
      <c r="I112" s="255"/>
      <c r="J112" s="234">
        <v>0</v>
      </c>
      <c r="K112" s="234">
        <v>0</v>
      </c>
    </row>
    <row r="113" spans="1:11" ht="53.25" thickBot="1">
      <c r="A113" s="235" t="s">
        <v>190</v>
      </c>
      <c r="B113" s="234" t="s">
        <v>133</v>
      </c>
      <c r="C113" s="232">
        <f>SUM(D113:K113)</f>
        <v>0</v>
      </c>
      <c r="D113" s="255"/>
      <c r="E113" s="255"/>
      <c r="F113" s="255"/>
      <c r="G113" s="255"/>
      <c r="H113" s="255"/>
      <c r="I113" s="255"/>
      <c r="J113" s="234">
        <v>0</v>
      </c>
      <c r="K113" s="234">
        <v>0</v>
      </c>
    </row>
    <row r="114" spans="1:11" ht="14.25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 t="s">
        <v>134</v>
      </c>
      <c r="C116" s="255">
        <v>45687.17</v>
      </c>
      <c r="D116" s="234">
        <v>0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</row>
    <row r="117" spans="1:11" ht="43.5" thickBot="1">
      <c r="A117" s="237" t="s">
        <v>104</v>
      </c>
      <c r="B117" s="234" t="s">
        <v>135</v>
      </c>
      <c r="C117" s="255"/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</row>
    <row r="118" spans="1:11" ht="53.25" thickBot="1">
      <c r="A118" s="235" t="s">
        <v>193</v>
      </c>
      <c r="B118" s="234" t="s">
        <v>136</v>
      </c>
      <c r="C118" s="232">
        <f aca="true" t="shared" si="3" ref="C118:C125">SUM(D118:K118)</f>
        <v>7440.7</v>
      </c>
      <c r="D118" s="28"/>
      <c r="E118" s="28"/>
      <c r="F118" s="28"/>
      <c r="G118" s="28">
        <v>7440.7</v>
      </c>
      <c r="H118" s="28"/>
      <c r="I118" s="28"/>
      <c r="J118" s="234">
        <v>0</v>
      </c>
      <c r="K118" s="234">
        <v>0</v>
      </c>
    </row>
    <row r="119" spans="1:11" ht="66" thickBot="1">
      <c r="A119" s="235" t="s">
        <v>194</v>
      </c>
      <c r="B119" s="234" t="s">
        <v>137</v>
      </c>
      <c r="C119" s="232">
        <f t="shared" si="3"/>
        <v>2760.2</v>
      </c>
      <c r="D119" s="28"/>
      <c r="E119" s="28"/>
      <c r="F119" s="28"/>
      <c r="G119" s="28">
        <v>2760.2</v>
      </c>
      <c r="H119" s="28"/>
      <c r="I119" s="28"/>
      <c r="J119" s="234">
        <v>0</v>
      </c>
      <c r="K119" s="234">
        <v>0</v>
      </c>
    </row>
    <row r="120" spans="1:11" ht="53.25" thickBot="1">
      <c r="A120" s="235" t="s">
        <v>195</v>
      </c>
      <c r="B120" s="234" t="s">
        <v>138</v>
      </c>
      <c r="C120" s="232">
        <f t="shared" si="3"/>
        <v>1608.1</v>
      </c>
      <c r="D120" s="28"/>
      <c r="E120" s="28"/>
      <c r="F120" s="28"/>
      <c r="G120" s="28">
        <v>1608.1</v>
      </c>
      <c r="H120" s="28"/>
      <c r="I120" s="28"/>
      <c r="J120" s="234">
        <v>0</v>
      </c>
      <c r="K120" s="234">
        <v>0</v>
      </c>
    </row>
    <row r="121" spans="1:11" ht="15" thickBot="1">
      <c r="A121" s="238" t="s">
        <v>196</v>
      </c>
      <c r="B121" s="464" t="s">
        <v>139</v>
      </c>
      <c r="C121" s="232">
        <f t="shared" si="3"/>
        <v>1608.1</v>
      </c>
      <c r="D121" s="349"/>
      <c r="E121" s="349"/>
      <c r="F121" s="349"/>
      <c r="G121" s="349">
        <v>1608.1</v>
      </c>
      <c r="H121" s="349"/>
      <c r="I121" s="349"/>
      <c r="J121" s="346">
        <v>0</v>
      </c>
      <c r="K121" s="346">
        <v>0</v>
      </c>
    </row>
    <row r="122" spans="1:11" ht="15" thickBot="1">
      <c r="A122" s="235" t="s">
        <v>108</v>
      </c>
      <c r="B122" s="465"/>
      <c r="C122" s="232">
        <f t="shared" si="3"/>
        <v>0</v>
      </c>
      <c r="D122" s="350"/>
      <c r="E122" s="350"/>
      <c r="F122" s="350"/>
      <c r="G122" s="350"/>
      <c r="H122" s="350"/>
      <c r="I122" s="350"/>
      <c r="J122" s="347"/>
      <c r="K122" s="347"/>
    </row>
    <row r="123" spans="1:11" ht="27" thickBot="1">
      <c r="A123" s="236" t="s">
        <v>109</v>
      </c>
      <c r="B123" s="234" t="s">
        <v>140</v>
      </c>
      <c r="C123" s="232">
        <f t="shared" si="3"/>
        <v>0</v>
      </c>
      <c r="D123" s="28"/>
      <c r="E123" s="28"/>
      <c r="F123" s="28"/>
      <c r="G123" s="28"/>
      <c r="H123" s="28"/>
      <c r="I123" s="28"/>
      <c r="J123" s="234">
        <v>0</v>
      </c>
      <c r="K123" s="234">
        <v>0</v>
      </c>
    </row>
    <row r="124" spans="1:11" ht="79.5" thickBot="1">
      <c r="A124" s="235" t="s">
        <v>197</v>
      </c>
      <c r="B124" s="234" t="s">
        <v>141</v>
      </c>
      <c r="C124" s="232">
        <f t="shared" si="3"/>
        <v>2760.2</v>
      </c>
      <c r="D124" s="28"/>
      <c r="E124" s="28"/>
      <c r="F124" s="28"/>
      <c r="G124" s="28">
        <v>2760.2</v>
      </c>
      <c r="H124" s="28"/>
      <c r="I124" s="28"/>
      <c r="J124" s="234">
        <v>0</v>
      </c>
      <c r="K124" s="234">
        <v>0</v>
      </c>
    </row>
    <row r="125" spans="1:11" ht="79.5" thickBot="1">
      <c r="A125" s="236" t="s">
        <v>198</v>
      </c>
      <c r="B125" s="239" t="s">
        <v>142</v>
      </c>
      <c r="C125" s="232">
        <f t="shared" si="3"/>
        <v>0</v>
      </c>
      <c r="D125" s="239">
        <v>0</v>
      </c>
      <c r="E125" s="239">
        <v>0</v>
      </c>
      <c r="F125" s="239">
        <v>0</v>
      </c>
      <c r="G125" s="234">
        <v>0</v>
      </c>
      <c r="H125" s="239">
        <v>0</v>
      </c>
      <c r="I125" s="239">
        <v>0</v>
      </c>
      <c r="J125" s="239">
        <v>0</v>
      </c>
      <c r="K125" s="239">
        <v>0</v>
      </c>
    </row>
    <row r="126" ht="15">
      <c r="A126" s="92"/>
    </row>
    <row r="127" spans="1:5" ht="15">
      <c r="A127" s="482"/>
      <c r="B127" s="77"/>
      <c r="C127" s="37"/>
      <c r="D127" s="77"/>
      <c r="E127" s="37"/>
    </row>
    <row r="128" spans="1:7" ht="15">
      <c r="A128" s="482"/>
      <c r="B128" s="542"/>
      <c r="C128" s="542"/>
      <c r="D128" s="77"/>
      <c r="E128" s="504"/>
      <c r="F128" s="504"/>
      <c r="G128" s="504"/>
    </row>
    <row r="129" spans="1:7" ht="15">
      <c r="A129" s="77"/>
      <c r="B129" s="541"/>
      <c r="C129" s="541"/>
      <c r="D129" s="94"/>
      <c r="E129" s="479"/>
      <c r="F129" s="479"/>
      <c r="G129" s="479"/>
    </row>
    <row r="130" spans="1:6" ht="14.25">
      <c r="A130" s="535" t="s">
        <v>112</v>
      </c>
      <c r="B130" s="536"/>
      <c r="C130" s="536"/>
      <c r="D130" s="102"/>
      <c r="E130" s="281"/>
      <c r="F130" s="282"/>
    </row>
    <row r="131" spans="1:6" ht="14.25">
      <c r="A131" s="535"/>
      <c r="B131" s="537" t="s">
        <v>381</v>
      </c>
      <c r="C131" s="537"/>
      <c r="D131" s="102"/>
      <c r="E131" s="283" t="s">
        <v>309</v>
      </c>
      <c r="F131" s="282"/>
    </row>
    <row r="132" spans="1:6" ht="14.25">
      <c r="A132" s="284"/>
      <c r="B132" s="536" t="s">
        <v>113</v>
      </c>
      <c r="C132" s="536"/>
      <c r="D132" s="256"/>
      <c r="E132" s="256" t="s">
        <v>114</v>
      </c>
      <c r="F132" s="282"/>
    </row>
    <row r="133" spans="1:6" ht="14.25">
      <c r="A133" s="102"/>
      <c r="B133" s="256"/>
      <c r="C133" s="256"/>
      <c r="D133" s="256"/>
      <c r="E133" s="259"/>
      <c r="F133" s="282"/>
    </row>
    <row r="134" spans="1:6" ht="14.25">
      <c r="A134" s="285" t="s">
        <v>310</v>
      </c>
      <c r="B134" s="256"/>
      <c r="C134" s="256"/>
      <c r="D134" s="256"/>
      <c r="E134" s="256" t="s">
        <v>115</v>
      </c>
      <c r="F134" s="282"/>
    </row>
    <row r="135" spans="1:6" ht="14.25">
      <c r="A135" s="285" t="s">
        <v>311</v>
      </c>
      <c r="B135" s="282"/>
      <c r="C135" s="282"/>
      <c r="D135" s="282"/>
      <c r="E135" s="282"/>
      <c r="F135" s="282"/>
    </row>
    <row r="136" spans="1:6" ht="14.25">
      <c r="A136" s="538" t="s">
        <v>312</v>
      </c>
      <c r="B136" s="538"/>
      <c r="C136" s="282"/>
      <c r="D136" s="282"/>
      <c r="E136" s="282"/>
      <c r="F136" s="282"/>
    </row>
    <row r="138" ht="15">
      <c r="A138" s="92"/>
    </row>
  </sheetData>
  <sheetProtection/>
  <mergeCells count="86">
    <mergeCell ref="A114:K114"/>
    <mergeCell ref="A115:K115"/>
    <mergeCell ref="B121:B122"/>
    <mergeCell ref="B129:C129"/>
    <mergeCell ref="E129:G129"/>
    <mergeCell ref="A127:A128"/>
    <mergeCell ref="B128:C128"/>
    <mergeCell ref="E128:G128"/>
    <mergeCell ref="I99:I100"/>
    <mergeCell ref="J99:J100"/>
    <mergeCell ref="K99:K100"/>
    <mergeCell ref="A104:K104"/>
    <mergeCell ref="A105:K105"/>
    <mergeCell ref="A110:K110"/>
    <mergeCell ref="B99:B100"/>
    <mergeCell ref="D99:D100"/>
    <mergeCell ref="E99:E100"/>
    <mergeCell ref="F99:F100"/>
    <mergeCell ref="G99:G100"/>
    <mergeCell ref="H99:H100"/>
    <mergeCell ref="I66:I67"/>
    <mergeCell ref="J66:J67"/>
    <mergeCell ref="K66:K67"/>
    <mergeCell ref="A72:K72"/>
    <mergeCell ref="A73:K73"/>
    <mergeCell ref="B94:B95"/>
    <mergeCell ref="B66:B67"/>
    <mergeCell ref="D66:D67"/>
    <mergeCell ref="E66:E67"/>
    <mergeCell ref="F66:F67"/>
    <mergeCell ref="G66:G67"/>
    <mergeCell ref="H66:H67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J44:J45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A8:K8"/>
    <mergeCell ref="A9:K9"/>
    <mergeCell ref="B12:J12"/>
    <mergeCell ref="B14:J14"/>
    <mergeCell ref="A16:K16"/>
    <mergeCell ref="A130:A131"/>
    <mergeCell ref="B130:C130"/>
    <mergeCell ref="B131:C131"/>
    <mergeCell ref="B132:C132"/>
    <mergeCell ref="A136:B136"/>
    <mergeCell ref="A1:K1"/>
    <mergeCell ref="A2:K2"/>
    <mergeCell ref="A3:K3"/>
    <mergeCell ref="A5:K5"/>
    <mergeCell ref="A6:K6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85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0" width="15.8515625" style="74" customWidth="1"/>
    <col min="11" max="11" width="17.140625" style="74" customWidth="1"/>
    <col min="12" max="16384" width="9.140625" style="74" customWidth="1"/>
  </cols>
  <sheetData>
    <row r="1" spans="1:11" ht="14.25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ht="14.25">
      <c r="A2" s="522" t="s">
        <v>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ht="14.25">
      <c r="A3" s="522" t="s">
        <v>2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</row>
    <row r="4" ht="15">
      <c r="A4" s="103"/>
    </row>
    <row r="5" spans="1:11" ht="16.5">
      <c r="A5" s="425" t="s">
        <v>385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</row>
    <row r="6" spans="1:11" ht="15">
      <c r="A6" s="514"/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">
      <c r="A7" s="514" t="s">
        <v>5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</row>
    <row r="8" spans="1:11" ht="15">
      <c r="A8" s="514" t="s">
        <v>6</v>
      </c>
      <c r="B8" s="514"/>
      <c r="C8" s="514"/>
      <c r="D8" s="514"/>
      <c r="E8" s="514"/>
      <c r="F8" s="514"/>
      <c r="G8" s="514"/>
      <c r="H8" s="514"/>
      <c r="I8" s="514"/>
      <c r="J8" s="514"/>
      <c r="K8" s="514"/>
    </row>
    <row r="9" spans="1:11" ht="15">
      <c r="A9" s="514" t="s">
        <v>7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</row>
    <row r="10" ht="15">
      <c r="A10" s="104"/>
    </row>
    <row r="11" spans="1:2" ht="15">
      <c r="A11" s="105" t="s">
        <v>8</v>
      </c>
      <c r="B11" s="105"/>
    </row>
    <row r="12" spans="1:11" ht="62.25">
      <c r="A12" s="105" t="s">
        <v>9</v>
      </c>
      <c r="B12" s="544" t="s">
        <v>279</v>
      </c>
      <c r="C12" s="545"/>
      <c r="D12" s="545"/>
      <c r="E12" s="545"/>
      <c r="F12" s="545"/>
      <c r="G12" s="545"/>
      <c r="H12" s="545"/>
      <c r="I12" s="545"/>
      <c r="J12" s="545"/>
      <c r="K12" s="99"/>
    </row>
    <row r="13" spans="1:11" ht="15">
      <c r="A13" s="105"/>
      <c r="B13" s="123"/>
      <c r="C13" s="124"/>
      <c r="D13" s="124"/>
      <c r="E13" s="124"/>
      <c r="F13" s="124"/>
      <c r="G13" s="124"/>
      <c r="H13" s="124"/>
      <c r="I13" s="124"/>
      <c r="J13" s="124"/>
      <c r="K13" s="99"/>
    </row>
    <row r="14" spans="1:11" ht="15">
      <c r="A14" s="105" t="s">
        <v>10</v>
      </c>
      <c r="B14" s="544" t="s">
        <v>262</v>
      </c>
      <c r="C14" s="545"/>
      <c r="D14" s="545"/>
      <c r="E14" s="545"/>
      <c r="F14" s="545"/>
      <c r="G14" s="545"/>
      <c r="H14" s="545"/>
      <c r="I14" s="545"/>
      <c r="J14" s="545"/>
      <c r="K14" s="99"/>
    </row>
    <row r="15" spans="1:11" ht="15">
      <c r="A15" s="104"/>
      <c r="K15" s="99"/>
    </row>
    <row r="16" spans="1:11" ht="15.75" thickBot="1">
      <c r="A16" s="523" t="s">
        <v>11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</row>
    <row r="17" spans="1:11" ht="15" thickBot="1">
      <c r="A17" s="517" t="s">
        <v>12</v>
      </c>
      <c r="B17" s="517" t="s">
        <v>13</v>
      </c>
      <c r="C17" s="106" t="s">
        <v>14</v>
      </c>
      <c r="D17" s="519" t="s">
        <v>16</v>
      </c>
      <c r="E17" s="525"/>
      <c r="F17" s="525"/>
      <c r="G17" s="525"/>
      <c r="H17" s="525"/>
      <c r="I17" s="525"/>
      <c r="J17" s="525"/>
      <c r="K17" s="520"/>
    </row>
    <row r="18" spans="1:11" ht="26.25" customHeight="1" thickBot="1">
      <c r="A18" s="524"/>
      <c r="B18" s="524"/>
      <c r="C18" s="107" t="s">
        <v>15</v>
      </c>
      <c r="D18" s="519" t="s">
        <v>17</v>
      </c>
      <c r="E18" s="525"/>
      <c r="F18" s="520"/>
      <c r="G18" s="517" t="s">
        <v>18</v>
      </c>
      <c r="H18" s="517" t="s">
        <v>19</v>
      </c>
      <c r="I18" s="517" t="s">
        <v>20</v>
      </c>
      <c r="J18" s="519" t="s">
        <v>21</v>
      </c>
      <c r="K18" s="520"/>
    </row>
    <row r="19" spans="1:11" ht="93" thickBot="1">
      <c r="A19" s="518"/>
      <c r="B19" s="518"/>
      <c r="C19" s="109"/>
      <c r="D19" s="110" t="s">
        <v>22</v>
      </c>
      <c r="E19" s="110" t="s">
        <v>23</v>
      </c>
      <c r="F19" s="110" t="s">
        <v>143</v>
      </c>
      <c r="G19" s="518"/>
      <c r="H19" s="518"/>
      <c r="I19" s="518"/>
      <c r="J19" s="110" t="s">
        <v>144</v>
      </c>
      <c r="K19" s="110" t="s">
        <v>26</v>
      </c>
    </row>
    <row r="20" spans="1:11" ht="15" thickBot="1">
      <c r="A20" s="108">
        <v>1</v>
      </c>
      <c r="B20" s="110">
        <v>2</v>
      </c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</row>
    <row r="21" spans="1:11" ht="14.25">
      <c r="A21" s="439" t="s">
        <v>145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1"/>
    </row>
    <row r="22" spans="1:11" ht="15" thickBot="1">
      <c r="A22" s="442" t="s">
        <v>28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4"/>
    </row>
    <row r="23" spans="1:12" ht="53.25" thickBot="1">
      <c r="A23" s="202" t="s">
        <v>29</v>
      </c>
      <c r="B23" s="203">
        <v>101</v>
      </c>
      <c r="C23" s="406">
        <f>SUM(D23:K23)</f>
        <v>579</v>
      </c>
      <c r="D23" s="342"/>
      <c r="E23" s="342"/>
      <c r="F23" s="342"/>
      <c r="G23" s="342">
        <v>7</v>
      </c>
      <c r="H23" s="342"/>
      <c r="I23" s="342"/>
      <c r="J23" s="342">
        <v>69</v>
      </c>
      <c r="K23" s="342">
        <v>503</v>
      </c>
      <c r="L23" s="74">
        <f>SUM(D23:I23)</f>
        <v>7</v>
      </c>
    </row>
    <row r="24" spans="1:11" ht="39.75" thickBot="1">
      <c r="A24" s="235" t="s">
        <v>146</v>
      </c>
      <c r="B24" s="234">
        <v>102</v>
      </c>
      <c r="C24" s="287">
        <f aca="true" t="shared" si="0" ref="C24:C54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235" t="s">
        <v>386</v>
      </c>
      <c r="B25" s="234">
        <v>103</v>
      </c>
      <c r="C25" s="287">
        <f t="shared" si="0"/>
        <v>2</v>
      </c>
      <c r="D25" s="255"/>
      <c r="E25" s="255"/>
      <c r="F25" s="255"/>
      <c r="G25" s="255">
        <v>2</v>
      </c>
      <c r="H25" s="255"/>
      <c r="I25" s="255"/>
      <c r="J25" s="255">
        <v>0</v>
      </c>
      <c r="K25" s="255">
        <v>0</v>
      </c>
    </row>
    <row r="26" spans="1:11" ht="53.25" thickBot="1">
      <c r="A26" s="227" t="s">
        <v>387</v>
      </c>
      <c r="B26" s="228" t="s">
        <v>216</v>
      </c>
      <c r="C26" s="287">
        <f t="shared" si="0"/>
        <v>2</v>
      </c>
      <c r="D26" s="229"/>
      <c r="E26" s="229"/>
      <c r="F26" s="229"/>
      <c r="G26" s="229">
        <v>2</v>
      </c>
      <c r="H26" s="229"/>
      <c r="I26" s="229"/>
      <c r="J26" s="229"/>
      <c r="K26" s="229"/>
    </row>
    <row r="27" spans="1:11" ht="53.25" thickBot="1">
      <c r="A27" s="227" t="s">
        <v>388</v>
      </c>
      <c r="B27" s="228" t="s">
        <v>218</v>
      </c>
      <c r="C27" s="287">
        <f t="shared" si="0"/>
        <v>2</v>
      </c>
      <c r="D27" s="229"/>
      <c r="E27" s="229"/>
      <c r="F27" s="229"/>
      <c r="G27" s="229">
        <v>2</v>
      </c>
      <c r="H27" s="229"/>
      <c r="I27" s="229"/>
      <c r="J27" s="229"/>
      <c r="K27" s="229"/>
    </row>
    <row r="28" spans="1:11" ht="53.25" thickBot="1">
      <c r="A28" s="235" t="s">
        <v>389</v>
      </c>
      <c r="B28" s="234">
        <v>104</v>
      </c>
      <c r="C28" s="287">
        <f t="shared" si="0"/>
        <v>0</v>
      </c>
      <c r="D28" s="255"/>
      <c r="E28" s="255"/>
      <c r="F28" s="255"/>
      <c r="G28" s="255"/>
      <c r="H28" s="255"/>
      <c r="I28" s="255"/>
      <c r="J28" s="255">
        <v>0</v>
      </c>
      <c r="K28" s="255">
        <v>0</v>
      </c>
    </row>
    <row r="29" spans="1:11" ht="66" thickBot="1">
      <c r="A29" s="227" t="s">
        <v>390</v>
      </c>
      <c r="B29" s="228" t="s">
        <v>220</v>
      </c>
      <c r="C29" s="287">
        <f t="shared" si="0"/>
        <v>0</v>
      </c>
      <c r="D29" s="229"/>
      <c r="E29" s="229"/>
      <c r="F29" s="229"/>
      <c r="G29" s="229"/>
      <c r="H29" s="229"/>
      <c r="I29" s="229"/>
      <c r="J29" s="229"/>
      <c r="K29" s="229"/>
    </row>
    <row r="30" spans="1:11" ht="79.5" thickBot="1">
      <c r="A30" s="230" t="s">
        <v>391</v>
      </c>
      <c r="B30" s="231">
        <v>105</v>
      </c>
      <c r="C30" s="287">
        <f t="shared" si="0"/>
        <v>0</v>
      </c>
      <c r="D30" s="232"/>
      <c r="E30" s="232"/>
      <c r="F30" s="232"/>
      <c r="G30" s="232"/>
      <c r="H30" s="232"/>
      <c r="I30" s="232"/>
      <c r="J30" s="232"/>
      <c r="K30" s="232"/>
    </row>
    <row r="31" spans="1:11" ht="66" thickBot="1">
      <c r="A31" s="235" t="s">
        <v>392</v>
      </c>
      <c r="B31" s="234">
        <v>106</v>
      </c>
      <c r="C31" s="287">
        <f t="shared" si="0"/>
        <v>0</v>
      </c>
      <c r="D31" s="255"/>
      <c r="E31" s="255"/>
      <c r="F31" s="255"/>
      <c r="G31" s="255"/>
      <c r="H31" s="255"/>
      <c r="I31" s="255"/>
      <c r="J31" s="255">
        <v>0</v>
      </c>
      <c r="K31" s="255">
        <v>0</v>
      </c>
    </row>
    <row r="32" spans="1:11" ht="27" thickBot="1">
      <c r="A32" s="235" t="s">
        <v>393</v>
      </c>
      <c r="B32" s="234">
        <v>107</v>
      </c>
      <c r="C32" s="287">
        <f t="shared" si="0"/>
        <v>0</v>
      </c>
      <c r="D32" s="255"/>
      <c r="E32" s="255"/>
      <c r="F32" s="255"/>
      <c r="G32" s="255"/>
      <c r="H32" s="255">
        <v>0</v>
      </c>
      <c r="I32" s="255">
        <v>0</v>
      </c>
      <c r="J32" s="255">
        <v>0</v>
      </c>
      <c r="K32" s="255">
        <v>0</v>
      </c>
    </row>
    <row r="33" spans="1:11" ht="27" thickBot="1">
      <c r="A33" s="235" t="s">
        <v>394</v>
      </c>
      <c r="B33" s="234">
        <v>108</v>
      </c>
      <c r="C33" s="287">
        <f t="shared" si="0"/>
        <v>0</v>
      </c>
      <c r="D33" s="255"/>
      <c r="E33" s="255"/>
      <c r="F33" s="255"/>
      <c r="G33" s="255"/>
      <c r="H33" s="255">
        <v>0</v>
      </c>
      <c r="I33" s="255">
        <v>0</v>
      </c>
      <c r="J33" s="255">
        <v>0</v>
      </c>
      <c r="K33" s="255">
        <v>0</v>
      </c>
    </row>
    <row r="34" spans="1:11" ht="39.75" thickBot="1">
      <c r="A34" s="235" t="s">
        <v>395</v>
      </c>
      <c r="B34" s="234">
        <v>109</v>
      </c>
      <c r="C34" s="287">
        <f t="shared" si="0"/>
        <v>0</v>
      </c>
      <c r="D34" s="255"/>
      <c r="E34" s="255"/>
      <c r="F34" s="255"/>
      <c r="G34" s="255"/>
      <c r="H34" s="255">
        <v>0</v>
      </c>
      <c r="I34" s="255">
        <v>0</v>
      </c>
      <c r="J34" s="255">
        <v>0</v>
      </c>
      <c r="K34" s="255">
        <v>0</v>
      </c>
    </row>
    <row r="35" spans="1:11" ht="53.25" thickBot="1">
      <c r="A35" s="225" t="s">
        <v>221</v>
      </c>
      <c r="B35" s="228" t="s">
        <v>222</v>
      </c>
      <c r="C35" s="287">
        <f t="shared" si="0"/>
        <v>579</v>
      </c>
      <c r="D35" s="229"/>
      <c r="E35" s="229"/>
      <c r="F35" s="229"/>
      <c r="G35" s="229">
        <v>7</v>
      </c>
      <c r="H35" s="229"/>
      <c r="I35" s="229"/>
      <c r="J35" s="229">
        <v>69</v>
      </c>
      <c r="K35" s="229">
        <v>503</v>
      </c>
    </row>
    <row r="36" spans="1:11" ht="53.25" thickBot="1">
      <c r="A36" s="225" t="s">
        <v>223</v>
      </c>
      <c r="B36" s="228" t="s">
        <v>224</v>
      </c>
      <c r="C36" s="287">
        <f t="shared" si="0"/>
        <v>0</v>
      </c>
      <c r="D36" s="229"/>
      <c r="E36" s="229"/>
      <c r="F36" s="229"/>
      <c r="G36" s="229"/>
      <c r="H36" s="229"/>
      <c r="I36" s="229"/>
      <c r="J36" s="229"/>
      <c r="K36" s="229"/>
    </row>
    <row r="37" spans="1:11" ht="27" thickBot="1">
      <c r="A37" s="202" t="s">
        <v>153</v>
      </c>
      <c r="B37" s="203">
        <v>110</v>
      </c>
      <c r="C37" s="406">
        <f t="shared" si="0"/>
        <v>579</v>
      </c>
      <c r="D37" s="342"/>
      <c r="E37" s="342"/>
      <c r="F37" s="342"/>
      <c r="G37" s="342">
        <v>7</v>
      </c>
      <c r="H37" s="342"/>
      <c r="I37" s="342"/>
      <c r="J37" s="342">
        <v>69</v>
      </c>
      <c r="K37" s="342">
        <v>503</v>
      </c>
    </row>
    <row r="38" spans="1:11" ht="53.25" thickBot="1">
      <c r="A38" s="235" t="s">
        <v>396</v>
      </c>
      <c r="B38" s="234">
        <v>111</v>
      </c>
      <c r="C38" s="287">
        <f t="shared" si="0"/>
        <v>2</v>
      </c>
      <c r="D38" s="255"/>
      <c r="E38" s="255"/>
      <c r="F38" s="255"/>
      <c r="G38" s="255">
        <v>2</v>
      </c>
      <c r="H38" s="255"/>
      <c r="I38" s="255"/>
      <c r="J38" s="255">
        <v>0</v>
      </c>
      <c r="K38" s="255">
        <v>0</v>
      </c>
    </row>
    <row r="39" spans="1:11" ht="66" thickBot="1">
      <c r="A39" s="227" t="s">
        <v>397</v>
      </c>
      <c r="B39" s="228" t="s">
        <v>226</v>
      </c>
      <c r="C39" s="287">
        <f t="shared" si="0"/>
        <v>2</v>
      </c>
      <c r="D39" s="229"/>
      <c r="E39" s="229"/>
      <c r="F39" s="229"/>
      <c r="G39" s="229">
        <v>2</v>
      </c>
      <c r="H39" s="229"/>
      <c r="I39" s="229"/>
      <c r="J39" s="229"/>
      <c r="K39" s="229"/>
    </row>
    <row r="40" spans="1:11" ht="66" thickBot="1">
      <c r="A40" s="227" t="s">
        <v>398</v>
      </c>
      <c r="B40" s="228" t="s">
        <v>228</v>
      </c>
      <c r="C40" s="287">
        <f t="shared" si="0"/>
        <v>2</v>
      </c>
      <c r="D40" s="229"/>
      <c r="E40" s="229"/>
      <c r="F40" s="229"/>
      <c r="G40" s="229">
        <v>2</v>
      </c>
      <c r="H40" s="229"/>
      <c r="I40" s="229"/>
      <c r="J40" s="229"/>
      <c r="K40" s="229"/>
    </row>
    <row r="41" spans="1:11" ht="39.75" thickBot="1">
      <c r="A41" s="235" t="s">
        <v>399</v>
      </c>
      <c r="B41" s="234">
        <v>112</v>
      </c>
      <c r="C41" s="287">
        <f t="shared" si="0"/>
        <v>0</v>
      </c>
      <c r="D41" s="255"/>
      <c r="E41" s="255"/>
      <c r="F41" s="255"/>
      <c r="G41" s="255"/>
      <c r="H41" s="255">
        <v>0</v>
      </c>
      <c r="I41" s="255">
        <v>0</v>
      </c>
      <c r="J41" s="255">
        <v>0</v>
      </c>
      <c r="K41" s="255">
        <v>0</v>
      </c>
    </row>
    <row r="42" spans="1:11" ht="39.75" thickBot="1">
      <c r="A42" s="235" t="s">
        <v>400</v>
      </c>
      <c r="B42" s="234">
        <v>113</v>
      </c>
      <c r="C42" s="287">
        <f t="shared" si="0"/>
        <v>0</v>
      </c>
      <c r="D42" s="255"/>
      <c r="E42" s="255"/>
      <c r="F42" s="255"/>
      <c r="G42" s="255"/>
      <c r="H42" s="255">
        <v>0</v>
      </c>
      <c r="I42" s="255">
        <v>0</v>
      </c>
      <c r="J42" s="255">
        <v>0</v>
      </c>
      <c r="K42" s="255">
        <v>0</v>
      </c>
    </row>
    <row r="43" spans="1:11" ht="39.75" thickBot="1">
      <c r="A43" s="235" t="s">
        <v>401</v>
      </c>
      <c r="B43" s="234">
        <v>114</v>
      </c>
      <c r="C43" s="287">
        <f t="shared" si="0"/>
        <v>579</v>
      </c>
      <c r="D43" s="255"/>
      <c r="E43" s="255"/>
      <c r="F43" s="255"/>
      <c r="G43" s="255">
        <v>7</v>
      </c>
      <c r="H43" s="255"/>
      <c r="I43" s="255"/>
      <c r="J43" s="255">
        <v>69</v>
      </c>
      <c r="K43" s="255">
        <v>503</v>
      </c>
    </row>
    <row r="44" spans="1:11" ht="15" thickBot="1">
      <c r="A44" s="226" t="s">
        <v>158</v>
      </c>
      <c r="B44" s="464">
        <v>115</v>
      </c>
      <c r="C44" s="287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236" t="s">
        <v>44</v>
      </c>
      <c r="B45" s="465"/>
      <c r="C45" s="287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287">
        <f t="shared" si="0"/>
        <v>0</v>
      </c>
      <c r="D46" s="255"/>
      <c r="E46" s="255"/>
      <c r="F46" s="255"/>
      <c r="G46" s="255"/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287">
        <f t="shared" si="0"/>
        <v>0</v>
      </c>
      <c r="D47" s="255"/>
      <c r="E47" s="255"/>
      <c r="F47" s="255"/>
      <c r="G47" s="255"/>
      <c r="H47" s="255"/>
      <c r="I47" s="255"/>
      <c r="J47" s="255"/>
      <c r="K47" s="255"/>
    </row>
    <row r="48" spans="1:11" ht="15" thickBot="1">
      <c r="A48" s="235" t="s">
        <v>47</v>
      </c>
      <c r="B48" s="234">
        <v>122</v>
      </c>
      <c r="C48" s="287">
        <f t="shared" si="0"/>
        <v>0</v>
      </c>
      <c r="D48" s="255"/>
      <c r="E48" s="255"/>
      <c r="F48" s="255"/>
      <c r="G48" s="255"/>
      <c r="H48" s="255"/>
      <c r="I48" s="255"/>
      <c r="J48" s="255"/>
      <c r="K48" s="255"/>
    </row>
    <row r="49" spans="1:11" ht="15" thickBot="1">
      <c r="A49" s="226" t="s">
        <v>48</v>
      </c>
      <c r="B49" s="464">
        <v>123</v>
      </c>
      <c r="C49" s="287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236" t="s">
        <v>49</v>
      </c>
      <c r="B50" s="465"/>
      <c r="C50" s="287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287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39.75" thickBot="1">
      <c r="A52" s="236" t="s">
        <v>51</v>
      </c>
      <c r="B52" s="234">
        <v>125</v>
      </c>
      <c r="C52" s="287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287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127</v>
      </c>
      <c r="C54" s="287">
        <f t="shared" si="0"/>
        <v>0</v>
      </c>
      <c r="D54" s="255"/>
      <c r="E54" s="255"/>
      <c r="F54" s="255"/>
      <c r="G54" s="255"/>
      <c r="H54" s="255"/>
      <c r="I54" s="255"/>
      <c r="J54" s="255">
        <v>0</v>
      </c>
      <c r="K54" s="255">
        <v>0</v>
      </c>
    </row>
    <row r="55" spans="1:11" ht="15.75" customHeight="1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35" t="s">
        <v>161</v>
      </c>
      <c r="B56" s="234">
        <v>201</v>
      </c>
      <c r="C56" s="287">
        <f aca="true" t="shared" si="1" ref="C56:C71">SUM(D56:K56)</f>
        <v>42</v>
      </c>
      <c r="D56" s="255"/>
      <c r="E56" s="255"/>
      <c r="F56" s="255"/>
      <c r="G56" s="255">
        <v>42</v>
      </c>
      <c r="H56" s="255"/>
      <c r="I56" s="255"/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287">
        <f t="shared" si="1"/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236" t="s">
        <v>402</v>
      </c>
      <c r="B58" s="234">
        <v>203</v>
      </c>
      <c r="C58" s="287">
        <f t="shared" si="1"/>
        <v>2</v>
      </c>
      <c r="D58" s="255"/>
      <c r="E58" s="255"/>
      <c r="F58" s="255"/>
      <c r="G58" s="255">
        <v>2</v>
      </c>
      <c r="H58" s="255"/>
      <c r="I58" s="255"/>
      <c r="J58" s="255">
        <v>0</v>
      </c>
      <c r="K58" s="255">
        <v>0</v>
      </c>
    </row>
    <row r="59" spans="1:11" ht="27" thickBot="1">
      <c r="A59" s="236" t="s">
        <v>403</v>
      </c>
      <c r="B59" s="234">
        <v>204</v>
      </c>
      <c r="C59" s="287">
        <f t="shared" si="1"/>
        <v>0</v>
      </c>
      <c r="D59" s="255"/>
      <c r="E59" s="255"/>
      <c r="F59" s="255"/>
      <c r="G59" s="255"/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404</v>
      </c>
      <c r="B60" s="234">
        <v>205</v>
      </c>
      <c r="C60" s="287">
        <f t="shared" si="1"/>
        <v>0</v>
      </c>
      <c r="D60" s="255"/>
      <c r="E60" s="255"/>
      <c r="F60" s="255"/>
      <c r="G60" s="255"/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236" t="s">
        <v>405</v>
      </c>
      <c r="B61" s="234">
        <v>206</v>
      </c>
      <c r="C61" s="287">
        <f t="shared" si="1"/>
        <v>42</v>
      </c>
      <c r="D61" s="255"/>
      <c r="E61" s="255"/>
      <c r="F61" s="255"/>
      <c r="G61" s="255">
        <v>42</v>
      </c>
      <c r="H61" s="255"/>
      <c r="I61" s="255"/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287">
        <f t="shared" si="1"/>
        <v>0</v>
      </c>
      <c r="D62" s="462"/>
      <c r="E62" s="462"/>
      <c r="F62" s="462"/>
      <c r="G62" s="462"/>
      <c r="H62" s="462"/>
      <c r="I62" s="462"/>
      <c r="J62" s="462">
        <v>0</v>
      </c>
      <c r="K62" s="462">
        <v>0</v>
      </c>
    </row>
    <row r="63" spans="1:11" ht="15" thickBot="1">
      <c r="A63" s="236" t="s">
        <v>62</v>
      </c>
      <c r="B63" s="465"/>
      <c r="C63" s="287">
        <f t="shared" si="1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235" t="s">
        <v>63</v>
      </c>
      <c r="B64" s="234">
        <v>208</v>
      </c>
      <c r="C64" s="287">
        <f t="shared" si="1"/>
        <v>0</v>
      </c>
      <c r="D64" s="255"/>
      <c r="E64" s="255"/>
      <c r="F64" s="255"/>
      <c r="G64" s="255"/>
      <c r="H64" s="255"/>
      <c r="I64" s="255"/>
      <c r="J64" s="255">
        <v>0</v>
      </c>
      <c r="K64" s="255">
        <v>0</v>
      </c>
    </row>
    <row r="65" spans="1:11" ht="39.75" thickBot="1">
      <c r="A65" s="235" t="s">
        <v>406</v>
      </c>
      <c r="B65" s="234">
        <v>209</v>
      </c>
      <c r="C65" s="287">
        <f t="shared" si="1"/>
        <v>1</v>
      </c>
      <c r="D65" s="255"/>
      <c r="E65" s="255"/>
      <c r="F65" s="255"/>
      <c r="G65" s="255">
        <v>1</v>
      </c>
      <c r="H65" s="255"/>
      <c r="I65" s="255"/>
      <c r="J65" s="255">
        <v>0</v>
      </c>
      <c r="K65" s="255">
        <v>0</v>
      </c>
    </row>
    <row r="66" spans="1:11" ht="15" thickBot="1">
      <c r="A66" s="226" t="s">
        <v>407</v>
      </c>
      <c r="B66" s="464" t="s">
        <v>67</v>
      </c>
      <c r="C66" s="287">
        <f t="shared" si="1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236" t="s">
        <v>408</v>
      </c>
      <c r="B67" s="465"/>
      <c r="C67" s="287">
        <f t="shared" si="1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27" thickBot="1">
      <c r="A68" s="235" t="s">
        <v>409</v>
      </c>
      <c r="B68" s="234">
        <v>211</v>
      </c>
      <c r="C68" s="287">
        <f t="shared" si="1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410</v>
      </c>
      <c r="B69" s="234" t="s">
        <v>70</v>
      </c>
      <c r="C69" s="287">
        <f t="shared" si="1"/>
        <v>1</v>
      </c>
      <c r="D69" s="255"/>
      <c r="E69" s="255"/>
      <c r="F69" s="255"/>
      <c r="G69" s="255">
        <v>1</v>
      </c>
      <c r="H69" s="255"/>
      <c r="I69" s="255"/>
      <c r="J69" s="255">
        <v>0</v>
      </c>
      <c r="K69" s="255">
        <v>0</v>
      </c>
    </row>
    <row r="70" spans="1:11" ht="27" thickBot="1">
      <c r="A70" s="235" t="s">
        <v>411</v>
      </c>
      <c r="B70" s="234">
        <v>213</v>
      </c>
      <c r="C70" s="287">
        <f t="shared" si="1"/>
        <v>0</v>
      </c>
      <c r="D70" s="255"/>
      <c r="E70" s="255"/>
      <c r="F70" s="255"/>
      <c r="G70" s="255"/>
      <c r="H70" s="255"/>
      <c r="I70" s="255"/>
      <c r="J70" s="255">
        <v>0</v>
      </c>
      <c r="K70" s="255">
        <v>0</v>
      </c>
    </row>
    <row r="71" spans="1:11" ht="27" thickBot="1">
      <c r="A71" s="235" t="s">
        <v>72</v>
      </c>
      <c r="B71" s="234">
        <v>214</v>
      </c>
      <c r="C71" s="287">
        <f t="shared" si="1"/>
        <v>0</v>
      </c>
      <c r="D71" s="255"/>
      <c r="E71" s="255"/>
      <c r="F71" s="255"/>
      <c r="G71" s="255"/>
      <c r="H71" s="255"/>
      <c r="I71" s="255"/>
      <c r="J71" s="255">
        <v>0</v>
      </c>
      <c r="K71" s="255">
        <v>0</v>
      </c>
    </row>
    <row r="72" spans="1:11" ht="15" customHeight="1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.75" customHeight="1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35" t="s">
        <v>75</v>
      </c>
      <c r="B74" s="234">
        <v>301</v>
      </c>
      <c r="C74" s="287">
        <f>SUM(D74:K74)</f>
        <v>59152.06</v>
      </c>
      <c r="D74" s="286"/>
      <c r="E74" s="286"/>
      <c r="F74" s="286"/>
      <c r="G74" s="286">
        <v>17916.02</v>
      </c>
      <c r="H74" s="286"/>
      <c r="I74" s="286"/>
      <c r="J74" s="286">
        <v>27908.32</v>
      </c>
      <c r="K74" s="286">
        <v>13327.72</v>
      </c>
      <c r="L74" s="74">
        <f>SUM(D74:I74)</f>
        <v>17916.02</v>
      </c>
    </row>
    <row r="75" spans="1:12" ht="53.25" thickBot="1">
      <c r="A75" s="235" t="s">
        <v>169</v>
      </c>
      <c r="B75" s="234">
        <v>302</v>
      </c>
      <c r="C75" s="287">
        <f aca="true" t="shared" si="2" ref="C75:C103">SUM(D75:K75)</f>
        <v>0</v>
      </c>
      <c r="D75" s="286">
        <v>0</v>
      </c>
      <c r="E75" s="286">
        <v>0</v>
      </c>
      <c r="F75" s="286">
        <v>0</v>
      </c>
      <c r="G75" s="286">
        <v>0</v>
      </c>
      <c r="H75" s="286">
        <v>0</v>
      </c>
      <c r="I75" s="286">
        <v>0</v>
      </c>
      <c r="J75" s="286">
        <v>0</v>
      </c>
      <c r="K75" s="286">
        <v>0</v>
      </c>
      <c r="L75" s="74">
        <f>SUM(D87:I87)</f>
        <v>16167.2</v>
      </c>
    </row>
    <row r="76" spans="1:11" ht="53.25" thickBot="1">
      <c r="A76" s="235" t="s">
        <v>412</v>
      </c>
      <c r="B76" s="234">
        <v>303</v>
      </c>
      <c r="C76" s="287">
        <f t="shared" si="2"/>
        <v>1433.85</v>
      </c>
      <c r="D76" s="286"/>
      <c r="E76" s="286"/>
      <c r="F76" s="286"/>
      <c r="G76" s="286">
        <v>1433.85</v>
      </c>
      <c r="H76" s="286"/>
      <c r="I76" s="286"/>
      <c r="J76" s="286">
        <v>0</v>
      </c>
      <c r="K76" s="286">
        <v>0</v>
      </c>
    </row>
    <row r="77" spans="1:11" ht="53.25" thickBot="1">
      <c r="A77" s="227" t="s">
        <v>413</v>
      </c>
      <c r="B77" s="228" t="s">
        <v>230</v>
      </c>
      <c r="C77" s="287">
        <f t="shared" si="2"/>
        <v>1433.85</v>
      </c>
      <c r="D77" s="288"/>
      <c r="E77" s="288"/>
      <c r="F77" s="288"/>
      <c r="G77" s="288">
        <v>1433.85</v>
      </c>
      <c r="H77" s="288"/>
      <c r="I77" s="288"/>
      <c r="J77" s="288"/>
      <c r="K77" s="288"/>
    </row>
    <row r="78" spans="1:11" ht="66" thickBot="1">
      <c r="A78" s="227" t="s">
        <v>414</v>
      </c>
      <c r="B78" s="228" t="s">
        <v>232</v>
      </c>
      <c r="C78" s="287">
        <f t="shared" si="2"/>
        <v>1433.85</v>
      </c>
      <c r="D78" s="288"/>
      <c r="E78" s="288"/>
      <c r="F78" s="288"/>
      <c r="G78" s="288">
        <v>1433.85</v>
      </c>
      <c r="H78" s="288"/>
      <c r="I78" s="288"/>
      <c r="J78" s="288"/>
      <c r="K78" s="288"/>
    </row>
    <row r="79" spans="1:11" ht="66" thickBot="1">
      <c r="A79" s="235" t="s">
        <v>415</v>
      </c>
      <c r="B79" s="234">
        <v>304</v>
      </c>
      <c r="C79" s="287">
        <f t="shared" si="2"/>
        <v>0</v>
      </c>
      <c r="D79" s="286"/>
      <c r="E79" s="286"/>
      <c r="F79" s="286"/>
      <c r="G79" s="286"/>
      <c r="H79" s="286"/>
      <c r="I79" s="286"/>
      <c r="J79" s="286">
        <v>0</v>
      </c>
      <c r="K79" s="286">
        <v>0</v>
      </c>
    </row>
    <row r="80" spans="1:11" ht="66" thickBot="1">
      <c r="A80" s="227" t="s">
        <v>416</v>
      </c>
      <c r="B80" s="228" t="s">
        <v>234</v>
      </c>
      <c r="C80" s="287">
        <f t="shared" si="2"/>
        <v>0</v>
      </c>
      <c r="D80" s="288"/>
      <c r="E80" s="288"/>
      <c r="F80" s="288"/>
      <c r="G80" s="288"/>
      <c r="H80" s="288"/>
      <c r="I80" s="288"/>
      <c r="J80" s="288"/>
      <c r="K80" s="288"/>
    </row>
    <row r="81" spans="1:11" ht="93" thickBot="1">
      <c r="A81" s="230" t="s">
        <v>417</v>
      </c>
      <c r="B81" s="231">
        <v>305</v>
      </c>
      <c r="C81" s="287">
        <f t="shared" si="2"/>
        <v>0</v>
      </c>
      <c r="D81" s="289"/>
      <c r="E81" s="289"/>
      <c r="F81" s="289"/>
      <c r="G81" s="289"/>
      <c r="H81" s="289"/>
      <c r="I81" s="289"/>
      <c r="J81" s="289"/>
      <c r="K81" s="289"/>
    </row>
    <row r="82" spans="1:11" ht="53.25" thickBot="1">
      <c r="A82" s="235" t="s">
        <v>418</v>
      </c>
      <c r="B82" s="234">
        <v>306</v>
      </c>
      <c r="C82" s="287">
        <f t="shared" si="2"/>
        <v>0</v>
      </c>
      <c r="D82" s="286"/>
      <c r="E82" s="286"/>
      <c r="F82" s="286"/>
      <c r="G82" s="286"/>
      <c r="H82" s="286"/>
      <c r="I82" s="286"/>
      <c r="J82" s="286">
        <v>0</v>
      </c>
      <c r="K82" s="286">
        <v>0</v>
      </c>
    </row>
    <row r="83" spans="1:11" ht="39.75" thickBot="1">
      <c r="A83" s="235" t="s">
        <v>419</v>
      </c>
      <c r="B83" s="234">
        <v>307</v>
      </c>
      <c r="C83" s="287">
        <f t="shared" si="2"/>
        <v>0</v>
      </c>
      <c r="D83" s="286"/>
      <c r="E83" s="286"/>
      <c r="F83" s="286"/>
      <c r="G83" s="286"/>
      <c r="H83" s="286">
        <v>0</v>
      </c>
      <c r="I83" s="286">
        <v>0</v>
      </c>
      <c r="J83" s="286">
        <v>0</v>
      </c>
      <c r="K83" s="286">
        <v>0</v>
      </c>
    </row>
    <row r="84" spans="1:11" ht="39.75" thickBot="1">
      <c r="A84" s="235" t="s">
        <v>420</v>
      </c>
      <c r="B84" s="234">
        <v>308</v>
      </c>
      <c r="C84" s="287">
        <f t="shared" si="2"/>
        <v>0</v>
      </c>
      <c r="D84" s="286"/>
      <c r="E84" s="286"/>
      <c r="F84" s="286"/>
      <c r="G84" s="286"/>
      <c r="H84" s="286">
        <v>0</v>
      </c>
      <c r="I84" s="286">
        <v>0</v>
      </c>
      <c r="J84" s="286">
        <v>0</v>
      </c>
      <c r="K84" s="286">
        <v>0</v>
      </c>
    </row>
    <row r="85" spans="1:11" ht="27" thickBot="1">
      <c r="A85" s="227" t="s">
        <v>266</v>
      </c>
      <c r="B85" s="228" t="s">
        <v>236</v>
      </c>
      <c r="C85" s="287">
        <f t="shared" si="2"/>
        <v>59152.06</v>
      </c>
      <c r="D85" s="288"/>
      <c r="E85" s="288"/>
      <c r="F85" s="288"/>
      <c r="G85" s="288">
        <v>17916.02</v>
      </c>
      <c r="H85" s="288"/>
      <c r="I85" s="288"/>
      <c r="J85" s="288">
        <v>27908.32</v>
      </c>
      <c r="K85" s="288">
        <v>13327.72</v>
      </c>
    </row>
    <row r="86" spans="1:11" ht="27" thickBot="1">
      <c r="A86" s="227" t="s">
        <v>253</v>
      </c>
      <c r="B86" s="228" t="s">
        <v>238</v>
      </c>
      <c r="C86" s="287">
        <f t="shared" si="2"/>
        <v>0</v>
      </c>
      <c r="D86" s="288"/>
      <c r="E86" s="288"/>
      <c r="F86" s="288"/>
      <c r="G86" s="288"/>
      <c r="H86" s="288"/>
      <c r="I86" s="288"/>
      <c r="J86" s="288"/>
      <c r="K86" s="288"/>
    </row>
    <row r="87" spans="1:11" ht="27" thickBot="1">
      <c r="A87" s="235" t="s">
        <v>175</v>
      </c>
      <c r="B87" s="234">
        <v>309</v>
      </c>
      <c r="C87" s="287">
        <f t="shared" si="2"/>
        <v>57403.240000000005</v>
      </c>
      <c r="D87" s="286"/>
      <c r="E87" s="286"/>
      <c r="F87" s="286"/>
      <c r="G87" s="286">
        <v>16167.2</v>
      </c>
      <c r="H87" s="286"/>
      <c r="I87" s="286"/>
      <c r="J87" s="286">
        <v>27908.32</v>
      </c>
      <c r="K87" s="286">
        <v>13327.72</v>
      </c>
    </row>
    <row r="88" spans="1:11" ht="53.25" thickBot="1">
      <c r="A88" s="235" t="s">
        <v>421</v>
      </c>
      <c r="B88" s="234">
        <v>310</v>
      </c>
      <c r="C88" s="287">
        <f t="shared" si="2"/>
        <v>1433.85</v>
      </c>
      <c r="D88" s="286"/>
      <c r="E88" s="286"/>
      <c r="F88" s="286"/>
      <c r="G88" s="286">
        <v>1433.85</v>
      </c>
      <c r="H88" s="286"/>
      <c r="I88" s="286"/>
      <c r="J88" s="286">
        <v>0</v>
      </c>
      <c r="K88" s="286">
        <v>0</v>
      </c>
    </row>
    <row r="89" spans="1:11" ht="66" thickBot="1">
      <c r="A89" s="227" t="s">
        <v>422</v>
      </c>
      <c r="B89" s="228" t="s">
        <v>240</v>
      </c>
      <c r="C89" s="287">
        <f t="shared" si="2"/>
        <v>1433.85</v>
      </c>
      <c r="D89" s="288"/>
      <c r="E89" s="288"/>
      <c r="F89" s="288"/>
      <c r="G89" s="288">
        <v>1433.85</v>
      </c>
      <c r="H89" s="288"/>
      <c r="I89" s="288"/>
      <c r="J89" s="288"/>
      <c r="K89" s="288"/>
    </row>
    <row r="90" spans="1:11" ht="66" thickBot="1">
      <c r="A90" s="227" t="s">
        <v>423</v>
      </c>
      <c r="B90" s="228" t="s">
        <v>242</v>
      </c>
      <c r="C90" s="287">
        <f t="shared" si="2"/>
        <v>1433.85</v>
      </c>
      <c r="D90" s="288"/>
      <c r="E90" s="288"/>
      <c r="F90" s="288"/>
      <c r="G90" s="288">
        <v>1433.85</v>
      </c>
      <c r="H90" s="288"/>
      <c r="I90" s="288"/>
      <c r="J90" s="288"/>
      <c r="K90" s="288"/>
    </row>
    <row r="91" spans="1:11" ht="39.75" thickBot="1">
      <c r="A91" s="235" t="s">
        <v>424</v>
      </c>
      <c r="B91" s="234">
        <v>311</v>
      </c>
      <c r="C91" s="287">
        <f t="shared" si="2"/>
        <v>0</v>
      </c>
      <c r="D91" s="286"/>
      <c r="E91" s="286"/>
      <c r="F91" s="286"/>
      <c r="G91" s="286"/>
      <c r="H91" s="286">
        <v>0</v>
      </c>
      <c r="I91" s="286">
        <v>0</v>
      </c>
      <c r="J91" s="286">
        <v>0</v>
      </c>
      <c r="K91" s="286">
        <v>0</v>
      </c>
    </row>
    <row r="92" spans="1:11" ht="39.75" thickBot="1">
      <c r="A92" s="235" t="s">
        <v>425</v>
      </c>
      <c r="B92" s="234">
        <v>312</v>
      </c>
      <c r="C92" s="287">
        <f t="shared" si="2"/>
        <v>0</v>
      </c>
      <c r="D92" s="286"/>
      <c r="E92" s="286"/>
      <c r="F92" s="286"/>
      <c r="G92" s="286"/>
      <c r="H92" s="286">
        <v>0</v>
      </c>
      <c r="I92" s="286">
        <v>0</v>
      </c>
      <c r="J92" s="286">
        <v>0</v>
      </c>
      <c r="K92" s="286">
        <v>0</v>
      </c>
    </row>
    <row r="93" spans="1:11" ht="39.75" thickBot="1">
      <c r="A93" s="235" t="s">
        <v>426</v>
      </c>
      <c r="B93" s="234">
        <v>313</v>
      </c>
      <c r="C93" s="376">
        <f t="shared" si="2"/>
        <v>57403.240000000005</v>
      </c>
      <c r="D93" s="377"/>
      <c r="E93" s="377"/>
      <c r="F93" s="377"/>
      <c r="G93" s="377">
        <v>16167.2</v>
      </c>
      <c r="H93" s="377"/>
      <c r="I93" s="377"/>
      <c r="J93" s="377">
        <v>27908.32</v>
      </c>
      <c r="K93" s="377">
        <v>13327.72</v>
      </c>
    </row>
    <row r="94" spans="1:11" ht="14.25">
      <c r="A94" s="226" t="s">
        <v>158</v>
      </c>
      <c r="B94" s="506">
        <v>314</v>
      </c>
      <c r="C94" s="379">
        <f t="shared" si="2"/>
        <v>0</v>
      </c>
      <c r="D94" s="380"/>
      <c r="E94" s="380"/>
      <c r="F94" s="380"/>
      <c r="G94" s="380"/>
      <c r="H94" s="380"/>
      <c r="I94" s="380"/>
      <c r="J94" s="380"/>
      <c r="K94" s="380"/>
    </row>
    <row r="95" spans="1:11" ht="15" thickBot="1">
      <c r="A95" s="236" t="s">
        <v>44</v>
      </c>
      <c r="B95" s="507"/>
      <c r="C95" s="379">
        <f t="shared" si="2"/>
        <v>0</v>
      </c>
      <c r="D95" s="380"/>
      <c r="E95" s="380"/>
      <c r="F95" s="380"/>
      <c r="G95" s="380"/>
      <c r="H95" s="380"/>
      <c r="I95" s="380"/>
      <c r="J95" s="380"/>
      <c r="K95" s="380"/>
    </row>
    <row r="96" spans="1:11" ht="15" thickBot="1">
      <c r="A96" s="235" t="s">
        <v>88</v>
      </c>
      <c r="B96" s="234">
        <v>315</v>
      </c>
      <c r="C96" s="287">
        <f t="shared" si="2"/>
        <v>0</v>
      </c>
      <c r="D96" s="286"/>
      <c r="E96" s="286"/>
      <c r="F96" s="286"/>
      <c r="G96" s="286"/>
      <c r="H96" s="286"/>
      <c r="I96" s="286"/>
      <c r="J96" s="286"/>
      <c r="K96" s="286"/>
    </row>
    <row r="97" spans="1:11" ht="27" thickBot="1">
      <c r="A97" s="235" t="s">
        <v>180</v>
      </c>
      <c r="B97" s="234">
        <v>321</v>
      </c>
      <c r="C97" s="287">
        <f t="shared" si="2"/>
        <v>0</v>
      </c>
      <c r="D97" s="286"/>
      <c r="E97" s="286"/>
      <c r="F97" s="286"/>
      <c r="G97" s="286"/>
      <c r="H97" s="286"/>
      <c r="I97" s="286"/>
      <c r="J97" s="286"/>
      <c r="K97" s="286"/>
    </row>
    <row r="98" spans="1:11" ht="27" thickBot="1">
      <c r="A98" s="235" t="s">
        <v>181</v>
      </c>
      <c r="B98" s="234">
        <v>322</v>
      </c>
      <c r="C98" s="376">
        <f t="shared" si="2"/>
        <v>0</v>
      </c>
      <c r="D98" s="377"/>
      <c r="E98" s="377"/>
      <c r="F98" s="377"/>
      <c r="G98" s="377"/>
      <c r="H98" s="377"/>
      <c r="I98" s="377"/>
      <c r="J98" s="377"/>
      <c r="K98" s="377"/>
    </row>
    <row r="99" spans="1:11" ht="14.25">
      <c r="A99" s="226" t="s">
        <v>48</v>
      </c>
      <c r="B99" s="506">
        <v>323</v>
      </c>
      <c r="C99" s="379">
        <f t="shared" si="2"/>
        <v>0</v>
      </c>
      <c r="D99" s="380"/>
      <c r="E99" s="380"/>
      <c r="F99" s="380"/>
      <c r="G99" s="380"/>
      <c r="H99" s="380"/>
      <c r="I99" s="380"/>
      <c r="J99" s="380"/>
      <c r="K99" s="380"/>
    </row>
    <row r="100" spans="1:11" ht="15" thickBot="1">
      <c r="A100" s="236" t="s">
        <v>49</v>
      </c>
      <c r="B100" s="507"/>
      <c r="C100" s="379">
        <f t="shared" si="2"/>
        <v>0</v>
      </c>
      <c r="D100" s="380"/>
      <c r="E100" s="380"/>
      <c r="F100" s="380"/>
      <c r="G100" s="380"/>
      <c r="H100" s="380"/>
      <c r="I100" s="380"/>
      <c r="J100" s="380"/>
      <c r="K100" s="380"/>
    </row>
    <row r="101" spans="1:11" ht="27" thickBot="1">
      <c r="A101" s="236" t="s">
        <v>50</v>
      </c>
      <c r="B101" s="234">
        <v>324</v>
      </c>
      <c r="C101" s="287">
        <f t="shared" si="2"/>
        <v>0</v>
      </c>
      <c r="D101" s="286"/>
      <c r="E101" s="286"/>
      <c r="F101" s="286"/>
      <c r="G101" s="286"/>
      <c r="H101" s="286"/>
      <c r="I101" s="286"/>
      <c r="J101" s="286"/>
      <c r="K101" s="286"/>
    </row>
    <row r="102" spans="1:11" ht="39.75" thickBot="1">
      <c r="A102" s="236" t="s">
        <v>51</v>
      </c>
      <c r="B102" s="234">
        <v>325</v>
      </c>
      <c r="C102" s="287">
        <f t="shared" si="2"/>
        <v>0</v>
      </c>
      <c r="D102" s="286"/>
      <c r="E102" s="286"/>
      <c r="F102" s="286"/>
      <c r="G102" s="286"/>
      <c r="H102" s="286"/>
      <c r="I102" s="286"/>
      <c r="J102" s="286"/>
      <c r="K102" s="286"/>
    </row>
    <row r="103" spans="1:11" ht="15" thickBot="1">
      <c r="A103" s="235" t="s">
        <v>52</v>
      </c>
      <c r="B103" s="234">
        <v>326</v>
      </c>
      <c r="C103" s="287">
        <f t="shared" si="2"/>
        <v>0</v>
      </c>
      <c r="D103" s="286"/>
      <c r="E103" s="286"/>
      <c r="F103" s="286"/>
      <c r="G103" s="286"/>
      <c r="H103" s="286"/>
      <c r="I103" s="286"/>
      <c r="J103" s="286"/>
      <c r="K103" s="286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 t="s">
        <v>127</v>
      </c>
      <c r="C106" s="287">
        <f>SUM(D106:K106)</f>
        <v>7</v>
      </c>
      <c r="D106" s="255"/>
      <c r="E106" s="255"/>
      <c r="F106" s="255"/>
      <c r="G106" s="255">
        <v>7</v>
      </c>
      <c r="H106" s="255"/>
      <c r="I106" s="255"/>
      <c r="J106" s="234">
        <v>0</v>
      </c>
      <c r="K106" s="234">
        <v>0</v>
      </c>
    </row>
    <row r="107" spans="1:11" ht="79.5" thickBot="1">
      <c r="A107" s="235" t="s">
        <v>427</v>
      </c>
      <c r="B107" s="234" t="s">
        <v>128</v>
      </c>
      <c r="C107" s="287">
        <f>SUM(D107:K107)</f>
        <v>2</v>
      </c>
      <c r="D107" s="255"/>
      <c r="E107" s="255"/>
      <c r="F107" s="255"/>
      <c r="G107" s="255">
        <v>2</v>
      </c>
      <c r="H107" s="255"/>
      <c r="I107" s="255"/>
      <c r="J107" s="234">
        <v>0</v>
      </c>
      <c r="K107" s="234">
        <v>0</v>
      </c>
    </row>
    <row r="108" spans="1:11" ht="53.25" thickBot="1">
      <c r="A108" s="235" t="s">
        <v>186</v>
      </c>
      <c r="B108" s="234" t="s">
        <v>129</v>
      </c>
      <c r="C108" s="287">
        <f>SUM(D108:K108)</f>
        <v>5</v>
      </c>
      <c r="D108" s="255"/>
      <c r="E108" s="255"/>
      <c r="F108" s="255"/>
      <c r="G108" s="255">
        <v>5</v>
      </c>
      <c r="H108" s="255"/>
      <c r="I108" s="255"/>
      <c r="J108" s="234">
        <v>0</v>
      </c>
      <c r="K108" s="234">
        <v>0</v>
      </c>
    </row>
    <row r="109" spans="1:11" ht="93" thickBot="1">
      <c r="A109" s="235" t="s">
        <v>428</v>
      </c>
      <c r="B109" s="234" t="s">
        <v>130</v>
      </c>
      <c r="C109" s="287">
        <f>SUM(D109:K109)</f>
        <v>2</v>
      </c>
      <c r="D109" s="255"/>
      <c r="E109" s="255"/>
      <c r="F109" s="255"/>
      <c r="G109" s="255">
        <v>2</v>
      </c>
      <c r="H109" s="255"/>
      <c r="I109" s="255"/>
      <c r="J109" s="234">
        <v>0</v>
      </c>
      <c r="K109" s="234">
        <v>0</v>
      </c>
    </row>
    <row r="110" spans="1:11" ht="15.75" customHeight="1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235" t="s">
        <v>189</v>
      </c>
      <c r="B111" s="234" t="s">
        <v>131</v>
      </c>
      <c r="C111" s="287">
        <f>SUM(D111:K111)</f>
        <v>42</v>
      </c>
      <c r="D111" s="255"/>
      <c r="E111" s="255"/>
      <c r="F111" s="255"/>
      <c r="G111" s="255">
        <v>42</v>
      </c>
      <c r="H111" s="255"/>
      <c r="I111" s="255"/>
      <c r="J111" s="234">
        <v>0</v>
      </c>
      <c r="K111" s="234">
        <v>0</v>
      </c>
    </row>
    <row r="112" spans="1:11" ht="39.75" thickBot="1">
      <c r="A112" s="235" t="s">
        <v>429</v>
      </c>
      <c r="B112" s="234" t="s">
        <v>132</v>
      </c>
      <c r="C112" s="287">
        <f>SUM(D112:K112)</f>
        <v>1</v>
      </c>
      <c r="D112" s="255"/>
      <c r="E112" s="255"/>
      <c r="F112" s="255"/>
      <c r="G112" s="255">
        <v>1</v>
      </c>
      <c r="H112" s="255"/>
      <c r="I112" s="255"/>
      <c r="J112" s="234">
        <v>0</v>
      </c>
      <c r="K112" s="234">
        <v>0</v>
      </c>
    </row>
    <row r="113" spans="1:11" ht="53.25" thickBot="1">
      <c r="A113" s="235" t="s">
        <v>190</v>
      </c>
      <c r="B113" s="234" t="s">
        <v>133</v>
      </c>
      <c r="C113" s="287">
        <f>SUM(D113:K113)</f>
        <v>0</v>
      </c>
      <c r="D113" s="255"/>
      <c r="E113" s="255"/>
      <c r="F113" s="255"/>
      <c r="G113" s="255"/>
      <c r="H113" s="255"/>
      <c r="I113" s="255"/>
      <c r="J113" s="234">
        <v>0</v>
      </c>
      <c r="K113" s="234">
        <v>0</v>
      </c>
    </row>
    <row r="114" spans="1:11" ht="15" customHeight="1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.75" customHeight="1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 t="s">
        <v>134</v>
      </c>
      <c r="C116" s="286">
        <v>82264.94</v>
      </c>
      <c r="D116" s="290">
        <v>0</v>
      </c>
      <c r="E116" s="290">
        <v>0</v>
      </c>
      <c r="F116" s="290">
        <v>0</v>
      </c>
      <c r="G116" s="290">
        <v>0</v>
      </c>
      <c r="H116" s="290">
        <v>0</v>
      </c>
      <c r="I116" s="290">
        <v>0</v>
      </c>
      <c r="J116" s="290">
        <v>0</v>
      </c>
      <c r="K116" s="290">
        <v>0</v>
      </c>
    </row>
    <row r="117" spans="1:11" ht="39.75" thickBot="1">
      <c r="A117" s="235" t="s">
        <v>430</v>
      </c>
      <c r="B117" s="234" t="s">
        <v>135</v>
      </c>
      <c r="C117" s="286"/>
      <c r="D117" s="290">
        <v>0</v>
      </c>
      <c r="E117" s="290">
        <v>0</v>
      </c>
      <c r="F117" s="290">
        <v>0</v>
      </c>
      <c r="G117" s="290">
        <v>0</v>
      </c>
      <c r="H117" s="290">
        <v>0</v>
      </c>
      <c r="I117" s="290">
        <v>0</v>
      </c>
      <c r="J117" s="290">
        <v>0</v>
      </c>
      <c r="K117" s="290">
        <v>0</v>
      </c>
    </row>
    <row r="118" spans="1:11" ht="53.25" thickBot="1">
      <c r="A118" s="235" t="s">
        <v>193</v>
      </c>
      <c r="B118" s="234" t="s">
        <v>136</v>
      </c>
      <c r="C118" s="287">
        <f aca="true" t="shared" si="3" ref="C118:C125">SUM(D118:K118)</f>
        <v>17916.02</v>
      </c>
      <c r="D118" s="286"/>
      <c r="E118" s="286"/>
      <c r="F118" s="286"/>
      <c r="G118" s="286">
        <v>17916.02</v>
      </c>
      <c r="H118" s="286"/>
      <c r="I118" s="286"/>
      <c r="J118" s="290">
        <v>0</v>
      </c>
      <c r="K118" s="290">
        <v>0</v>
      </c>
    </row>
    <row r="119" spans="1:11" ht="66" thickBot="1">
      <c r="A119" s="235" t="s">
        <v>431</v>
      </c>
      <c r="B119" s="234" t="s">
        <v>137</v>
      </c>
      <c r="C119" s="287">
        <f t="shared" si="3"/>
        <v>1433.85</v>
      </c>
      <c r="D119" s="286"/>
      <c r="E119" s="286"/>
      <c r="F119" s="286"/>
      <c r="G119" s="286">
        <v>1433.85</v>
      </c>
      <c r="H119" s="286"/>
      <c r="I119" s="286"/>
      <c r="J119" s="290">
        <v>0</v>
      </c>
      <c r="K119" s="290">
        <v>0</v>
      </c>
    </row>
    <row r="120" spans="1:11" ht="53.25" thickBot="1">
      <c r="A120" s="235" t="s">
        <v>195</v>
      </c>
      <c r="B120" s="234" t="s">
        <v>138</v>
      </c>
      <c r="C120" s="376">
        <f t="shared" si="3"/>
        <v>14733.35</v>
      </c>
      <c r="D120" s="377"/>
      <c r="E120" s="377"/>
      <c r="F120" s="377"/>
      <c r="G120" s="377">
        <v>14733.35</v>
      </c>
      <c r="H120" s="377"/>
      <c r="I120" s="377"/>
      <c r="J120" s="378">
        <v>0</v>
      </c>
      <c r="K120" s="378">
        <v>0</v>
      </c>
    </row>
    <row r="121" spans="1:11" ht="14.25">
      <c r="A121" s="238" t="s">
        <v>196</v>
      </c>
      <c r="B121" s="506" t="s">
        <v>139</v>
      </c>
      <c r="C121" s="379">
        <f t="shared" si="3"/>
        <v>14733.35</v>
      </c>
      <c r="D121" s="380"/>
      <c r="E121" s="380"/>
      <c r="F121" s="380"/>
      <c r="G121" s="380">
        <v>14733.35</v>
      </c>
      <c r="H121" s="380"/>
      <c r="I121" s="380"/>
      <c r="J121" s="381">
        <v>0</v>
      </c>
      <c r="K121" s="381">
        <v>0</v>
      </c>
    </row>
    <row r="122" spans="1:11" ht="15" thickBot="1">
      <c r="A122" s="235" t="s">
        <v>108</v>
      </c>
      <c r="B122" s="507"/>
      <c r="C122" s="379">
        <f t="shared" si="3"/>
        <v>0</v>
      </c>
      <c r="D122" s="380"/>
      <c r="E122" s="380"/>
      <c r="F122" s="380"/>
      <c r="G122" s="380"/>
      <c r="H122" s="380"/>
      <c r="I122" s="380"/>
      <c r="J122" s="381"/>
      <c r="K122" s="381"/>
    </row>
    <row r="123" spans="1:11" ht="27" thickBot="1">
      <c r="A123" s="236" t="s">
        <v>109</v>
      </c>
      <c r="B123" s="234" t="s">
        <v>140</v>
      </c>
      <c r="C123" s="287">
        <f t="shared" si="3"/>
        <v>0</v>
      </c>
      <c r="D123" s="286"/>
      <c r="E123" s="286"/>
      <c r="F123" s="286"/>
      <c r="G123" s="286"/>
      <c r="H123" s="286"/>
      <c r="I123" s="286"/>
      <c r="J123" s="290">
        <v>0</v>
      </c>
      <c r="K123" s="290">
        <v>0</v>
      </c>
    </row>
    <row r="124" spans="1:11" ht="79.5" thickBot="1">
      <c r="A124" s="235" t="s">
        <v>197</v>
      </c>
      <c r="B124" s="234" t="s">
        <v>141</v>
      </c>
      <c r="C124" s="287">
        <f t="shared" si="3"/>
        <v>1433.85</v>
      </c>
      <c r="D124" s="286"/>
      <c r="E124" s="286"/>
      <c r="F124" s="286"/>
      <c r="G124" s="286">
        <v>1433.85</v>
      </c>
      <c r="H124" s="286"/>
      <c r="I124" s="286"/>
      <c r="J124" s="290">
        <v>0</v>
      </c>
      <c r="K124" s="290">
        <v>0</v>
      </c>
    </row>
    <row r="125" spans="1:11" ht="79.5" thickBot="1">
      <c r="A125" s="236" t="s">
        <v>198</v>
      </c>
      <c r="B125" s="239" t="s">
        <v>142</v>
      </c>
      <c r="C125" s="287">
        <f t="shared" si="3"/>
        <v>0</v>
      </c>
      <c r="D125" s="291">
        <v>0</v>
      </c>
      <c r="E125" s="291">
        <v>0</v>
      </c>
      <c r="F125" s="291">
        <v>0</v>
      </c>
      <c r="G125" s="290">
        <v>0</v>
      </c>
      <c r="H125" s="291">
        <v>0</v>
      </c>
      <c r="I125" s="291">
        <v>0</v>
      </c>
      <c r="J125" s="291">
        <v>0</v>
      </c>
      <c r="K125" s="291">
        <v>0</v>
      </c>
    </row>
    <row r="126" ht="15">
      <c r="A126" s="119"/>
    </row>
    <row r="127" spans="1:5" ht="16.5" customHeight="1">
      <c r="A127" s="546"/>
      <c r="B127" s="547"/>
      <c r="C127" s="121"/>
      <c r="D127" s="105"/>
      <c r="E127" s="121"/>
    </row>
    <row r="128" spans="1:10" ht="15.75" customHeight="1">
      <c r="A128" s="546"/>
      <c r="B128" s="547"/>
      <c r="C128" s="548"/>
      <c r="D128" s="548"/>
      <c r="E128" s="548"/>
      <c r="G128" s="548"/>
      <c r="H128" s="548"/>
      <c r="I128" s="548"/>
      <c r="J128" s="548"/>
    </row>
    <row r="129" spans="1:5" ht="15.75" customHeight="1">
      <c r="A129" s="543" t="s">
        <v>112</v>
      </c>
      <c r="B129" s="257"/>
      <c r="C129" s="264"/>
      <c r="D129" s="264"/>
      <c r="E129" s="264"/>
    </row>
    <row r="130" spans="1:11" ht="15">
      <c r="A130" s="543"/>
      <c r="B130" s="257"/>
      <c r="C130" s="504" t="s">
        <v>313</v>
      </c>
      <c r="D130" s="504"/>
      <c r="E130" s="504"/>
      <c r="G130" s="504" t="s">
        <v>432</v>
      </c>
      <c r="H130" s="504"/>
      <c r="I130" s="504"/>
      <c r="J130" s="504"/>
      <c r="K130" s="504"/>
    </row>
    <row r="131" spans="1:11" ht="15">
      <c r="A131" s="257"/>
      <c r="B131" s="256"/>
      <c r="C131" s="479" t="s">
        <v>113</v>
      </c>
      <c r="D131" s="479"/>
      <c r="E131" s="479"/>
      <c r="G131" s="479" t="s">
        <v>114</v>
      </c>
      <c r="H131" s="479"/>
      <c r="I131" s="479"/>
      <c r="J131" s="479"/>
      <c r="K131" s="479"/>
    </row>
    <row r="132" spans="1:5" ht="15">
      <c r="A132" s="257"/>
      <c r="B132" s="256"/>
      <c r="C132" s="256"/>
      <c r="D132" s="256"/>
      <c r="E132" s="256"/>
    </row>
    <row r="133" spans="1:4" ht="15.75" thickBot="1">
      <c r="A133" s="257"/>
      <c r="B133" s="256"/>
      <c r="C133" s="256"/>
      <c r="D133" s="95"/>
    </row>
    <row r="134" spans="1:4" ht="15">
      <c r="A134" s="257"/>
      <c r="B134" s="256"/>
      <c r="C134" s="256"/>
      <c r="D134" s="256" t="s">
        <v>115</v>
      </c>
    </row>
    <row r="135" ht="15">
      <c r="A135" s="92"/>
    </row>
    <row r="136" ht="15.75" customHeight="1">
      <c r="A136" s="285" t="s">
        <v>433</v>
      </c>
    </row>
    <row r="137" ht="14.25">
      <c r="A137" s="285" t="s">
        <v>434</v>
      </c>
    </row>
    <row r="138" ht="14.25">
      <c r="A138" s="285" t="s">
        <v>314</v>
      </c>
    </row>
  </sheetData>
  <sheetProtection/>
  <mergeCells count="76">
    <mergeCell ref="B99:B100"/>
    <mergeCell ref="A104:K104"/>
    <mergeCell ref="A105:K105"/>
    <mergeCell ref="A127:B128"/>
    <mergeCell ref="C128:E128"/>
    <mergeCell ref="G128:J128"/>
    <mergeCell ref="A110:K110"/>
    <mergeCell ref="A114:K114"/>
    <mergeCell ref="A115:K115"/>
    <mergeCell ref="B121:B122"/>
    <mergeCell ref="I66:I67"/>
    <mergeCell ref="J66:J67"/>
    <mergeCell ref="K66:K67"/>
    <mergeCell ref="A72:K72"/>
    <mergeCell ref="A73:K73"/>
    <mergeCell ref="B94:B95"/>
    <mergeCell ref="B66:B67"/>
    <mergeCell ref="D66:D67"/>
    <mergeCell ref="E66:E67"/>
    <mergeCell ref="F66:F67"/>
    <mergeCell ref="G66:G67"/>
    <mergeCell ref="H66:H67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J44:J45"/>
    <mergeCell ref="A17:A19"/>
    <mergeCell ref="B17:B19"/>
    <mergeCell ref="D17:K17"/>
    <mergeCell ref="D18:F18"/>
    <mergeCell ref="G18:G19"/>
    <mergeCell ref="H18:H19"/>
    <mergeCell ref="I18:I19"/>
    <mergeCell ref="J18:K18"/>
    <mergeCell ref="A7:K7"/>
    <mergeCell ref="A8:K8"/>
    <mergeCell ref="A9:K9"/>
    <mergeCell ref="B12:J12"/>
    <mergeCell ref="B14:J14"/>
    <mergeCell ref="A16:K16"/>
    <mergeCell ref="A129:A130"/>
    <mergeCell ref="C130:E130"/>
    <mergeCell ref="G130:K130"/>
    <mergeCell ref="C131:E131"/>
    <mergeCell ref="G131:K131"/>
    <mergeCell ref="A1:K1"/>
    <mergeCell ref="A2:K2"/>
    <mergeCell ref="A3:K3"/>
    <mergeCell ref="A5:K5"/>
    <mergeCell ref="A6:K6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81">
      <selection activeCell="G75" sqref="G75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2.25">
      <c r="A12" s="77" t="s">
        <v>9</v>
      </c>
      <c r="B12" s="549" t="s">
        <v>280</v>
      </c>
      <c r="C12" s="550"/>
      <c r="D12" s="550"/>
      <c r="E12" s="550"/>
      <c r="F12" s="550"/>
      <c r="G12" s="97"/>
      <c r="H12" s="97"/>
      <c r="I12" s="97"/>
      <c r="J12" s="97"/>
      <c r="K12" s="99"/>
    </row>
    <row r="13" spans="1:11" ht="15">
      <c r="A13" s="77"/>
      <c r="B13" s="78"/>
      <c r="K13" s="99"/>
    </row>
    <row r="14" spans="1:11" ht="15">
      <c r="A14" s="77" t="s">
        <v>10</v>
      </c>
      <c r="B14" s="549" t="s">
        <v>261</v>
      </c>
      <c r="C14" s="551"/>
      <c r="D14" s="551"/>
      <c r="E14" s="551"/>
      <c r="F14" s="97"/>
      <c r="G14" s="97"/>
      <c r="H14" s="97"/>
      <c r="I14" s="97"/>
      <c r="J14" s="97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42">
        <f>SUM(D23:K23)</f>
        <v>1387</v>
      </c>
      <c r="D23" s="342"/>
      <c r="E23" s="342"/>
      <c r="F23" s="342"/>
      <c r="G23" s="342">
        <v>38</v>
      </c>
      <c r="H23" s="342">
        <v>49</v>
      </c>
      <c r="I23" s="342"/>
      <c r="J23" s="342">
        <v>174</v>
      </c>
      <c r="K23" s="342">
        <v>1126</v>
      </c>
      <c r="L23" s="74">
        <f>SUM(D23:I23)</f>
        <v>87</v>
      </c>
    </row>
    <row r="24" spans="1:11" ht="39.75" thickBot="1">
      <c r="A24" s="235" t="s">
        <v>146</v>
      </c>
      <c r="B24" s="234">
        <v>102</v>
      </c>
      <c r="C24" s="232">
        <f aca="true" t="shared" si="0" ref="C24:C54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235" t="s">
        <v>147</v>
      </c>
      <c r="B25" s="234">
        <v>103</v>
      </c>
      <c r="C25" s="232">
        <f t="shared" si="0"/>
        <v>12</v>
      </c>
      <c r="D25" s="255"/>
      <c r="E25" s="255"/>
      <c r="F25" s="255"/>
      <c r="G25" s="255">
        <v>10</v>
      </c>
      <c r="H25" s="255">
        <v>2</v>
      </c>
      <c r="I25" s="255"/>
      <c r="J25" s="255">
        <v>0</v>
      </c>
      <c r="K25" s="255">
        <v>0</v>
      </c>
    </row>
    <row r="26" spans="1:11" ht="53.25" thickBot="1">
      <c r="A26" s="227" t="s">
        <v>243</v>
      </c>
      <c r="B26" s="228" t="s">
        <v>216</v>
      </c>
      <c r="C26" s="232">
        <f t="shared" si="0"/>
        <v>3</v>
      </c>
      <c r="D26" s="229"/>
      <c r="E26" s="229"/>
      <c r="F26" s="229"/>
      <c r="G26" s="229">
        <v>1</v>
      </c>
      <c r="H26" s="229">
        <v>2</v>
      </c>
      <c r="I26" s="229"/>
      <c r="J26" s="229"/>
      <c r="K26" s="229"/>
    </row>
    <row r="27" spans="1:11" ht="53.25" thickBot="1">
      <c r="A27" s="227" t="s">
        <v>244</v>
      </c>
      <c r="B27" s="228" t="s">
        <v>218</v>
      </c>
      <c r="C27" s="232">
        <f t="shared" si="0"/>
        <v>6</v>
      </c>
      <c r="D27" s="229"/>
      <c r="E27" s="229"/>
      <c r="F27" s="229"/>
      <c r="G27" s="229">
        <v>6</v>
      </c>
      <c r="H27" s="229"/>
      <c r="I27" s="229"/>
      <c r="J27" s="229"/>
      <c r="K27" s="229"/>
    </row>
    <row r="28" spans="1:11" ht="53.25" thickBot="1">
      <c r="A28" s="235" t="s">
        <v>148</v>
      </c>
      <c r="B28" s="234">
        <v>104</v>
      </c>
      <c r="C28" s="232">
        <f t="shared" si="0"/>
        <v>3</v>
      </c>
      <c r="D28" s="255"/>
      <c r="E28" s="255"/>
      <c r="F28" s="255"/>
      <c r="G28" s="255">
        <v>3</v>
      </c>
      <c r="H28" s="255"/>
      <c r="I28" s="255"/>
      <c r="J28" s="255">
        <v>0</v>
      </c>
      <c r="K28" s="255">
        <v>0</v>
      </c>
    </row>
    <row r="29" spans="1:11" ht="66" thickBot="1">
      <c r="A29" s="227" t="s">
        <v>245</v>
      </c>
      <c r="B29" s="228" t="s">
        <v>220</v>
      </c>
      <c r="C29" s="232">
        <f t="shared" si="0"/>
        <v>3</v>
      </c>
      <c r="D29" s="229"/>
      <c r="E29" s="229"/>
      <c r="F29" s="229"/>
      <c r="G29" s="229">
        <v>3</v>
      </c>
      <c r="H29" s="229"/>
      <c r="I29" s="229"/>
      <c r="J29" s="229"/>
      <c r="K29" s="229"/>
    </row>
    <row r="30" spans="1:11" ht="79.5" thickBot="1">
      <c r="A30" s="230" t="s">
        <v>246</v>
      </c>
      <c r="B30" s="231">
        <v>105</v>
      </c>
      <c r="C30" s="232">
        <f t="shared" si="0"/>
        <v>0</v>
      </c>
      <c r="D30" s="232"/>
      <c r="E30" s="232"/>
      <c r="F30" s="232"/>
      <c r="G30" s="232"/>
      <c r="H30" s="232"/>
      <c r="I30" s="232"/>
      <c r="J30" s="232"/>
      <c r="K30" s="232"/>
    </row>
    <row r="31" spans="1:11" ht="53.25" thickBot="1">
      <c r="A31" s="235" t="s">
        <v>34</v>
      </c>
      <c r="B31" s="234">
        <v>106</v>
      </c>
      <c r="C31" s="232">
        <f t="shared" si="0"/>
        <v>0</v>
      </c>
      <c r="D31" s="255"/>
      <c r="E31" s="255"/>
      <c r="F31" s="255"/>
      <c r="G31" s="255"/>
      <c r="H31" s="255"/>
      <c r="I31" s="255"/>
      <c r="J31" s="255">
        <v>0</v>
      </c>
      <c r="K31" s="255">
        <v>0</v>
      </c>
    </row>
    <row r="32" spans="1:11" ht="27" thickBot="1">
      <c r="A32" s="235" t="s">
        <v>150</v>
      </c>
      <c r="B32" s="234">
        <v>107</v>
      </c>
      <c r="C32" s="232">
        <f t="shared" si="0"/>
        <v>0</v>
      </c>
      <c r="D32" s="255"/>
      <c r="E32" s="255"/>
      <c r="F32" s="255"/>
      <c r="G32" s="255"/>
      <c r="H32" s="255">
        <v>0</v>
      </c>
      <c r="I32" s="255">
        <v>0</v>
      </c>
      <c r="J32" s="255">
        <v>0</v>
      </c>
      <c r="K32" s="255">
        <v>0</v>
      </c>
    </row>
    <row r="33" spans="1:11" ht="27" thickBot="1">
      <c r="A33" s="235" t="s">
        <v>151</v>
      </c>
      <c r="B33" s="234">
        <v>108</v>
      </c>
      <c r="C33" s="232">
        <f t="shared" si="0"/>
        <v>0</v>
      </c>
      <c r="D33" s="255"/>
      <c r="E33" s="255"/>
      <c r="F33" s="255"/>
      <c r="G33" s="255"/>
      <c r="H33" s="255">
        <v>0</v>
      </c>
      <c r="I33" s="255">
        <v>0</v>
      </c>
      <c r="J33" s="255">
        <v>0</v>
      </c>
      <c r="K33" s="255">
        <v>0</v>
      </c>
    </row>
    <row r="34" spans="1:11" ht="39.75" thickBot="1">
      <c r="A34" s="235" t="s">
        <v>152</v>
      </c>
      <c r="B34" s="234">
        <v>109</v>
      </c>
      <c r="C34" s="232">
        <f t="shared" si="0"/>
        <v>0</v>
      </c>
      <c r="D34" s="255"/>
      <c r="E34" s="255"/>
      <c r="F34" s="255"/>
      <c r="G34" s="255"/>
      <c r="H34" s="255">
        <v>0</v>
      </c>
      <c r="I34" s="255">
        <v>0</v>
      </c>
      <c r="J34" s="255">
        <v>0</v>
      </c>
      <c r="K34" s="255">
        <v>0</v>
      </c>
    </row>
    <row r="35" spans="1:11" ht="53.25" thickBot="1">
      <c r="A35" s="225" t="s">
        <v>221</v>
      </c>
      <c r="B35" s="228" t="s">
        <v>222</v>
      </c>
      <c r="C35" s="232">
        <f t="shared" si="0"/>
        <v>1387</v>
      </c>
      <c r="D35" s="229"/>
      <c r="E35" s="229"/>
      <c r="F35" s="229"/>
      <c r="G35" s="229">
        <v>38</v>
      </c>
      <c r="H35" s="229">
        <v>49</v>
      </c>
      <c r="I35" s="229"/>
      <c r="J35" s="229">
        <v>174</v>
      </c>
      <c r="K35" s="229">
        <v>1126</v>
      </c>
    </row>
    <row r="36" spans="1:11" ht="53.25" thickBot="1">
      <c r="A36" s="225" t="s">
        <v>223</v>
      </c>
      <c r="B36" s="228" t="s">
        <v>224</v>
      </c>
      <c r="C36" s="232">
        <f t="shared" si="0"/>
        <v>0</v>
      </c>
      <c r="D36" s="229"/>
      <c r="E36" s="229"/>
      <c r="F36" s="229"/>
      <c r="G36" s="229"/>
      <c r="H36" s="229"/>
      <c r="I36" s="229"/>
      <c r="J36" s="229"/>
      <c r="K36" s="229"/>
    </row>
    <row r="37" spans="1:11" ht="27" thickBot="1">
      <c r="A37" s="202" t="s">
        <v>153</v>
      </c>
      <c r="B37" s="203">
        <v>110</v>
      </c>
      <c r="C37" s="342">
        <f t="shared" si="0"/>
        <v>1384</v>
      </c>
      <c r="D37" s="342"/>
      <c r="E37" s="342"/>
      <c r="F37" s="342"/>
      <c r="G37" s="342">
        <v>35</v>
      </c>
      <c r="H37" s="342">
        <v>49</v>
      </c>
      <c r="I37" s="342"/>
      <c r="J37" s="342">
        <v>174</v>
      </c>
      <c r="K37" s="342">
        <v>1126</v>
      </c>
    </row>
    <row r="38" spans="1:11" ht="53.25" thickBot="1">
      <c r="A38" s="235" t="s">
        <v>154</v>
      </c>
      <c r="B38" s="234">
        <v>111</v>
      </c>
      <c r="C38" s="232">
        <f t="shared" si="0"/>
        <v>9</v>
      </c>
      <c r="D38" s="255"/>
      <c r="E38" s="255"/>
      <c r="F38" s="255"/>
      <c r="G38" s="255">
        <v>7</v>
      </c>
      <c r="H38" s="255">
        <v>2</v>
      </c>
      <c r="I38" s="255"/>
      <c r="J38" s="255">
        <v>0</v>
      </c>
      <c r="K38" s="255">
        <v>0</v>
      </c>
    </row>
    <row r="39" spans="1:11" ht="66" thickBot="1">
      <c r="A39" s="227" t="s">
        <v>247</v>
      </c>
      <c r="B39" s="228" t="s">
        <v>226</v>
      </c>
      <c r="C39" s="232">
        <f t="shared" si="0"/>
        <v>8</v>
      </c>
      <c r="D39" s="229"/>
      <c r="E39" s="229"/>
      <c r="F39" s="229"/>
      <c r="G39" s="229">
        <v>6</v>
      </c>
      <c r="H39" s="229">
        <v>2</v>
      </c>
      <c r="I39" s="229"/>
      <c r="J39" s="229"/>
      <c r="K39" s="229"/>
    </row>
    <row r="40" spans="1:11" ht="66" thickBot="1">
      <c r="A40" s="227" t="s">
        <v>248</v>
      </c>
      <c r="B40" s="228" t="s">
        <v>228</v>
      </c>
      <c r="C40" s="232">
        <f t="shared" si="0"/>
        <v>1</v>
      </c>
      <c r="D40" s="229"/>
      <c r="E40" s="229"/>
      <c r="F40" s="229"/>
      <c r="G40" s="229">
        <v>1</v>
      </c>
      <c r="H40" s="229"/>
      <c r="I40" s="229"/>
      <c r="J40" s="229"/>
      <c r="K40" s="229"/>
    </row>
    <row r="41" spans="1:11" ht="39.75" thickBot="1">
      <c r="A41" s="235" t="s">
        <v>155</v>
      </c>
      <c r="B41" s="234">
        <v>112</v>
      </c>
      <c r="C41" s="232">
        <f t="shared" si="0"/>
        <v>0</v>
      </c>
      <c r="D41" s="255"/>
      <c r="E41" s="255"/>
      <c r="F41" s="255"/>
      <c r="G41" s="255"/>
      <c r="H41" s="255">
        <v>0</v>
      </c>
      <c r="I41" s="255">
        <v>0</v>
      </c>
      <c r="J41" s="255">
        <v>0</v>
      </c>
      <c r="K41" s="255">
        <v>0</v>
      </c>
    </row>
    <row r="42" spans="1:11" ht="39.75" thickBot="1">
      <c r="A42" s="235" t="s">
        <v>156</v>
      </c>
      <c r="B42" s="234">
        <v>113</v>
      </c>
      <c r="C42" s="232">
        <f t="shared" si="0"/>
        <v>0</v>
      </c>
      <c r="D42" s="255"/>
      <c r="E42" s="255"/>
      <c r="F42" s="255"/>
      <c r="G42" s="255"/>
      <c r="H42" s="255">
        <v>0</v>
      </c>
      <c r="I42" s="255">
        <v>0</v>
      </c>
      <c r="J42" s="255">
        <v>0</v>
      </c>
      <c r="K42" s="255">
        <v>0</v>
      </c>
    </row>
    <row r="43" spans="1:11" ht="39.75" thickBot="1">
      <c r="A43" s="235" t="s">
        <v>157</v>
      </c>
      <c r="B43" s="234">
        <v>114</v>
      </c>
      <c r="C43" s="232">
        <f t="shared" si="0"/>
        <v>1384</v>
      </c>
      <c r="D43" s="255"/>
      <c r="E43" s="255"/>
      <c r="F43" s="255"/>
      <c r="G43" s="255">
        <v>35</v>
      </c>
      <c r="H43" s="255">
        <v>49</v>
      </c>
      <c r="I43" s="255"/>
      <c r="J43" s="255">
        <v>174</v>
      </c>
      <c r="K43" s="255">
        <v>1126</v>
      </c>
    </row>
    <row r="44" spans="1:11" ht="15" thickBot="1">
      <c r="A44" s="226" t="s">
        <v>158</v>
      </c>
      <c r="B44" s="464">
        <v>115</v>
      </c>
      <c r="C44" s="232">
        <f t="shared" si="0"/>
        <v>3</v>
      </c>
      <c r="D44" s="462"/>
      <c r="E44" s="462"/>
      <c r="F44" s="462"/>
      <c r="G44" s="462"/>
      <c r="H44" s="462">
        <v>2</v>
      </c>
      <c r="I44" s="462"/>
      <c r="J44" s="462">
        <v>1</v>
      </c>
      <c r="K44" s="462"/>
    </row>
    <row r="45" spans="1:11" ht="15" thickBot="1">
      <c r="A45" s="236" t="s">
        <v>44</v>
      </c>
      <c r="B45" s="465"/>
      <c r="C45" s="232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232">
        <f t="shared" si="0"/>
        <v>1</v>
      </c>
      <c r="D46" s="255"/>
      <c r="E46" s="255"/>
      <c r="F46" s="255"/>
      <c r="G46" s="255">
        <v>1</v>
      </c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232">
        <f t="shared" si="0"/>
        <v>0</v>
      </c>
      <c r="D47" s="255"/>
      <c r="E47" s="255"/>
      <c r="F47" s="255"/>
      <c r="G47" s="255"/>
      <c r="H47" s="255"/>
      <c r="I47" s="255"/>
      <c r="J47" s="255"/>
      <c r="K47" s="255"/>
    </row>
    <row r="48" spans="1:11" ht="15" thickBot="1">
      <c r="A48" s="235" t="s">
        <v>47</v>
      </c>
      <c r="B48" s="234">
        <v>122</v>
      </c>
      <c r="C48" s="232">
        <f t="shared" si="0"/>
        <v>0</v>
      </c>
      <c r="D48" s="255"/>
      <c r="E48" s="255"/>
      <c r="F48" s="255"/>
      <c r="G48" s="255"/>
      <c r="H48" s="255"/>
      <c r="I48" s="255"/>
      <c r="J48" s="255"/>
      <c r="K48" s="255"/>
    </row>
    <row r="49" spans="1:11" ht="15" thickBot="1">
      <c r="A49" s="226" t="s">
        <v>48</v>
      </c>
      <c r="B49" s="464">
        <v>123</v>
      </c>
      <c r="C49" s="232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236" t="s">
        <v>49</v>
      </c>
      <c r="B50" s="465"/>
      <c r="C50" s="232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232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39.75" thickBot="1">
      <c r="A52" s="236" t="s">
        <v>51</v>
      </c>
      <c r="B52" s="234">
        <v>125</v>
      </c>
      <c r="C52" s="232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232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127</v>
      </c>
      <c r="C54" s="232">
        <f t="shared" si="0"/>
        <v>0</v>
      </c>
      <c r="D54" s="255"/>
      <c r="E54" s="255"/>
      <c r="F54" s="255"/>
      <c r="G54" s="255"/>
      <c r="H54" s="255"/>
      <c r="I54" s="255"/>
      <c r="J54" s="255">
        <v>0</v>
      </c>
      <c r="K54" s="255">
        <v>0</v>
      </c>
    </row>
    <row r="55" spans="1:11" ht="15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35" t="s">
        <v>161</v>
      </c>
      <c r="B56" s="234">
        <v>201</v>
      </c>
      <c r="C56" s="232">
        <f>SUM(D56:K56)</f>
        <v>287</v>
      </c>
      <c r="D56" s="255"/>
      <c r="E56" s="255"/>
      <c r="F56" s="255"/>
      <c r="G56" s="255">
        <v>129</v>
      </c>
      <c r="H56" s="255">
        <v>158</v>
      </c>
      <c r="I56" s="255"/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232">
        <f aca="true" t="shared" si="1" ref="C57:C71">SUM(D57:K57)</f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236" t="s">
        <v>163</v>
      </c>
      <c r="B58" s="234">
        <v>203</v>
      </c>
      <c r="C58" s="232">
        <f t="shared" si="1"/>
        <v>9</v>
      </c>
      <c r="D58" s="255"/>
      <c r="E58" s="255"/>
      <c r="F58" s="255"/>
      <c r="G58" s="255">
        <v>7</v>
      </c>
      <c r="H58" s="255">
        <v>2</v>
      </c>
      <c r="I58" s="255"/>
      <c r="J58" s="255">
        <v>0</v>
      </c>
      <c r="K58" s="255">
        <v>0</v>
      </c>
    </row>
    <row r="59" spans="1:11" ht="27" thickBot="1">
      <c r="A59" s="236" t="s">
        <v>164</v>
      </c>
      <c r="B59" s="234">
        <v>204</v>
      </c>
      <c r="C59" s="232">
        <f t="shared" si="1"/>
        <v>0</v>
      </c>
      <c r="D59" s="255"/>
      <c r="E59" s="255"/>
      <c r="F59" s="255"/>
      <c r="G59" s="255"/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165</v>
      </c>
      <c r="B60" s="234">
        <v>205</v>
      </c>
      <c r="C60" s="232">
        <f t="shared" si="1"/>
        <v>0</v>
      </c>
      <c r="D60" s="255"/>
      <c r="E60" s="255"/>
      <c r="F60" s="255"/>
      <c r="G60" s="255"/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236" t="s">
        <v>166</v>
      </c>
      <c r="B61" s="234">
        <v>206</v>
      </c>
      <c r="C61" s="232">
        <f t="shared" si="1"/>
        <v>287</v>
      </c>
      <c r="D61" s="255"/>
      <c r="E61" s="255"/>
      <c r="F61" s="255"/>
      <c r="G61" s="255">
        <v>129</v>
      </c>
      <c r="H61" s="255">
        <v>158</v>
      </c>
      <c r="I61" s="255"/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232">
        <f t="shared" si="1"/>
        <v>2</v>
      </c>
      <c r="D62" s="462"/>
      <c r="E62" s="462"/>
      <c r="F62" s="462"/>
      <c r="G62" s="462"/>
      <c r="H62" s="462">
        <v>2</v>
      </c>
      <c r="I62" s="462"/>
      <c r="J62" s="462">
        <v>0</v>
      </c>
      <c r="K62" s="462">
        <v>0</v>
      </c>
    </row>
    <row r="63" spans="1:11" ht="15" thickBot="1">
      <c r="A63" s="236" t="s">
        <v>62</v>
      </c>
      <c r="B63" s="465"/>
      <c r="C63" s="232">
        <f t="shared" si="1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235" t="s">
        <v>63</v>
      </c>
      <c r="B64" s="234">
        <v>208</v>
      </c>
      <c r="C64" s="232">
        <f t="shared" si="1"/>
        <v>1</v>
      </c>
      <c r="D64" s="255"/>
      <c r="E64" s="255"/>
      <c r="F64" s="255"/>
      <c r="G64" s="255">
        <v>1</v>
      </c>
      <c r="H64" s="255"/>
      <c r="I64" s="255"/>
      <c r="J64" s="255">
        <v>0</v>
      </c>
      <c r="K64" s="255">
        <v>0</v>
      </c>
    </row>
    <row r="65" spans="1:11" ht="39.75" thickBot="1">
      <c r="A65" s="235" t="s">
        <v>64</v>
      </c>
      <c r="B65" s="234">
        <v>209</v>
      </c>
      <c r="C65" s="232">
        <f t="shared" si="1"/>
        <v>15</v>
      </c>
      <c r="D65" s="255"/>
      <c r="E65" s="255"/>
      <c r="F65" s="255"/>
      <c r="G65" s="255">
        <v>10</v>
      </c>
      <c r="H65" s="255">
        <v>5</v>
      </c>
      <c r="I65" s="255"/>
      <c r="J65" s="255">
        <v>0</v>
      </c>
      <c r="K65" s="255">
        <v>0</v>
      </c>
    </row>
    <row r="66" spans="1:11" ht="15" thickBot="1">
      <c r="A66" s="226" t="s">
        <v>65</v>
      </c>
      <c r="B66" s="464" t="s">
        <v>67</v>
      </c>
      <c r="C66" s="232">
        <f t="shared" si="1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236" t="s">
        <v>66</v>
      </c>
      <c r="B67" s="465"/>
      <c r="C67" s="232">
        <f t="shared" si="1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5" thickBot="1">
      <c r="A68" s="235" t="s">
        <v>68</v>
      </c>
      <c r="B68" s="234">
        <v>211</v>
      </c>
      <c r="C68" s="232">
        <f t="shared" si="1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69</v>
      </c>
      <c r="B69" s="234" t="s">
        <v>70</v>
      </c>
      <c r="C69" s="232">
        <f t="shared" si="1"/>
        <v>15</v>
      </c>
      <c r="D69" s="255"/>
      <c r="E69" s="255"/>
      <c r="F69" s="255"/>
      <c r="G69" s="255">
        <v>10</v>
      </c>
      <c r="H69" s="255">
        <v>5</v>
      </c>
      <c r="I69" s="255"/>
      <c r="J69" s="255">
        <v>0</v>
      </c>
      <c r="K69" s="255">
        <v>0</v>
      </c>
    </row>
    <row r="70" spans="1:11" ht="27" thickBot="1">
      <c r="A70" s="235" t="s">
        <v>71</v>
      </c>
      <c r="B70" s="234">
        <v>213</v>
      </c>
      <c r="C70" s="232">
        <f t="shared" si="1"/>
        <v>0</v>
      </c>
      <c r="D70" s="255"/>
      <c r="E70" s="255"/>
      <c r="F70" s="255"/>
      <c r="G70" s="255"/>
      <c r="H70" s="255"/>
      <c r="I70" s="255"/>
      <c r="J70" s="255">
        <v>0</v>
      </c>
      <c r="K70" s="255">
        <v>0</v>
      </c>
    </row>
    <row r="71" spans="1:11" ht="27" thickBot="1">
      <c r="A71" s="235" t="s">
        <v>72</v>
      </c>
      <c r="B71" s="234">
        <v>214</v>
      </c>
      <c r="C71" s="232">
        <f t="shared" si="1"/>
        <v>0</v>
      </c>
      <c r="D71" s="255"/>
      <c r="E71" s="255"/>
      <c r="F71" s="255"/>
      <c r="G71" s="255"/>
      <c r="H71" s="255"/>
      <c r="I71" s="255"/>
      <c r="J71" s="255">
        <v>0</v>
      </c>
      <c r="K71" s="255">
        <v>0</v>
      </c>
    </row>
    <row r="72" spans="1:11" ht="14.25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35" t="s">
        <v>75</v>
      </c>
      <c r="B74" s="234">
        <v>301</v>
      </c>
      <c r="C74" s="232">
        <f>SUM(D74:K74)</f>
        <v>209681</v>
      </c>
      <c r="D74" s="255"/>
      <c r="E74" s="255"/>
      <c r="F74" s="255"/>
      <c r="G74" s="255">
        <f>49005+1671</f>
        <v>50676</v>
      </c>
      <c r="H74" s="255">
        <v>8270</v>
      </c>
      <c r="I74" s="255"/>
      <c r="J74" s="232">
        <v>114055</v>
      </c>
      <c r="K74" s="232">
        <v>36680</v>
      </c>
      <c r="L74" s="74">
        <f>SUM(D74:H74)</f>
        <v>58946</v>
      </c>
    </row>
    <row r="75" spans="1:12" ht="53.25" thickBot="1">
      <c r="A75" s="235" t="s">
        <v>169</v>
      </c>
      <c r="B75" s="234">
        <v>302</v>
      </c>
      <c r="C75" s="232">
        <f aca="true" t="shared" si="2" ref="C75:C103">SUM(D75:K75)</f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74">
        <f>SUM(D87:I87)</f>
        <v>53023</v>
      </c>
    </row>
    <row r="76" spans="1:11" ht="53.25" thickBot="1">
      <c r="A76" s="235" t="s">
        <v>170</v>
      </c>
      <c r="B76" s="234">
        <v>303</v>
      </c>
      <c r="C76" s="232">
        <f t="shared" si="2"/>
        <v>21447</v>
      </c>
      <c r="D76" s="255"/>
      <c r="E76" s="255"/>
      <c r="F76" s="255"/>
      <c r="G76" s="255">
        <v>20866</v>
      </c>
      <c r="H76" s="255">
        <v>581</v>
      </c>
      <c r="I76" s="255"/>
      <c r="J76" s="255">
        <v>0</v>
      </c>
      <c r="K76" s="255">
        <v>0</v>
      </c>
    </row>
    <row r="77" spans="1:11" ht="53.25" thickBot="1">
      <c r="A77" s="227" t="s">
        <v>249</v>
      </c>
      <c r="B77" s="228" t="s">
        <v>230</v>
      </c>
      <c r="C77" s="232">
        <f t="shared" si="2"/>
        <v>21404</v>
      </c>
      <c r="D77" s="229"/>
      <c r="E77" s="229"/>
      <c r="F77" s="229"/>
      <c r="G77" s="229">
        <v>20823</v>
      </c>
      <c r="H77" s="229">
        <v>581</v>
      </c>
      <c r="I77" s="229"/>
      <c r="J77" s="229"/>
      <c r="K77" s="229"/>
    </row>
    <row r="78" spans="1:11" ht="66" thickBot="1">
      <c r="A78" s="227" t="s">
        <v>250</v>
      </c>
      <c r="B78" s="228" t="s">
        <v>232</v>
      </c>
      <c r="C78" s="232">
        <f t="shared" si="2"/>
        <v>43</v>
      </c>
      <c r="D78" s="229"/>
      <c r="E78" s="229"/>
      <c r="F78" s="229"/>
      <c r="G78" s="229">
        <v>43</v>
      </c>
      <c r="H78" s="229"/>
      <c r="I78" s="229"/>
      <c r="J78" s="229"/>
      <c r="K78" s="229"/>
    </row>
    <row r="79" spans="1:11" ht="66" thickBot="1">
      <c r="A79" s="235" t="s">
        <v>171</v>
      </c>
      <c r="B79" s="234">
        <v>304</v>
      </c>
      <c r="C79" s="232">
        <f t="shared" si="2"/>
        <v>1671</v>
      </c>
      <c r="D79" s="255"/>
      <c r="E79" s="255"/>
      <c r="F79" s="255"/>
      <c r="G79" s="255">
        <v>1671</v>
      </c>
      <c r="H79" s="255"/>
      <c r="I79" s="255"/>
      <c r="J79" s="255">
        <v>0</v>
      </c>
      <c r="K79" s="255">
        <v>0</v>
      </c>
    </row>
    <row r="80" spans="1:11" ht="66" thickBot="1">
      <c r="A80" s="227" t="s">
        <v>251</v>
      </c>
      <c r="B80" s="228" t="s">
        <v>234</v>
      </c>
      <c r="C80" s="232">
        <f t="shared" si="2"/>
        <v>1671</v>
      </c>
      <c r="D80" s="229"/>
      <c r="E80" s="229"/>
      <c r="F80" s="229"/>
      <c r="G80" s="229">
        <v>1671</v>
      </c>
      <c r="H80" s="229"/>
      <c r="I80" s="229"/>
      <c r="J80" s="229"/>
      <c r="K80" s="229"/>
    </row>
    <row r="81" spans="1:11" ht="93" thickBot="1">
      <c r="A81" s="230" t="s">
        <v>252</v>
      </c>
      <c r="B81" s="231">
        <v>305</v>
      </c>
      <c r="C81" s="232">
        <f t="shared" si="2"/>
        <v>0</v>
      </c>
      <c r="D81" s="232"/>
      <c r="E81" s="232"/>
      <c r="F81" s="232"/>
      <c r="G81" s="232"/>
      <c r="H81" s="232"/>
      <c r="I81" s="232"/>
      <c r="J81" s="232"/>
      <c r="K81" s="232"/>
    </row>
    <row r="82" spans="1:11" ht="53.25" thickBot="1">
      <c r="A82" s="235" t="s">
        <v>80</v>
      </c>
      <c r="B82" s="234">
        <v>306</v>
      </c>
      <c r="C82" s="232">
        <f t="shared" si="2"/>
        <v>0</v>
      </c>
      <c r="D82" s="255"/>
      <c r="E82" s="255"/>
      <c r="F82" s="255"/>
      <c r="G82" s="255"/>
      <c r="H82" s="255"/>
      <c r="I82" s="255"/>
      <c r="J82" s="255">
        <v>0</v>
      </c>
      <c r="K82" s="255">
        <v>0</v>
      </c>
    </row>
    <row r="83" spans="1:11" ht="39.75" thickBot="1">
      <c r="A83" s="235" t="s">
        <v>173</v>
      </c>
      <c r="B83" s="234">
        <v>307</v>
      </c>
      <c r="C83" s="232">
        <f t="shared" si="2"/>
        <v>0</v>
      </c>
      <c r="D83" s="255"/>
      <c r="E83" s="255"/>
      <c r="F83" s="255"/>
      <c r="G83" s="255"/>
      <c r="H83" s="255">
        <v>0</v>
      </c>
      <c r="I83" s="255">
        <v>0</v>
      </c>
      <c r="J83" s="255">
        <v>0</v>
      </c>
      <c r="K83" s="255">
        <v>0</v>
      </c>
    </row>
    <row r="84" spans="1:11" ht="39.75" thickBot="1">
      <c r="A84" s="235" t="s">
        <v>174</v>
      </c>
      <c r="B84" s="234">
        <v>308</v>
      </c>
      <c r="C84" s="232">
        <f t="shared" si="2"/>
        <v>0</v>
      </c>
      <c r="D84" s="255"/>
      <c r="E84" s="255"/>
      <c r="F84" s="255"/>
      <c r="G84" s="255"/>
      <c r="H84" s="255">
        <v>0</v>
      </c>
      <c r="I84" s="255">
        <v>0</v>
      </c>
      <c r="J84" s="255">
        <v>0</v>
      </c>
      <c r="K84" s="255">
        <v>0</v>
      </c>
    </row>
    <row r="85" spans="1:11" ht="27" thickBot="1">
      <c r="A85" s="227" t="s">
        <v>375</v>
      </c>
      <c r="B85" s="228" t="s">
        <v>236</v>
      </c>
      <c r="C85" s="232">
        <f t="shared" si="2"/>
        <v>211352</v>
      </c>
      <c r="D85" s="229"/>
      <c r="E85" s="229"/>
      <c r="F85" s="229"/>
      <c r="G85" s="229">
        <f>G74+G80</f>
        <v>52347</v>
      </c>
      <c r="H85" s="229">
        <f>H74+H80</f>
        <v>8270</v>
      </c>
      <c r="I85" s="229"/>
      <c r="J85" s="229">
        <f>J74+J80</f>
        <v>114055</v>
      </c>
      <c r="K85" s="229">
        <f>K74+K80</f>
        <v>36680</v>
      </c>
    </row>
    <row r="86" spans="1:11" ht="27" thickBot="1">
      <c r="A86" s="227" t="s">
        <v>253</v>
      </c>
      <c r="B86" s="228" t="s">
        <v>238</v>
      </c>
      <c r="C86" s="232">
        <f t="shared" si="2"/>
        <v>0</v>
      </c>
      <c r="D86" s="229"/>
      <c r="E86" s="229"/>
      <c r="F86" s="229"/>
      <c r="G86" s="229"/>
      <c r="H86" s="229"/>
      <c r="I86" s="229"/>
      <c r="J86" s="229"/>
      <c r="K86" s="229"/>
    </row>
    <row r="87" spans="1:11" ht="27" thickBot="1">
      <c r="A87" s="235" t="s">
        <v>175</v>
      </c>
      <c r="B87" s="234">
        <v>309</v>
      </c>
      <c r="C87" s="232">
        <f t="shared" si="2"/>
        <v>203758</v>
      </c>
      <c r="D87" s="255"/>
      <c r="E87" s="255"/>
      <c r="F87" s="255"/>
      <c r="G87" s="255">
        <v>46258</v>
      </c>
      <c r="H87" s="255">
        <v>6765</v>
      </c>
      <c r="I87" s="255"/>
      <c r="J87" s="232">
        <v>114055</v>
      </c>
      <c r="K87" s="232">
        <v>36680</v>
      </c>
    </row>
    <row r="88" spans="1:11" ht="53.25" thickBot="1">
      <c r="A88" s="235" t="s">
        <v>176</v>
      </c>
      <c r="B88" s="234">
        <v>310</v>
      </c>
      <c r="C88" s="232">
        <f t="shared" si="2"/>
        <v>21400</v>
      </c>
      <c r="D88" s="255"/>
      <c r="E88" s="255"/>
      <c r="F88" s="255"/>
      <c r="G88" s="255">
        <v>20851</v>
      </c>
      <c r="H88" s="255">
        <v>549</v>
      </c>
      <c r="I88" s="255"/>
      <c r="J88" s="255">
        <v>0</v>
      </c>
      <c r="K88" s="255">
        <v>0</v>
      </c>
    </row>
    <row r="89" spans="1:11" ht="66" thickBot="1">
      <c r="A89" s="227" t="s">
        <v>254</v>
      </c>
      <c r="B89" s="228" t="s">
        <v>240</v>
      </c>
      <c r="C89" s="232">
        <f t="shared" si="2"/>
        <v>21357</v>
      </c>
      <c r="D89" s="229"/>
      <c r="E89" s="229"/>
      <c r="F89" s="229"/>
      <c r="G89" s="229">
        <v>20808</v>
      </c>
      <c r="H89" s="229">
        <v>549</v>
      </c>
      <c r="I89" s="229"/>
      <c r="J89" s="229"/>
      <c r="K89" s="229"/>
    </row>
    <row r="90" spans="1:11" ht="66" thickBot="1">
      <c r="A90" s="227" t="s">
        <v>255</v>
      </c>
      <c r="B90" s="228" t="s">
        <v>242</v>
      </c>
      <c r="C90" s="232">
        <f t="shared" si="2"/>
        <v>43</v>
      </c>
      <c r="D90" s="229"/>
      <c r="E90" s="229"/>
      <c r="F90" s="229"/>
      <c r="G90" s="229">
        <v>43</v>
      </c>
      <c r="H90" s="229"/>
      <c r="I90" s="229"/>
      <c r="J90" s="229"/>
      <c r="K90" s="229"/>
    </row>
    <row r="91" spans="1:11" ht="39.75" thickBot="1">
      <c r="A91" s="235" t="s">
        <v>177</v>
      </c>
      <c r="B91" s="234">
        <v>311</v>
      </c>
      <c r="C91" s="232">
        <f t="shared" si="2"/>
        <v>0</v>
      </c>
      <c r="D91" s="255"/>
      <c r="E91" s="255"/>
      <c r="F91" s="255"/>
      <c r="G91" s="255"/>
      <c r="H91" s="255">
        <v>0</v>
      </c>
      <c r="I91" s="255">
        <v>0</v>
      </c>
      <c r="J91" s="255">
        <v>0</v>
      </c>
      <c r="K91" s="255">
        <v>0</v>
      </c>
    </row>
    <row r="92" spans="1:11" ht="39.75" thickBot="1">
      <c r="A92" s="235" t="s">
        <v>178</v>
      </c>
      <c r="B92" s="234">
        <v>312</v>
      </c>
      <c r="C92" s="232">
        <f t="shared" si="2"/>
        <v>0</v>
      </c>
      <c r="D92" s="255"/>
      <c r="E92" s="255"/>
      <c r="F92" s="255"/>
      <c r="G92" s="255"/>
      <c r="H92" s="255">
        <v>0</v>
      </c>
      <c r="I92" s="255">
        <v>0</v>
      </c>
      <c r="J92" s="255">
        <v>0</v>
      </c>
      <c r="K92" s="255">
        <v>0</v>
      </c>
    </row>
    <row r="93" spans="1:11" ht="39.75" thickBot="1">
      <c r="A93" s="235" t="s">
        <v>179</v>
      </c>
      <c r="B93" s="234">
        <v>313</v>
      </c>
      <c r="C93" s="232">
        <f t="shared" si="2"/>
        <v>203758</v>
      </c>
      <c r="D93" s="255"/>
      <c r="E93" s="255"/>
      <c r="F93" s="255"/>
      <c r="G93" s="255">
        <v>46258</v>
      </c>
      <c r="H93" s="255">
        <v>6765</v>
      </c>
      <c r="I93" s="255"/>
      <c r="J93" s="255">
        <v>114055</v>
      </c>
      <c r="K93" s="255">
        <v>36680</v>
      </c>
    </row>
    <row r="94" spans="1:11" ht="15" thickBot="1">
      <c r="A94" s="226" t="s">
        <v>158</v>
      </c>
      <c r="B94" s="464">
        <v>314</v>
      </c>
      <c r="C94" s="232">
        <f t="shared" si="2"/>
        <v>55</v>
      </c>
      <c r="D94" s="344"/>
      <c r="E94" s="344"/>
      <c r="F94" s="344"/>
      <c r="G94" s="344"/>
      <c r="H94" s="344">
        <v>55</v>
      </c>
      <c r="I94" s="344"/>
      <c r="J94" s="344"/>
      <c r="K94" s="344"/>
    </row>
    <row r="95" spans="1:11" ht="15" thickBot="1">
      <c r="A95" s="236" t="s">
        <v>44</v>
      </c>
      <c r="B95" s="465"/>
      <c r="C95" s="232">
        <f t="shared" si="2"/>
        <v>0</v>
      </c>
      <c r="D95" s="345"/>
      <c r="E95" s="345"/>
      <c r="F95" s="345"/>
      <c r="G95" s="345"/>
      <c r="H95" s="345"/>
      <c r="I95" s="345"/>
      <c r="J95" s="345"/>
      <c r="K95" s="345"/>
    </row>
    <row r="96" spans="1:11" ht="15" thickBot="1">
      <c r="A96" s="235" t="s">
        <v>88</v>
      </c>
      <c r="B96" s="234">
        <v>315</v>
      </c>
      <c r="C96" s="232">
        <f t="shared" si="2"/>
        <v>20</v>
      </c>
      <c r="D96" s="255"/>
      <c r="E96" s="255"/>
      <c r="F96" s="255"/>
      <c r="G96" s="255">
        <v>20</v>
      </c>
      <c r="H96" s="255"/>
      <c r="I96" s="255"/>
      <c r="J96" s="255"/>
      <c r="K96" s="255"/>
    </row>
    <row r="97" spans="1:11" ht="27" thickBot="1">
      <c r="A97" s="235" t="s">
        <v>180</v>
      </c>
      <c r="B97" s="234">
        <v>321</v>
      </c>
      <c r="C97" s="232">
        <f t="shared" si="2"/>
        <v>0</v>
      </c>
      <c r="D97" s="255"/>
      <c r="E97" s="255"/>
      <c r="F97" s="255"/>
      <c r="G97" s="255"/>
      <c r="H97" s="255"/>
      <c r="I97" s="255"/>
      <c r="J97" s="255"/>
      <c r="K97" s="255"/>
    </row>
    <row r="98" spans="1:11" ht="27" thickBot="1">
      <c r="A98" s="235" t="s">
        <v>181</v>
      </c>
      <c r="B98" s="234">
        <v>322</v>
      </c>
      <c r="C98" s="232">
        <f t="shared" si="2"/>
        <v>0</v>
      </c>
      <c r="D98" s="255"/>
      <c r="E98" s="255"/>
      <c r="F98" s="255"/>
      <c r="G98" s="255"/>
      <c r="H98" s="255"/>
      <c r="I98" s="255"/>
      <c r="J98" s="255"/>
      <c r="K98" s="255"/>
    </row>
    <row r="99" spans="1:11" ht="15" thickBot="1">
      <c r="A99" s="226" t="s">
        <v>48</v>
      </c>
      <c r="B99" s="464">
        <v>323</v>
      </c>
      <c r="C99" s="232">
        <f t="shared" si="2"/>
        <v>0</v>
      </c>
      <c r="D99" s="462"/>
      <c r="E99" s="462"/>
      <c r="F99" s="462"/>
      <c r="G99" s="462"/>
      <c r="H99" s="462"/>
      <c r="I99" s="462"/>
      <c r="J99" s="462"/>
      <c r="K99" s="462"/>
    </row>
    <row r="100" spans="1:11" ht="15" thickBot="1">
      <c r="A100" s="236" t="s">
        <v>49</v>
      </c>
      <c r="B100" s="465"/>
      <c r="C100" s="232">
        <f t="shared" si="2"/>
        <v>0</v>
      </c>
      <c r="D100" s="463"/>
      <c r="E100" s="463"/>
      <c r="F100" s="463"/>
      <c r="G100" s="463"/>
      <c r="H100" s="463"/>
      <c r="I100" s="463"/>
      <c r="J100" s="463"/>
      <c r="K100" s="463"/>
    </row>
    <row r="101" spans="1:11" ht="27" thickBot="1">
      <c r="A101" s="236" t="s">
        <v>50</v>
      </c>
      <c r="B101" s="234">
        <v>324</v>
      </c>
      <c r="C101" s="232">
        <f t="shared" si="2"/>
        <v>0</v>
      </c>
      <c r="D101" s="255"/>
      <c r="E101" s="255"/>
      <c r="F101" s="255"/>
      <c r="G101" s="255"/>
      <c r="H101" s="255"/>
      <c r="I101" s="255"/>
      <c r="J101" s="255"/>
      <c r="K101" s="255"/>
    </row>
    <row r="102" spans="1:11" ht="39.75" thickBot="1">
      <c r="A102" s="236" t="s">
        <v>51</v>
      </c>
      <c r="B102" s="234">
        <v>325</v>
      </c>
      <c r="C102" s="232">
        <f t="shared" si="2"/>
        <v>0</v>
      </c>
      <c r="D102" s="255"/>
      <c r="E102" s="255"/>
      <c r="F102" s="255"/>
      <c r="G102" s="255"/>
      <c r="H102" s="255"/>
      <c r="I102" s="255"/>
      <c r="J102" s="255"/>
      <c r="K102" s="255"/>
    </row>
    <row r="103" spans="1:11" ht="15" thickBot="1">
      <c r="A103" s="235" t="s">
        <v>52</v>
      </c>
      <c r="B103" s="234">
        <v>326</v>
      </c>
      <c r="C103" s="232">
        <f t="shared" si="2"/>
        <v>0</v>
      </c>
      <c r="D103" s="255"/>
      <c r="E103" s="255"/>
      <c r="F103" s="255"/>
      <c r="G103" s="255"/>
      <c r="H103" s="255"/>
      <c r="I103" s="255"/>
      <c r="J103" s="255"/>
      <c r="K103" s="255"/>
    </row>
    <row r="104" spans="1:11" ht="27.75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 t="s">
        <v>127</v>
      </c>
      <c r="C106" s="232">
        <f>SUM(D106:K106)</f>
        <v>62</v>
      </c>
      <c r="D106" s="255"/>
      <c r="E106" s="255"/>
      <c r="F106" s="255"/>
      <c r="G106" s="255">
        <v>24</v>
      </c>
      <c r="H106" s="255">
        <v>38</v>
      </c>
      <c r="I106" s="255"/>
      <c r="J106" s="234">
        <v>0</v>
      </c>
      <c r="K106" s="234">
        <v>0</v>
      </c>
    </row>
    <row r="107" spans="1:11" ht="79.5" thickBot="1">
      <c r="A107" s="235" t="s">
        <v>185</v>
      </c>
      <c r="B107" s="234" t="s">
        <v>128</v>
      </c>
      <c r="C107" s="232">
        <f>SUM(D107:K107)</f>
        <v>10</v>
      </c>
      <c r="D107" s="255"/>
      <c r="E107" s="255"/>
      <c r="F107" s="255"/>
      <c r="G107" s="255">
        <v>9</v>
      </c>
      <c r="H107" s="255">
        <v>1</v>
      </c>
      <c r="I107" s="255"/>
      <c r="J107" s="234">
        <v>0</v>
      </c>
      <c r="K107" s="234">
        <v>0</v>
      </c>
    </row>
    <row r="108" spans="1:11" ht="53.25" thickBot="1">
      <c r="A108" s="235" t="s">
        <v>186</v>
      </c>
      <c r="B108" s="234" t="s">
        <v>129</v>
      </c>
      <c r="C108" s="232">
        <f>SUM(D108:K108)</f>
        <v>62</v>
      </c>
      <c r="D108" s="255"/>
      <c r="E108" s="255"/>
      <c r="F108" s="255"/>
      <c r="G108" s="255">
        <v>24</v>
      </c>
      <c r="H108" s="255">
        <v>38</v>
      </c>
      <c r="I108" s="255"/>
      <c r="J108" s="234">
        <v>0</v>
      </c>
      <c r="K108" s="234">
        <v>0</v>
      </c>
    </row>
    <row r="109" spans="1:11" ht="93" thickBot="1">
      <c r="A109" s="235" t="s">
        <v>187</v>
      </c>
      <c r="B109" s="234" t="s">
        <v>130</v>
      </c>
      <c r="C109" s="232">
        <f>SUM(D109:K109)</f>
        <v>10</v>
      </c>
      <c r="D109" s="255"/>
      <c r="E109" s="255"/>
      <c r="F109" s="255"/>
      <c r="G109" s="255">
        <v>9</v>
      </c>
      <c r="H109" s="255">
        <v>1</v>
      </c>
      <c r="I109" s="255"/>
      <c r="J109" s="234">
        <v>0</v>
      </c>
      <c r="K109" s="234">
        <v>0</v>
      </c>
    </row>
    <row r="110" spans="1:11" ht="15.75" customHeight="1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235" t="s">
        <v>189</v>
      </c>
      <c r="B111" s="234" t="s">
        <v>131</v>
      </c>
      <c r="C111" s="232">
        <f>SUM(D111:K111)</f>
        <v>213</v>
      </c>
      <c r="D111" s="255"/>
      <c r="E111" s="255"/>
      <c r="F111" s="255"/>
      <c r="G111" s="255">
        <v>85</v>
      </c>
      <c r="H111" s="255">
        <v>128</v>
      </c>
      <c r="I111" s="255"/>
      <c r="J111" s="234">
        <v>0</v>
      </c>
      <c r="K111" s="234">
        <v>0</v>
      </c>
    </row>
    <row r="112" spans="1:11" ht="39.75" thickBot="1">
      <c r="A112" s="235" t="s">
        <v>99</v>
      </c>
      <c r="B112" s="234" t="s">
        <v>132</v>
      </c>
      <c r="C112" s="232">
        <f>SUM(D112:K112)</f>
        <v>10</v>
      </c>
      <c r="D112" s="255"/>
      <c r="E112" s="255"/>
      <c r="F112" s="255"/>
      <c r="G112" s="255">
        <v>7</v>
      </c>
      <c r="H112" s="255">
        <v>3</v>
      </c>
      <c r="I112" s="255"/>
      <c r="J112" s="234">
        <v>0</v>
      </c>
      <c r="K112" s="234">
        <v>0</v>
      </c>
    </row>
    <row r="113" spans="1:11" ht="53.25" thickBot="1">
      <c r="A113" s="235" t="s">
        <v>190</v>
      </c>
      <c r="B113" s="234" t="s">
        <v>133</v>
      </c>
      <c r="C113" s="232">
        <f>SUM(D113:K113)</f>
        <v>0</v>
      </c>
      <c r="D113" s="255"/>
      <c r="E113" s="255"/>
      <c r="F113" s="255"/>
      <c r="G113" s="255"/>
      <c r="H113" s="255"/>
      <c r="I113" s="255"/>
      <c r="J113" s="234">
        <v>0</v>
      </c>
      <c r="K113" s="234">
        <v>0</v>
      </c>
    </row>
    <row r="114" spans="1:11" ht="15" customHeight="1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.75" customHeight="1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 t="s">
        <v>134</v>
      </c>
      <c r="C116" s="255">
        <v>336639</v>
      </c>
      <c r="D116" s="234">
        <v>0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</row>
    <row r="117" spans="1:11" ht="43.5" thickBot="1">
      <c r="A117" s="237" t="s">
        <v>104</v>
      </c>
      <c r="B117" s="234" t="s">
        <v>135</v>
      </c>
      <c r="C117" s="255">
        <v>193601</v>
      </c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</row>
    <row r="118" spans="1:11" ht="53.25" thickBot="1">
      <c r="A118" s="235" t="s">
        <v>193</v>
      </c>
      <c r="B118" s="234" t="s">
        <v>136</v>
      </c>
      <c r="C118" s="232">
        <f aca="true" t="shared" si="3" ref="C118:C125">SUM(D118:K118)</f>
        <v>44981</v>
      </c>
      <c r="D118" s="255"/>
      <c r="E118" s="255"/>
      <c r="F118" s="255"/>
      <c r="G118" s="255">
        <v>39316</v>
      </c>
      <c r="H118" s="255">
        <v>5665</v>
      </c>
      <c r="I118" s="255"/>
      <c r="J118" s="234">
        <v>0</v>
      </c>
      <c r="K118" s="234">
        <v>0</v>
      </c>
    </row>
    <row r="119" spans="1:11" ht="66" thickBot="1">
      <c r="A119" s="235" t="s">
        <v>194</v>
      </c>
      <c r="B119" s="234" t="s">
        <v>137</v>
      </c>
      <c r="C119" s="232">
        <f t="shared" si="3"/>
        <v>25682</v>
      </c>
      <c r="D119" s="255"/>
      <c r="E119" s="255"/>
      <c r="F119" s="255"/>
      <c r="G119" s="255">
        <v>25495</v>
      </c>
      <c r="H119" s="255">
        <v>187</v>
      </c>
      <c r="I119" s="255"/>
      <c r="J119" s="234">
        <v>0</v>
      </c>
      <c r="K119" s="234">
        <v>0</v>
      </c>
    </row>
    <row r="120" spans="1:11" ht="53.25" thickBot="1">
      <c r="A120" s="235" t="s">
        <v>195</v>
      </c>
      <c r="B120" s="234" t="s">
        <v>138</v>
      </c>
      <c r="C120" s="232">
        <f t="shared" si="3"/>
        <v>41419</v>
      </c>
      <c r="D120" s="255"/>
      <c r="E120" s="255"/>
      <c r="F120" s="255"/>
      <c r="G120" s="255">
        <v>37063</v>
      </c>
      <c r="H120" s="255">
        <v>4356</v>
      </c>
      <c r="I120" s="255"/>
      <c r="J120" s="234">
        <v>0</v>
      </c>
      <c r="K120" s="234">
        <v>0</v>
      </c>
    </row>
    <row r="121" spans="1:11" ht="15" thickBot="1">
      <c r="A121" s="238" t="s">
        <v>196</v>
      </c>
      <c r="B121" s="464" t="s">
        <v>139</v>
      </c>
      <c r="C121" s="232">
        <f t="shared" si="3"/>
        <v>41419</v>
      </c>
      <c r="D121" s="344"/>
      <c r="E121" s="344"/>
      <c r="F121" s="344"/>
      <c r="G121" s="344">
        <v>37063</v>
      </c>
      <c r="H121" s="344">
        <v>4356</v>
      </c>
      <c r="I121" s="344"/>
      <c r="J121" s="346">
        <v>0</v>
      </c>
      <c r="K121" s="346">
        <v>0</v>
      </c>
    </row>
    <row r="122" spans="1:11" ht="15" thickBot="1">
      <c r="A122" s="235" t="s">
        <v>108</v>
      </c>
      <c r="B122" s="465"/>
      <c r="C122" s="232">
        <f t="shared" si="3"/>
        <v>0</v>
      </c>
      <c r="D122" s="345"/>
      <c r="E122" s="345"/>
      <c r="F122" s="345"/>
      <c r="G122" s="345"/>
      <c r="H122" s="345"/>
      <c r="I122" s="345"/>
      <c r="J122" s="347"/>
      <c r="K122" s="347"/>
    </row>
    <row r="123" spans="1:11" ht="27" thickBot="1">
      <c r="A123" s="236" t="s">
        <v>109</v>
      </c>
      <c r="B123" s="234" t="s">
        <v>140</v>
      </c>
      <c r="C123" s="232">
        <f t="shared" si="3"/>
        <v>0</v>
      </c>
      <c r="D123" s="255"/>
      <c r="E123" s="255"/>
      <c r="F123" s="255"/>
      <c r="G123" s="255"/>
      <c r="H123" s="255"/>
      <c r="I123" s="255"/>
      <c r="J123" s="234">
        <v>0</v>
      </c>
      <c r="K123" s="234">
        <v>0</v>
      </c>
    </row>
    <row r="124" spans="1:11" ht="79.5" thickBot="1">
      <c r="A124" s="235" t="s">
        <v>197</v>
      </c>
      <c r="B124" s="234" t="s">
        <v>141</v>
      </c>
      <c r="C124" s="232">
        <f t="shared" si="3"/>
        <v>25610</v>
      </c>
      <c r="D124" s="255"/>
      <c r="E124" s="255"/>
      <c r="F124" s="255"/>
      <c r="G124" s="255">
        <v>25456</v>
      </c>
      <c r="H124" s="255">
        <v>154</v>
      </c>
      <c r="I124" s="255"/>
      <c r="J124" s="234">
        <v>0</v>
      </c>
      <c r="K124" s="234">
        <v>0</v>
      </c>
    </row>
    <row r="125" spans="1:11" ht="79.5" thickBot="1">
      <c r="A125" s="236" t="s">
        <v>198</v>
      </c>
      <c r="B125" s="239" t="s">
        <v>142</v>
      </c>
      <c r="C125" s="232">
        <f t="shared" si="3"/>
        <v>0</v>
      </c>
      <c r="D125" s="239">
        <v>0</v>
      </c>
      <c r="E125" s="239">
        <v>0</v>
      </c>
      <c r="F125" s="239">
        <v>0</v>
      </c>
      <c r="G125" s="234">
        <v>0</v>
      </c>
      <c r="H125" s="239">
        <v>0</v>
      </c>
      <c r="I125" s="239">
        <v>0</v>
      </c>
      <c r="J125" s="239">
        <v>0</v>
      </c>
      <c r="K125" s="239">
        <v>0</v>
      </c>
    </row>
    <row r="126" ht="15">
      <c r="A126" s="92"/>
    </row>
    <row r="127" spans="1:7" ht="15">
      <c r="A127" s="482"/>
      <c r="B127" s="77"/>
      <c r="C127" s="37"/>
      <c r="D127" s="552"/>
      <c r="E127" s="553"/>
      <c r="F127" s="553"/>
      <c r="G127" s="553"/>
    </row>
    <row r="128" spans="1:7" ht="15">
      <c r="A128" s="482"/>
      <c r="B128" s="554"/>
      <c r="C128" s="555"/>
      <c r="D128" s="553"/>
      <c r="E128" s="553"/>
      <c r="F128" s="553"/>
      <c r="G128" s="553"/>
    </row>
    <row r="129" spans="1:5" ht="15">
      <c r="A129" s="482" t="s">
        <v>112</v>
      </c>
      <c r="B129" s="257"/>
      <c r="C129" s="264"/>
      <c r="D129" s="264"/>
      <c r="E129" s="264"/>
    </row>
    <row r="130" spans="1:8" ht="15">
      <c r="A130" s="482"/>
      <c r="B130" s="556" t="s">
        <v>315</v>
      </c>
      <c r="C130" s="556"/>
      <c r="D130" s="556"/>
      <c r="E130" s="542" t="s">
        <v>316</v>
      </c>
      <c r="F130" s="542"/>
      <c r="G130" s="542"/>
      <c r="H130" s="542"/>
    </row>
    <row r="131" spans="1:5" ht="15">
      <c r="A131" s="257"/>
      <c r="B131" s="479" t="s">
        <v>113</v>
      </c>
      <c r="C131" s="479"/>
      <c r="D131" s="256"/>
      <c r="E131" s="256" t="s">
        <v>114</v>
      </c>
    </row>
    <row r="132" spans="1:5" ht="15">
      <c r="A132" s="257"/>
      <c r="B132" s="256"/>
      <c r="C132" s="256"/>
      <c r="D132" s="256"/>
      <c r="E132" s="256"/>
    </row>
    <row r="133" spans="1:5" ht="15.75" thickBot="1">
      <c r="A133" s="257"/>
      <c r="B133" s="256"/>
      <c r="C133" s="256"/>
      <c r="D133" s="256"/>
      <c r="E133" s="95"/>
    </row>
    <row r="134" spans="1:5" ht="15">
      <c r="A134" s="257"/>
      <c r="B134" s="256"/>
      <c r="C134" s="256"/>
      <c r="D134" s="256"/>
      <c r="E134" s="256" t="s">
        <v>115</v>
      </c>
    </row>
    <row r="135" ht="15">
      <c r="A135" s="92"/>
    </row>
    <row r="136" spans="1:3" ht="15">
      <c r="A136" s="532" t="s">
        <v>317</v>
      </c>
      <c r="B136" s="532"/>
      <c r="C136" s="532"/>
    </row>
    <row r="137" ht="15">
      <c r="A137" s="261" t="s">
        <v>318</v>
      </c>
    </row>
    <row r="138" spans="1:3" ht="15">
      <c r="A138" s="532" t="s">
        <v>319</v>
      </c>
      <c r="B138" s="532"/>
      <c r="C138" s="532"/>
    </row>
  </sheetData>
  <sheetProtection/>
  <mergeCells count="85">
    <mergeCell ref="A129:A130"/>
    <mergeCell ref="A105:K105"/>
    <mergeCell ref="A110:K110"/>
    <mergeCell ref="A114:K114"/>
    <mergeCell ref="A115:K115"/>
    <mergeCell ref="B121:B122"/>
    <mergeCell ref="B130:D130"/>
    <mergeCell ref="E130:H130"/>
    <mergeCell ref="I99:I100"/>
    <mergeCell ref="J99:J100"/>
    <mergeCell ref="K99:K100"/>
    <mergeCell ref="A104:K104"/>
    <mergeCell ref="A127:A128"/>
    <mergeCell ref="D127:G128"/>
    <mergeCell ref="B128:C128"/>
    <mergeCell ref="B99:B100"/>
    <mergeCell ref="D99:D100"/>
    <mergeCell ref="E99:E100"/>
    <mergeCell ref="F99:F100"/>
    <mergeCell ref="G99:G100"/>
    <mergeCell ref="H99:H100"/>
    <mergeCell ref="I66:I67"/>
    <mergeCell ref="J66:J67"/>
    <mergeCell ref="K66:K67"/>
    <mergeCell ref="A72:K72"/>
    <mergeCell ref="A73:K73"/>
    <mergeCell ref="B94:B95"/>
    <mergeCell ref="B66:B67"/>
    <mergeCell ref="D66:D67"/>
    <mergeCell ref="E66:E67"/>
    <mergeCell ref="F66:F67"/>
    <mergeCell ref="G66:G67"/>
    <mergeCell ref="H66:H67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K44:K45"/>
    <mergeCell ref="I49:I50"/>
    <mergeCell ref="J49:J50"/>
    <mergeCell ref="K49:K50"/>
    <mergeCell ref="I44:I45"/>
    <mergeCell ref="J44:J45"/>
    <mergeCell ref="B49:B50"/>
    <mergeCell ref="D49:D50"/>
    <mergeCell ref="E49:E50"/>
    <mergeCell ref="F49:F50"/>
    <mergeCell ref="G49:G50"/>
    <mergeCell ref="H49:H50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A9:K9"/>
    <mergeCell ref="B12:F12"/>
    <mergeCell ref="B14:E14"/>
    <mergeCell ref="A16:K16"/>
    <mergeCell ref="A17:A19"/>
    <mergeCell ref="B17:B19"/>
    <mergeCell ref="D17:K17"/>
    <mergeCell ref="D18:F18"/>
    <mergeCell ref="G18:G19"/>
    <mergeCell ref="H18:H19"/>
    <mergeCell ref="B131:C131"/>
    <mergeCell ref="A136:C136"/>
    <mergeCell ref="A138:C138"/>
    <mergeCell ref="A1:K1"/>
    <mergeCell ref="A2:K2"/>
    <mergeCell ref="A3:K3"/>
    <mergeCell ref="A5:K5"/>
    <mergeCell ref="A6:K6"/>
    <mergeCell ref="A7:K7"/>
    <mergeCell ref="A8:K8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6"/>
  <sheetViews>
    <sheetView zoomScalePageLayoutView="0" workbookViewId="0" topLeftCell="A85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2.25">
      <c r="A12" s="77" t="s">
        <v>9</v>
      </c>
      <c r="B12" s="96"/>
      <c r="C12" s="126" t="s">
        <v>281</v>
      </c>
      <c r="D12" s="127"/>
      <c r="E12" s="127"/>
      <c r="F12" s="127"/>
      <c r="G12" s="127"/>
      <c r="H12" s="97"/>
      <c r="I12" s="97"/>
      <c r="J12" s="97"/>
      <c r="K12" s="99"/>
    </row>
    <row r="13" spans="1:11" ht="15">
      <c r="A13" s="77"/>
      <c r="B13" s="78"/>
      <c r="C13" s="128"/>
      <c r="D13" s="128"/>
      <c r="E13" s="128"/>
      <c r="F13" s="128"/>
      <c r="G13" s="128"/>
      <c r="K13" s="99"/>
    </row>
    <row r="14" spans="1:11" ht="15">
      <c r="A14" s="77" t="s">
        <v>10</v>
      </c>
      <c r="B14" s="98"/>
      <c r="C14" s="126" t="s">
        <v>263</v>
      </c>
      <c r="D14" s="127"/>
      <c r="E14" s="127"/>
      <c r="F14" s="127"/>
      <c r="G14" s="127"/>
      <c r="H14" s="97"/>
      <c r="I14" s="97"/>
      <c r="J14" s="97"/>
      <c r="K14" s="99"/>
    </row>
    <row r="15" spans="1:11" ht="15">
      <c r="A15" s="177"/>
      <c r="B15" s="180"/>
      <c r="C15" s="198"/>
      <c r="D15" s="199"/>
      <c r="E15" s="199"/>
      <c r="F15" s="199"/>
      <c r="G15" s="199"/>
      <c r="H15" s="99"/>
      <c r="I15" s="99"/>
      <c r="J15" s="99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42">
        <f>SUM(D23:K23)</f>
        <v>684</v>
      </c>
      <c r="D23" s="342">
        <v>0</v>
      </c>
      <c r="E23" s="342">
        <v>0</v>
      </c>
      <c r="F23" s="342">
        <v>0</v>
      </c>
      <c r="G23" s="342">
        <v>8</v>
      </c>
      <c r="H23" s="342">
        <v>5</v>
      </c>
      <c r="I23" s="342">
        <v>0</v>
      </c>
      <c r="J23" s="342">
        <v>54</v>
      </c>
      <c r="K23" s="342">
        <v>617</v>
      </c>
      <c r="L23" s="74">
        <f>SUM(D23:I23)</f>
        <v>13</v>
      </c>
    </row>
    <row r="24" spans="1:11" ht="39.75" thickBot="1">
      <c r="A24" s="235" t="s">
        <v>146</v>
      </c>
      <c r="B24" s="234">
        <v>102</v>
      </c>
      <c r="C24" s="232">
        <f aca="true" t="shared" si="0" ref="C24:C54">SUM(D24:K24)</f>
        <v>0</v>
      </c>
      <c r="D24" s="232">
        <v>0</v>
      </c>
      <c r="E24" s="232">
        <v>0</v>
      </c>
      <c r="F24" s="232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</row>
    <row r="25" spans="1:11" ht="39.75" thickBot="1">
      <c r="A25" s="235" t="s">
        <v>147</v>
      </c>
      <c r="B25" s="234">
        <v>103</v>
      </c>
      <c r="C25" s="232">
        <f t="shared" si="0"/>
        <v>10</v>
      </c>
      <c r="D25" s="232">
        <v>0</v>
      </c>
      <c r="E25" s="232">
        <v>0</v>
      </c>
      <c r="F25" s="232">
        <v>0</v>
      </c>
      <c r="G25" s="232">
        <v>7</v>
      </c>
      <c r="H25" s="232">
        <v>3</v>
      </c>
      <c r="I25" s="232">
        <v>0</v>
      </c>
      <c r="J25" s="232">
        <v>0</v>
      </c>
      <c r="K25" s="232">
        <v>0</v>
      </c>
    </row>
    <row r="26" spans="1:11" ht="53.25" thickBot="1">
      <c r="A26" s="227" t="s">
        <v>243</v>
      </c>
      <c r="B26" s="228" t="s">
        <v>216</v>
      </c>
      <c r="C26" s="232">
        <f t="shared" si="0"/>
        <v>9</v>
      </c>
      <c r="D26" s="232">
        <v>0</v>
      </c>
      <c r="E26" s="232">
        <v>0</v>
      </c>
      <c r="F26" s="232">
        <v>0</v>
      </c>
      <c r="G26" s="232">
        <v>6</v>
      </c>
      <c r="H26" s="232">
        <v>3</v>
      </c>
      <c r="I26" s="232">
        <v>0</v>
      </c>
      <c r="J26" s="232">
        <v>0</v>
      </c>
      <c r="K26" s="232">
        <v>0</v>
      </c>
    </row>
    <row r="27" spans="1:11" ht="53.25" thickBot="1">
      <c r="A27" s="227" t="s">
        <v>244</v>
      </c>
      <c r="B27" s="228" t="s">
        <v>218</v>
      </c>
      <c r="C27" s="232">
        <f t="shared" si="0"/>
        <v>1</v>
      </c>
      <c r="D27" s="232">
        <v>0</v>
      </c>
      <c r="E27" s="232">
        <v>0</v>
      </c>
      <c r="F27" s="232">
        <v>0</v>
      </c>
      <c r="G27" s="232">
        <v>1</v>
      </c>
      <c r="H27" s="232">
        <v>0</v>
      </c>
      <c r="I27" s="232">
        <v>0</v>
      </c>
      <c r="J27" s="232">
        <v>0</v>
      </c>
      <c r="K27" s="232">
        <v>0</v>
      </c>
    </row>
    <row r="28" spans="1:11" ht="53.25" thickBot="1">
      <c r="A28" s="235" t="s">
        <v>148</v>
      </c>
      <c r="B28" s="234">
        <v>104</v>
      </c>
      <c r="C28" s="232">
        <f t="shared" si="0"/>
        <v>0</v>
      </c>
      <c r="D28" s="232">
        <v>0</v>
      </c>
      <c r="E28" s="232">
        <v>0</v>
      </c>
      <c r="F28" s="232">
        <v>0</v>
      </c>
      <c r="G28" s="232">
        <v>0</v>
      </c>
      <c r="H28" s="232">
        <v>0</v>
      </c>
      <c r="I28" s="232">
        <v>0</v>
      </c>
      <c r="J28" s="232">
        <v>0</v>
      </c>
      <c r="K28" s="232">
        <v>0</v>
      </c>
    </row>
    <row r="29" spans="1:11" ht="66" thickBot="1">
      <c r="A29" s="227" t="s">
        <v>245</v>
      </c>
      <c r="B29" s="228" t="s">
        <v>220</v>
      </c>
      <c r="C29" s="232">
        <f t="shared" si="0"/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v>0</v>
      </c>
    </row>
    <row r="30" spans="1:11" ht="79.5" thickBot="1">
      <c r="A30" s="230" t="s">
        <v>246</v>
      </c>
      <c r="B30" s="231">
        <v>105</v>
      </c>
      <c r="C30" s="232">
        <f t="shared" si="0"/>
        <v>0</v>
      </c>
      <c r="D30" s="232">
        <v>0</v>
      </c>
      <c r="E30" s="232">
        <v>0</v>
      </c>
      <c r="F30" s="232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v>0</v>
      </c>
    </row>
    <row r="31" spans="1:11" ht="53.25" thickBot="1">
      <c r="A31" s="235" t="s">
        <v>34</v>
      </c>
      <c r="B31" s="234">
        <v>106</v>
      </c>
      <c r="C31" s="232">
        <f t="shared" si="0"/>
        <v>0</v>
      </c>
      <c r="D31" s="232">
        <v>0</v>
      </c>
      <c r="E31" s="232">
        <v>0</v>
      </c>
      <c r="F31" s="232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</row>
    <row r="32" spans="1:11" ht="27" thickBot="1">
      <c r="A32" s="235" t="s">
        <v>150</v>
      </c>
      <c r="B32" s="234">
        <v>107</v>
      </c>
      <c r="C32" s="232">
        <f t="shared" si="0"/>
        <v>0</v>
      </c>
      <c r="D32" s="232">
        <v>0</v>
      </c>
      <c r="E32" s="232">
        <v>0</v>
      </c>
      <c r="F32" s="232">
        <v>0</v>
      </c>
      <c r="G32" s="232">
        <v>0</v>
      </c>
      <c r="H32" s="232">
        <v>0</v>
      </c>
      <c r="I32" s="232">
        <v>0</v>
      </c>
      <c r="J32" s="232">
        <v>0</v>
      </c>
      <c r="K32" s="232">
        <v>0</v>
      </c>
    </row>
    <row r="33" spans="1:11" ht="27" thickBot="1">
      <c r="A33" s="235" t="s">
        <v>151</v>
      </c>
      <c r="B33" s="234">
        <v>108</v>
      </c>
      <c r="C33" s="232">
        <f t="shared" si="0"/>
        <v>0</v>
      </c>
      <c r="D33" s="232">
        <v>0</v>
      </c>
      <c r="E33" s="232">
        <v>0</v>
      </c>
      <c r="F33" s="232">
        <v>0</v>
      </c>
      <c r="G33" s="232">
        <v>0</v>
      </c>
      <c r="H33" s="232">
        <v>0</v>
      </c>
      <c r="I33" s="232">
        <v>0</v>
      </c>
      <c r="J33" s="232">
        <v>0</v>
      </c>
      <c r="K33" s="232">
        <v>0</v>
      </c>
    </row>
    <row r="34" spans="1:11" ht="39.75" thickBot="1">
      <c r="A34" s="235" t="s">
        <v>152</v>
      </c>
      <c r="B34" s="234">
        <v>109</v>
      </c>
      <c r="C34" s="232">
        <f t="shared" si="0"/>
        <v>0</v>
      </c>
      <c r="D34" s="232">
        <v>0</v>
      </c>
      <c r="E34" s="232">
        <v>0</v>
      </c>
      <c r="F34" s="232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</row>
    <row r="35" spans="1:11" ht="53.25" thickBot="1">
      <c r="A35" s="225" t="s">
        <v>221</v>
      </c>
      <c r="B35" s="228" t="s">
        <v>222</v>
      </c>
      <c r="C35" s="232">
        <f t="shared" si="0"/>
        <v>681</v>
      </c>
      <c r="D35" s="232">
        <v>0</v>
      </c>
      <c r="E35" s="232">
        <v>0</v>
      </c>
      <c r="F35" s="232">
        <v>0</v>
      </c>
      <c r="G35" s="232">
        <v>7</v>
      </c>
      <c r="H35" s="232">
        <v>3</v>
      </c>
      <c r="I35" s="232">
        <v>0</v>
      </c>
      <c r="J35" s="232">
        <v>54</v>
      </c>
      <c r="K35" s="232">
        <v>617</v>
      </c>
    </row>
    <row r="36" spans="1:11" ht="53.25" thickBot="1">
      <c r="A36" s="225" t="s">
        <v>223</v>
      </c>
      <c r="B36" s="228" t="s">
        <v>224</v>
      </c>
      <c r="C36" s="232">
        <f t="shared" si="0"/>
        <v>0</v>
      </c>
      <c r="D36" s="232">
        <v>0</v>
      </c>
      <c r="E36" s="232">
        <v>0</v>
      </c>
      <c r="F36" s="232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</row>
    <row r="37" spans="1:11" ht="27" thickBot="1">
      <c r="A37" s="202" t="s">
        <v>153</v>
      </c>
      <c r="B37" s="203">
        <v>110</v>
      </c>
      <c r="C37" s="342">
        <f t="shared" si="0"/>
        <v>684</v>
      </c>
      <c r="D37" s="342">
        <v>0</v>
      </c>
      <c r="E37" s="342">
        <v>0</v>
      </c>
      <c r="F37" s="342">
        <v>0</v>
      </c>
      <c r="G37" s="342">
        <v>8</v>
      </c>
      <c r="H37" s="342">
        <v>5</v>
      </c>
      <c r="I37" s="342">
        <v>0</v>
      </c>
      <c r="J37" s="342">
        <v>54</v>
      </c>
      <c r="K37" s="342">
        <v>617</v>
      </c>
    </row>
    <row r="38" spans="1:11" ht="53.25" thickBot="1">
      <c r="A38" s="235" t="s">
        <v>154</v>
      </c>
      <c r="B38" s="234">
        <v>111</v>
      </c>
      <c r="C38" s="232">
        <f t="shared" si="0"/>
        <v>10</v>
      </c>
      <c r="D38" s="232">
        <v>0</v>
      </c>
      <c r="E38" s="232">
        <v>0</v>
      </c>
      <c r="F38" s="232">
        <v>0</v>
      </c>
      <c r="G38" s="232">
        <v>7</v>
      </c>
      <c r="H38" s="232">
        <v>3</v>
      </c>
      <c r="I38" s="232">
        <v>0</v>
      </c>
      <c r="J38" s="232">
        <v>0</v>
      </c>
      <c r="K38" s="232">
        <v>0</v>
      </c>
    </row>
    <row r="39" spans="1:11" ht="66" thickBot="1">
      <c r="A39" s="227" t="s">
        <v>247</v>
      </c>
      <c r="B39" s="228" t="s">
        <v>226</v>
      </c>
      <c r="C39" s="232">
        <f t="shared" si="0"/>
        <v>9</v>
      </c>
      <c r="D39" s="232">
        <v>0</v>
      </c>
      <c r="E39" s="232">
        <v>0</v>
      </c>
      <c r="F39" s="232">
        <v>0</v>
      </c>
      <c r="G39" s="232">
        <v>6</v>
      </c>
      <c r="H39" s="232">
        <v>3</v>
      </c>
      <c r="I39" s="232">
        <v>0</v>
      </c>
      <c r="J39" s="232">
        <v>0</v>
      </c>
      <c r="K39" s="232">
        <v>0</v>
      </c>
    </row>
    <row r="40" spans="1:11" ht="66" thickBot="1">
      <c r="A40" s="227" t="s">
        <v>248</v>
      </c>
      <c r="B40" s="228" t="s">
        <v>228</v>
      </c>
      <c r="C40" s="232">
        <f t="shared" si="0"/>
        <v>1</v>
      </c>
      <c r="D40" s="232">
        <v>0</v>
      </c>
      <c r="E40" s="232">
        <v>0</v>
      </c>
      <c r="F40" s="232">
        <v>0</v>
      </c>
      <c r="G40" s="232">
        <v>1</v>
      </c>
      <c r="H40" s="232">
        <v>0</v>
      </c>
      <c r="I40" s="232">
        <v>0</v>
      </c>
      <c r="J40" s="232">
        <v>0</v>
      </c>
      <c r="K40" s="232">
        <v>0</v>
      </c>
    </row>
    <row r="41" spans="1:11" ht="39.75" thickBot="1">
      <c r="A41" s="235" t="s">
        <v>155</v>
      </c>
      <c r="B41" s="234">
        <v>112</v>
      </c>
      <c r="C41" s="232">
        <f t="shared" si="0"/>
        <v>0</v>
      </c>
      <c r="D41" s="232">
        <v>0</v>
      </c>
      <c r="E41" s="232">
        <v>0</v>
      </c>
      <c r="F41" s="232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</row>
    <row r="42" spans="1:11" ht="39.75" thickBot="1">
      <c r="A42" s="235" t="s">
        <v>156</v>
      </c>
      <c r="B42" s="234">
        <v>113</v>
      </c>
      <c r="C42" s="232">
        <f t="shared" si="0"/>
        <v>0</v>
      </c>
      <c r="D42" s="232">
        <v>0</v>
      </c>
      <c r="E42" s="232">
        <v>0</v>
      </c>
      <c r="F42" s="232">
        <v>0</v>
      </c>
      <c r="G42" s="232">
        <v>0</v>
      </c>
      <c r="H42" s="232">
        <v>0</v>
      </c>
      <c r="I42" s="232">
        <v>0</v>
      </c>
      <c r="J42" s="232">
        <v>0</v>
      </c>
      <c r="K42" s="232">
        <v>0</v>
      </c>
    </row>
    <row r="43" spans="1:11" ht="39.75" thickBot="1">
      <c r="A43" s="235" t="s">
        <v>157</v>
      </c>
      <c r="B43" s="234">
        <v>114</v>
      </c>
      <c r="C43" s="232">
        <f t="shared" si="0"/>
        <v>684</v>
      </c>
      <c r="D43" s="232">
        <v>0</v>
      </c>
      <c r="E43" s="232">
        <v>0</v>
      </c>
      <c r="F43" s="232">
        <v>0</v>
      </c>
      <c r="G43" s="232">
        <v>8</v>
      </c>
      <c r="H43" s="232">
        <v>5</v>
      </c>
      <c r="I43" s="232">
        <v>0</v>
      </c>
      <c r="J43" s="232">
        <v>54</v>
      </c>
      <c r="K43" s="232">
        <v>617</v>
      </c>
    </row>
    <row r="44" spans="1:11" ht="15" thickBot="1">
      <c r="A44" s="226" t="s">
        <v>158</v>
      </c>
      <c r="B44" s="464">
        <v>115</v>
      </c>
      <c r="C44" s="232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236" t="s">
        <v>44</v>
      </c>
      <c r="B45" s="465"/>
      <c r="C45" s="232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232">
        <f t="shared" si="0"/>
        <v>0</v>
      </c>
      <c r="D46" s="255"/>
      <c r="E46" s="255"/>
      <c r="F46" s="255"/>
      <c r="G46" s="255"/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232">
        <f t="shared" si="0"/>
        <v>0</v>
      </c>
      <c r="D47" s="255">
        <v>0</v>
      </c>
      <c r="E47" s="255">
        <v>0</v>
      </c>
      <c r="F47" s="255">
        <v>0</v>
      </c>
      <c r="G47" s="255">
        <v>0</v>
      </c>
      <c r="H47" s="255">
        <v>0</v>
      </c>
      <c r="I47" s="255">
        <v>0</v>
      </c>
      <c r="J47" s="255">
        <v>0</v>
      </c>
      <c r="K47" s="255">
        <v>0</v>
      </c>
    </row>
    <row r="48" spans="1:11" ht="15" thickBot="1">
      <c r="A48" s="235" t="s">
        <v>47</v>
      </c>
      <c r="B48" s="234">
        <v>122</v>
      </c>
      <c r="C48" s="232">
        <f t="shared" si="0"/>
        <v>0</v>
      </c>
      <c r="D48" s="255"/>
      <c r="E48" s="255"/>
      <c r="F48" s="255"/>
      <c r="G48" s="255"/>
      <c r="H48" s="255"/>
      <c r="I48" s="255"/>
      <c r="J48" s="255"/>
      <c r="K48" s="255"/>
    </row>
    <row r="49" spans="1:11" ht="15" thickBot="1">
      <c r="A49" s="226" t="s">
        <v>48</v>
      </c>
      <c r="B49" s="464">
        <v>123</v>
      </c>
      <c r="C49" s="232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236" t="s">
        <v>49</v>
      </c>
      <c r="B50" s="465"/>
      <c r="C50" s="232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232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39.75" thickBot="1">
      <c r="A52" s="236" t="s">
        <v>51</v>
      </c>
      <c r="B52" s="234">
        <v>125</v>
      </c>
      <c r="C52" s="232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232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127</v>
      </c>
      <c r="C54" s="232">
        <f t="shared" si="0"/>
        <v>0</v>
      </c>
      <c r="D54" s="255"/>
      <c r="E54" s="255"/>
      <c r="F54" s="255"/>
      <c r="G54" s="255"/>
      <c r="H54" s="255"/>
      <c r="I54" s="255"/>
      <c r="J54" s="255">
        <v>0</v>
      </c>
      <c r="K54" s="255">
        <v>0</v>
      </c>
    </row>
    <row r="55" spans="1:11" ht="15.75" customHeight="1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35" t="s">
        <v>161</v>
      </c>
      <c r="B56" s="234">
        <v>201</v>
      </c>
      <c r="C56" s="232">
        <f aca="true" t="shared" si="1" ref="C56:C71">SUM(D56:K56)</f>
        <v>26</v>
      </c>
      <c r="D56" s="255">
        <v>0</v>
      </c>
      <c r="E56" s="255">
        <v>0</v>
      </c>
      <c r="F56" s="255">
        <v>0</v>
      </c>
      <c r="G56" s="255">
        <v>14</v>
      </c>
      <c r="H56" s="255">
        <v>12</v>
      </c>
      <c r="I56" s="255">
        <v>0</v>
      </c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232">
        <f t="shared" si="1"/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236" t="s">
        <v>163</v>
      </c>
      <c r="B58" s="234">
        <v>203</v>
      </c>
      <c r="C58" s="232">
        <f t="shared" si="1"/>
        <v>14</v>
      </c>
      <c r="D58" s="255">
        <v>0</v>
      </c>
      <c r="E58" s="255">
        <v>0</v>
      </c>
      <c r="F58" s="255">
        <v>0</v>
      </c>
      <c r="G58" s="255">
        <v>9</v>
      </c>
      <c r="H58" s="255">
        <v>5</v>
      </c>
      <c r="I58" s="255">
        <v>0</v>
      </c>
      <c r="J58" s="255">
        <v>0</v>
      </c>
      <c r="K58" s="255">
        <v>0</v>
      </c>
    </row>
    <row r="59" spans="1:11" ht="27" thickBot="1">
      <c r="A59" s="236" t="s">
        <v>164</v>
      </c>
      <c r="B59" s="234">
        <v>204</v>
      </c>
      <c r="C59" s="232">
        <f t="shared" si="1"/>
        <v>0</v>
      </c>
      <c r="D59" s="255">
        <v>0</v>
      </c>
      <c r="E59" s="255">
        <v>0</v>
      </c>
      <c r="F59" s="255">
        <v>0</v>
      </c>
      <c r="G59" s="255">
        <v>0</v>
      </c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165</v>
      </c>
      <c r="B60" s="234">
        <v>205</v>
      </c>
      <c r="C60" s="232">
        <f t="shared" si="1"/>
        <v>0</v>
      </c>
      <c r="D60" s="255">
        <v>0</v>
      </c>
      <c r="E60" s="255">
        <v>0</v>
      </c>
      <c r="F60" s="255">
        <v>0</v>
      </c>
      <c r="G60" s="255">
        <v>0</v>
      </c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236" t="s">
        <v>166</v>
      </c>
      <c r="B61" s="234">
        <v>206</v>
      </c>
      <c r="C61" s="232">
        <f t="shared" si="1"/>
        <v>26</v>
      </c>
      <c r="D61" s="255">
        <v>0</v>
      </c>
      <c r="E61" s="255">
        <v>0</v>
      </c>
      <c r="F61" s="255">
        <v>0</v>
      </c>
      <c r="G61" s="255">
        <v>14</v>
      </c>
      <c r="H61" s="255">
        <v>12</v>
      </c>
      <c r="I61" s="255">
        <v>0</v>
      </c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232">
        <f t="shared" si="1"/>
        <v>0</v>
      </c>
      <c r="D62" s="462"/>
      <c r="E62" s="462"/>
      <c r="F62" s="462"/>
      <c r="G62" s="462"/>
      <c r="H62" s="462"/>
      <c r="I62" s="462"/>
      <c r="J62" s="462">
        <v>0</v>
      </c>
      <c r="K62" s="462">
        <v>0</v>
      </c>
    </row>
    <row r="63" spans="1:11" ht="15" thickBot="1">
      <c r="A63" s="236" t="s">
        <v>62</v>
      </c>
      <c r="B63" s="465"/>
      <c r="C63" s="232">
        <f t="shared" si="1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235" t="s">
        <v>63</v>
      </c>
      <c r="B64" s="234">
        <v>208</v>
      </c>
      <c r="C64" s="232">
        <f t="shared" si="1"/>
        <v>0</v>
      </c>
      <c r="D64" s="255"/>
      <c r="E64" s="255"/>
      <c r="F64" s="255"/>
      <c r="G64" s="255"/>
      <c r="H64" s="255"/>
      <c r="I64" s="255"/>
      <c r="J64" s="255">
        <v>0</v>
      </c>
      <c r="K64" s="255">
        <v>0</v>
      </c>
    </row>
    <row r="65" spans="1:11" ht="39.75" thickBot="1">
      <c r="A65" s="235" t="s">
        <v>64</v>
      </c>
      <c r="B65" s="234">
        <v>209</v>
      </c>
      <c r="C65" s="232">
        <f t="shared" si="1"/>
        <v>1</v>
      </c>
      <c r="D65" s="255">
        <v>0</v>
      </c>
      <c r="E65" s="255">
        <v>0</v>
      </c>
      <c r="F65" s="255">
        <v>0</v>
      </c>
      <c r="G65" s="255">
        <v>1</v>
      </c>
      <c r="H65" s="255">
        <v>0</v>
      </c>
      <c r="I65" s="255">
        <v>0</v>
      </c>
      <c r="J65" s="255">
        <v>0</v>
      </c>
      <c r="K65" s="255">
        <v>0</v>
      </c>
    </row>
    <row r="66" spans="1:11" ht="15" thickBot="1">
      <c r="A66" s="226" t="s">
        <v>65</v>
      </c>
      <c r="B66" s="464" t="s">
        <v>67</v>
      </c>
      <c r="C66" s="232">
        <f t="shared" si="1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236" t="s">
        <v>66</v>
      </c>
      <c r="B67" s="465"/>
      <c r="C67" s="232">
        <f t="shared" si="1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5" thickBot="1">
      <c r="A68" s="235" t="s">
        <v>68</v>
      </c>
      <c r="B68" s="234">
        <v>211</v>
      </c>
      <c r="C68" s="232">
        <f t="shared" si="1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69</v>
      </c>
      <c r="B69" s="234" t="s">
        <v>70</v>
      </c>
      <c r="C69" s="232">
        <f t="shared" si="1"/>
        <v>0</v>
      </c>
      <c r="D69" s="255">
        <v>0</v>
      </c>
      <c r="E69" s="255">
        <v>0</v>
      </c>
      <c r="F69" s="255">
        <v>0</v>
      </c>
      <c r="G69" s="255">
        <v>0</v>
      </c>
      <c r="H69" s="255">
        <v>0</v>
      </c>
      <c r="I69" s="255">
        <v>0</v>
      </c>
      <c r="J69" s="255">
        <v>0</v>
      </c>
      <c r="K69" s="255">
        <v>0</v>
      </c>
    </row>
    <row r="70" spans="1:11" ht="27" thickBot="1">
      <c r="A70" s="235" t="s">
        <v>71</v>
      </c>
      <c r="B70" s="234">
        <v>213</v>
      </c>
      <c r="C70" s="232">
        <f t="shared" si="1"/>
        <v>0</v>
      </c>
      <c r="D70" s="255">
        <v>0</v>
      </c>
      <c r="E70" s="255">
        <v>0</v>
      </c>
      <c r="F70" s="255">
        <v>0</v>
      </c>
      <c r="G70" s="255">
        <v>0</v>
      </c>
      <c r="H70" s="255">
        <v>0</v>
      </c>
      <c r="I70" s="255">
        <v>0</v>
      </c>
      <c r="J70" s="255">
        <v>0</v>
      </c>
      <c r="K70" s="255">
        <v>0</v>
      </c>
    </row>
    <row r="71" spans="1:11" ht="27" thickBot="1">
      <c r="A71" s="235" t="s">
        <v>72</v>
      </c>
      <c r="B71" s="234">
        <v>214</v>
      </c>
      <c r="C71" s="232">
        <f t="shared" si="1"/>
        <v>0</v>
      </c>
      <c r="D71" s="255">
        <v>0</v>
      </c>
      <c r="E71" s="255">
        <v>0</v>
      </c>
      <c r="F71" s="255">
        <v>0</v>
      </c>
      <c r="G71" s="255">
        <v>0</v>
      </c>
      <c r="H71" s="255">
        <v>0</v>
      </c>
      <c r="I71" s="255">
        <v>0</v>
      </c>
      <c r="J71" s="255">
        <v>0</v>
      </c>
      <c r="K71" s="255">
        <v>0</v>
      </c>
    </row>
    <row r="72" spans="1:11" ht="15" customHeight="1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.75" customHeight="1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35" t="s">
        <v>75</v>
      </c>
      <c r="B74" s="234">
        <v>301</v>
      </c>
      <c r="C74" s="232">
        <f aca="true" t="shared" si="2" ref="C74:C103">SUM(D74:K74)</f>
        <v>21662</v>
      </c>
      <c r="D74" s="255">
        <v>0</v>
      </c>
      <c r="E74" s="255">
        <v>0</v>
      </c>
      <c r="F74" s="255">
        <v>0</v>
      </c>
      <c r="G74" s="255">
        <v>6388</v>
      </c>
      <c r="H74" s="255">
        <v>522</v>
      </c>
      <c r="I74" s="255">
        <v>0</v>
      </c>
      <c r="J74" s="255">
        <v>6699</v>
      </c>
      <c r="K74" s="255">
        <v>8053</v>
      </c>
      <c r="L74" s="74">
        <f>SUM(D74:I74)</f>
        <v>6910</v>
      </c>
    </row>
    <row r="75" spans="1:12" ht="53.25" thickBot="1">
      <c r="A75" s="235" t="s">
        <v>169</v>
      </c>
      <c r="B75" s="234">
        <v>302</v>
      </c>
      <c r="C75" s="232">
        <f t="shared" si="2"/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74">
        <f>SUM(D87:I87)</f>
        <v>6297</v>
      </c>
    </row>
    <row r="76" spans="1:11" ht="53.25" thickBot="1">
      <c r="A76" s="235" t="s">
        <v>170</v>
      </c>
      <c r="B76" s="234">
        <v>303</v>
      </c>
      <c r="C76" s="232">
        <f t="shared" si="2"/>
        <v>5735</v>
      </c>
      <c r="D76" s="255">
        <v>0</v>
      </c>
      <c r="E76" s="255">
        <v>0</v>
      </c>
      <c r="F76" s="255">
        <v>0</v>
      </c>
      <c r="G76" s="255">
        <v>5470</v>
      </c>
      <c r="H76" s="255">
        <v>265</v>
      </c>
      <c r="I76" s="255">
        <v>0</v>
      </c>
      <c r="J76" s="255">
        <v>0</v>
      </c>
      <c r="K76" s="255">
        <v>0</v>
      </c>
    </row>
    <row r="77" spans="1:11" ht="53.25" thickBot="1">
      <c r="A77" s="227" t="s">
        <v>249</v>
      </c>
      <c r="B77" s="228" t="s">
        <v>230</v>
      </c>
      <c r="C77" s="232">
        <f t="shared" si="2"/>
        <v>4235</v>
      </c>
      <c r="D77" s="255">
        <v>0</v>
      </c>
      <c r="E77" s="255">
        <v>0</v>
      </c>
      <c r="F77" s="255">
        <v>0</v>
      </c>
      <c r="G77" s="255">
        <v>3970</v>
      </c>
      <c r="H77" s="255">
        <v>265</v>
      </c>
      <c r="I77" s="255">
        <v>0</v>
      </c>
      <c r="J77" s="255">
        <v>0</v>
      </c>
      <c r="K77" s="255">
        <v>0</v>
      </c>
    </row>
    <row r="78" spans="1:11" ht="66" thickBot="1">
      <c r="A78" s="227" t="s">
        <v>250</v>
      </c>
      <c r="B78" s="228" t="s">
        <v>232</v>
      </c>
      <c r="C78" s="232">
        <f t="shared" si="2"/>
        <v>1500</v>
      </c>
      <c r="D78" s="255">
        <v>0</v>
      </c>
      <c r="E78" s="255">
        <v>0</v>
      </c>
      <c r="F78" s="255">
        <v>0</v>
      </c>
      <c r="G78" s="255">
        <v>1500</v>
      </c>
      <c r="H78" s="255">
        <v>0</v>
      </c>
      <c r="I78" s="255">
        <v>0</v>
      </c>
      <c r="J78" s="255">
        <v>0</v>
      </c>
      <c r="K78" s="255">
        <v>0</v>
      </c>
    </row>
    <row r="79" spans="1:11" ht="66" thickBot="1">
      <c r="A79" s="235" t="s">
        <v>171</v>
      </c>
      <c r="B79" s="234">
        <v>304</v>
      </c>
      <c r="C79" s="232">
        <f t="shared" si="2"/>
        <v>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</row>
    <row r="80" spans="1:11" ht="66" thickBot="1">
      <c r="A80" s="227" t="s">
        <v>251</v>
      </c>
      <c r="B80" s="228" t="s">
        <v>234</v>
      </c>
      <c r="C80" s="232">
        <f t="shared" si="2"/>
        <v>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</row>
    <row r="81" spans="1:11" ht="93" thickBot="1">
      <c r="A81" s="230" t="s">
        <v>252</v>
      </c>
      <c r="B81" s="231">
        <v>305</v>
      </c>
      <c r="C81" s="232">
        <f t="shared" si="2"/>
        <v>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</row>
    <row r="82" spans="1:11" ht="53.25" thickBot="1">
      <c r="A82" s="235" t="s">
        <v>80</v>
      </c>
      <c r="B82" s="234">
        <v>306</v>
      </c>
      <c r="C82" s="232">
        <f t="shared" si="2"/>
        <v>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</row>
    <row r="83" spans="1:11" ht="39.75" thickBot="1">
      <c r="A83" s="235" t="s">
        <v>173</v>
      </c>
      <c r="B83" s="234">
        <v>307</v>
      </c>
      <c r="C83" s="232">
        <f t="shared" si="2"/>
        <v>0</v>
      </c>
      <c r="D83" s="255">
        <v>0</v>
      </c>
      <c r="E83" s="255">
        <v>0</v>
      </c>
      <c r="F83" s="255">
        <v>0</v>
      </c>
      <c r="G83" s="255">
        <v>0</v>
      </c>
      <c r="H83" s="255">
        <v>0</v>
      </c>
      <c r="I83" s="255">
        <v>0</v>
      </c>
      <c r="J83" s="255">
        <v>0</v>
      </c>
      <c r="K83" s="255">
        <v>0</v>
      </c>
    </row>
    <row r="84" spans="1:11" ht="39.75" thickBot="1">
      <c r="A84" s="235" t="s">
        <v>174</v>
      </c>
      <c r="B84" s="234">
        <v>308</v>
      </c>
      <c r="C84" s="232">
        <f t="shared" si="2"/>
        <v>0</v>
      </c>
      <c r="D84" s="255">
        <v>0</v>
      </c>
      <c r="E84" s="255">
        <v>0</v>
      </c>
      <c r="F84" s="255">
        <v>0</v>
      </c>
      <c r="G84" s="255">
        <v>0</v>
      </c>
      <c r="H84" s="255">
        <v>0</v>
      </c>
      <c r="I84" s="255">
        <v>0</v>
      </c>
      <c r="J84" s="255">
        <v>0</v>
      </c>
      <c r="K84" s="255">
        <v>0</v>
      </c>
    </row>
    <row r="85" spans="1:11" ht="27" thickBot="1">
      <c r="A85" s="227" t="s">
        <v>375</v>
      </c>
      <c r="B85" s="228" t="s">
        <v>236</v>
      </c>
      <c r="C85" s="232">
        <f t="shared" si="2"/>
        <v>21655</v>
      </c>
      <c r="D85" s="255">
        <v>0</v>
      </c>
      <c r="E85" s="255">
        <v>0</v>
      </c>
      <c r="F85" s="255">
        <v>0</v>
      </c>
      <c r="G85" s="255">
        <v>6381</v>
      </c>
      <c r="H85" s="255">
        <v>522</v>
      </c>
      <c r="I85" s="255">
        <v>0</v>
      </c>
      <c r="J85" s="255">
        <v>6699</v>
      </c>
      <c r="K85" s="255">
        <v>8053</v>
      </c>
    </row>
    <row r="86" spans="1:11" ht="27" thickBot="1">
      <c r="A86" s="227" t="s">
        <v>253</v>
      </c>
      <c r="B86" s="228" t="s">
        <v>238</v>
      </c>
      <c r="C86" s="232">
        <f t="shared" si="2"/>
        <v>0</v>
      </c>
      <c r="D86" s="255">
        <v>0</v>
      </c>
      <c r="E86" s="255">
        <v>0</v>
      </c>
      <c r="F86" s="255">
        <v>0</v>
      </c>
      <c r="G86" s="255">
        <v>0</v>
      </c>
      <c r="H86" s="255">
        <v>0</v>
      </c>
      <c r="I86" s="255">
        <v>0</v>
      </c>
      <c r="J86" s="255">
        <v>0</v>
      </c>
      <c r="K86" s="255">
        <v>0</v>
      </c>
    </row>
    <row r="87" spans="1:11" ht="27" thickBot="1">
      <c r="A87" s="235" t="s">
        <v>175</v>
      </c>
      <c r="B87" s="234">
        <v>309</v>
      </c>
      <c r="C87" s="232">
        <f t="shared" si="2"/>
        <v>21049</v>
      </c>
      <c r="D87" s="255">
        <v>0</v>
      </c>
      <c r="E87" s="255">
        <v>0</v>
      </c>
      <c r="F87" s="255">
        <v>0</v>
      </c>
      <c r="G87" s="255">
        <v>5899</v>
      </c>
      <c r="H87" s="255">
        <v>398</v>
      </c>
      <c r="I87" s="255">
        <v>0</v>
      </c>
      <c r="J87" s="255">
        <v>6699</v>
      </c>
      <c r="K87" s="255">
        <v>8053</v>
      </c>
    </row>
    <row r="88" spans="1:11" ht="53.25" thickBot="1">
      <c r="A88" s="235" t="s">
        <v>176</v>
      </c>
      <c r="B88" s="234">
        <v>310</v>
      </c>
      <c r="C88" s="232">
        <f t="shared" si="2"/>
        <v>5720</v>
      </c>
      <c r="D88" s="255">
        <v>0</v>
      </c>
      <c r="E88" s="255">
        <v>0</v>
      </c>
      <c r="F88" s="255">
        <v>0</v>
      </c>
      <c r="G88" s="255">
        <v>5463</v>
      </c>
      <c r="H88" s="255">
        <v>257</v>
      </c>
      <c r="I88" s="255">
        <v>0</v>
      </c>
      <c r="J88" s="255">
        <v>0</v>
      </c>
      <c r="K88" s="255">
        <v>0</v>
      </c>
    </row>
    <row r="89" spans="1:11" ht="66" thickBot="1">
      <c r="A89" s="227" t="s">
        <v>254</v>
      </c>
      <c r="B89" s="228" t="s">
        <v>240</v>
      </c>
      <c r="C89" s="232">
        <f t="shared" si="2"/>
        <v>4227</v>
      </c>
      <c r="D89" s="255">
        <v>0</v>
      </c>
      <c r="E89" s="255">
        <v>0</v>
      </c>
      <c r="F89" s="255">
        <v>0</v>
      </c>
      <c r="G89" s="255">
        <v>3970</v>
      </c>
      <c r="H89" s="255">
        <v>257</v>
      </c>
      <c r="I89" s="255">
        <v>0</v>
      </c>
      <c r="J89" s="255">
        <v>0</v>
      </c>
      <c r="K89" s="255">
        <v>0</v>
      </c>
    </row>
    <row r="90" spans="1:11" ht="66" thickBot="1">
      <c r="A90" s="227" t="s">
        <v>255</v>
      </c>
      <c r="B90" s="228" t="s">
        <v>242</v>
      </c>
      <c r="C90" s="232">
        <f t="shared" si="2"/>
        <v>1493</v>
      </c>
      <c r="D90" s="255">
        <v>0</v>
      </c>
      <c r="E90" s="255">
        <v>0</v>
      </c>
      <c r="F90" s="255">
        <v>0</v>
      </c>
      <c r="G90" s="255">
        <v>1493</v>
      </c>
      <c r="H90" s="255">
        <v>0</v>
      </c>
      <c r="I90" s="255">
        <v>0</v>
      </c>
      <c r="J90" s="255">
        <v>0</v>
      </c>
      <c r="K90" s="255">
        <v>0</v>
      </c>
    </row>
    <row r="91" spans="1:11" ht="39.75" thickBot="1">
      <c r="A91" s="235" t="s">
        <v>177</v>
      </c>
      <c r="B91" s="234">
        <v>311</v>
      </c>
      <c r="C91" s="232">
        <f t="shared" si="2"/>
        <v>0</v>
      </c>
      <c r="D91" s="255">
        <v>0</v>
      </c>
      <c r="E91" s="255">
        <v>0</v>
      </c>
      <c r="F91" s="255">
        <v>0</v>
      </c>
      <c r="G91" s="255">
        <v>0</v>
      </c>
      <c r="H91" s="255">
        <v>0</v>
      </c>
      <c r="I91" s="255">
        <v>0</v>
      </c>
      <c r="J91" s="255">
        <v>0</v>
      </c>
      <c r="K91" s="255">
        <v>0</v>
      </c>
    </row>
    <row r="92" spans="1:11" ht="39.75" thickBot="1">
      <c r="A92" s="235" t="s">
        <v>178</v>
      </c>
      <c r="B92" s="234">
        <v>312</v>
      </c>
      <c r="C92" s="232">
        <f t="shared" si="2"/>
        <v>0</v>
      </c>
      <c r="D92" s="255">
        <v>0</v>
      </c>
      <c r="E92" s="255">
        <v>0</v>
      </c>
      <c r="F92" s="255">
        <v>0</v>
      </c>
      <c r="G92" s="255">
        <v>0</v>
      </c>
      <c r="H92" s="255">
        <v>0</v>
      </c>
      <c r="I92" s="255">
        <v>0</v>
      </c>
      <c r="J92" s="255">
        <v>0</v>
      </c>
      <c r="K92" s="255">
        <v>0</v>
      </c>
    </row>
    <row r="93" spans="1:11" ht="39.75" thickBot="1">
      <c r="A93" s="235" t="s">
        <v>179</v>
      </c>
      <c r="B93" s="234">
        <v>313</v>
      </c>
      <c r="C93" s="369">
        <f t="shared" si="2"/>
        <v>19238</v>
      </c>
      <c r="D93" s="353">
        <v>0</v>
      </c>
      <c r="E93" s="353">
        <v>0</v>
      </c>
      <c r="F93" s="353">
        <v>0</v>
      </c>
      <c r="G93" s="353">
        <v>4088</v>
      </c>
      <c r="H93" s="353">
        <v>398</v>
      </c>
      <c r="I93" s="353">
        <v>0</v>
      </c>
      <c r="J93" s="353">
        <v>6699</v>
      </c>
      <c r="K93" s="353">
        <v>8053</v>
      </c>
    </row>
    <row r="94" spans="1:11" ht="14.25">
      <c r="A94" s="226" t="s">
        <v>158</v>
      </c>
      <c r="B94" s="506">
        <v>314</v>
      </c>
      <c r="C94" s="307">
        <f t="shared" si="2"/>
        <v>0</v>
      </c>
      <c r="D94" s="356"/>
      <c r="E94" s="356"/>
      <c r="F94" s="356"/>
      <c r="G94" s="356"/>
      <c r="H94" s="356"/>
      <c r="I94" s="356"/>
      <c r="J94" s="356"/>
      <c r="K94" s="356"/>
    </row>
    <row r="95" spans="1:11" ht="15" thickBot="1">
      <c r="A95" s="236" t="s">
        <v>44</v>
      </c>
      <c r="B95" s="507"/>
      <c r="C95" s="307">
        <f t="shared" si="2"/>
        <v>0</v>
      </c>
      <c r="D95" s="356"/>
      <c r="E95" s="356"/>
      <c r="F95" s="356"/>
      <c r="G95" s="356"/>
      <c r="H95" s="356"/>
      <c r="I95" s="356"/>
      <c r="J95" s="356"/>
      <c r="K95" s="356"/>
    </row>
    <row r="96" spans="1:11" ht="15" thickBot="1">
      <c r="A96" s="235" t="s">
        <v>88</v>
      </c>
      <c r="B96" s="234">
        <v>315</v>
      </c>
      <c r="C96" s="232">
        <f t="shared" si="2"/>
        <v>0</v>
      </c>
      <c r="D96" s="255"/>
      <c r="E96" s="255"/>
      <c r="F96" s="255"/>
      <c r="G96" s="255"/>
      <c r="H96" s="255"/>
      <c r="I96" s="255"/>
      <c r="J96" s="255"/>
      <c r="K96" s="255"/>
    </row>
    <row r="97" spans="1:11" ht="27" thickBot="1">
      <c r="A97" s="235" t="s">
        <v>180</v>
      </c>
      <c r="B97" s="234">
        <v>321</v>
      </c>
      <c r="C97" s="232">
        <f t="shared" si="2"/>
        <v>0</v>
      </c>
      <c r="D97" s="255"/>
      <c r="E97" s="255"/>
      <c r="F97" s="255"/>
      <c r="G97" s="255"/>
      <c r="H97" s="255"/>
      <c r="I97" s="255"/>
      <c r="J97" s="255"/>
      <c r="K97" s="255"/>
    </row>
    <row r="98" spans="1:11" ht="27" thickBot="1">
      <c r="A98" s="235" t="s">
        <v>181</v>
      </c>
      <c r="B98" s="234">
        <v>322</v>
      </c>
      <c r="C98" s="369">
        <f t="shared" si="2"/>
        <v>0</v>
      </c>
      <c r="D98" s="353"/>
      <c r="E98" s="353"/>
      <c r="F98" s="353"/>
      <c r="G98" s="353"/>
      <c r="H98" s="353"/>
      <c r="I98" s="353"/>
      <c r="J98" s="353"/>
      <c r="K98" s="353"/>
    </row>
    <row r="99" spans="1:11" ht="14.25">
      <c r="A99" s="226" t="s">
        <v>48</v>
      </c>
      <c r="B99" s="506">
        <v>323</v>
      </c>
      <c r="C99" s="307">
        <f t="shared" si="2"/>
        <v>0</v>
      </c>
      <c r="D99" s="356"/>
      <c r="E99" s="356"/>
      <c r="F99" s="356"/>
      <c r="G99" s="356"/>
      <c r="H99" s="356"/>
      <c r="I99" s="356"/>
      <c r="J99" s="356"/>
      <c r="K99" s="356"/>
    </row>
    <row r="100" spans="1:11" ht="15" thickBot="1">
      <c r="A100" s="236" t="s">
        <v>49</v>
      </c>
      <c r="B100" s="507"/>
      <c r="C100" s="307">
        <f t="shared" si="2"/>
        <v>0</v>
      </c>
      <c r="D100" s="356"/>
      <c r="E100" s="356"/>
      <c r="F100" s="356"/>
      <c r="G100" s="356"/>
      <c r="H100" s="356"/>
      <c r="I100" s="356"/>
      <c r="J100" s="356"/>
      <c r="K100" s="356"/>
    </row>
    <row r="101" spans="1:11" ht="27" thickBot="1">
      <c r="A101" s="236" t="s">
        <v>50</v>
      </c>
      <c r="B101" s="234">
        <v>324</v>
      </c>
      <c r="C101" s="232">
        <f t="shared" si="2"/>
        <v>0</v>
      </c>
      <c r="D101" s="255"/>
      <c r="E101" s="255"/>
      <c r="F101" s="255"/>
      <c r="G101" s="255"/>
      <c r="H101" s="255"/>
      <c r="I101" s="255"/>
      <c r="J101" s="255"/>
      <c r="K101" s="255"/>
    </row>
    <row r="102" spans="1:11" ht="39.75" thickBot="1">
      <c r="A102" s="236" t="s">
        <v>51</v>
      </c>
      <c r="B102" s="234">
        <v>325</v>
      </c>
      <c r="C102" s="232">
        <f t="shared" si="2"/>
        <v>0</v>
      </c>
      <c r="D102" s="255"/>
      <c r="E102" s="255"/>
      <c r="F102" s="255"/>
      <c r="G102" s="255"/>
      <c r="H102" s="255"/>
      <c r="I102" s="255"/>
      <c r="J102" s="255"/>
      <c r="K102" s="255"/>
    </row>
    <row r="103" spans="1:11" ht="15" thickBot="1">
      <c r="A103" s="235" t="s">
        <v>52</v>
      </c>
      <c r="B103" s="234">
        <v>326</v>
      </c>
      <c r="C103" s="232">
        <f t="shared" si="2"/>
        <v>0</v>
      </c>
      <c r="D103" s="255"/>
      <c r="E103" s="255"/>
      <c r="F103" s="255"/>
      <c r="G103" s="255"/>
      <c r="H103" s="255"/>
      <c r="I103" s="255"/>
      <c r="J103" s="255"/>
      <c r="K103" s="255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 t="s">
        <v>127</v>
      </c>
      <c r="C106" s="232">
        <f>SUM(D106:K106)</f>
        <v>3</v>
      </c>
      <c r="D106" s="255">
        <v>0</v>
      </c>
      <c r="E106" s="255">
        <v>0</v>
      </c>
      <c r="F106" s="255">
        <v>0</v>
      </c>
      <c r="G106" s="255">
        <v>1</v>
      </c>
      <c r="H106" s="255">
        <v>2</v>
      </c>
      <c r="I106" s="255">
        <v>0</v>
      </c>
      <c r="J106" s="234">
        <v>0</v>
      </c>
      <c r="K106" s="234">
        <v>0</v>
      </c>
    </row>
    <row r="107" spans="1:11" ht="79.5" thickBot="1">
      <c r="A107" s="235" t="s">
        <v>185</v>
      </c>
      <c r="B107" s="234" t="s">
        <v>128</v>
      </c>
      <c r="C107" s="232">
        <f>SUM(D107:K107)</f>
        <v>1</v>
      </c>
      <c r="D107" s="255">
        <v>0</v>
      </c>
      <c r="E107" s="255">
        <v>0</v>
      </c>
      <c r="F107" s="255">
        <v>0</v>
      </c>
      <c r="G107" s="255">
        <v>0</v>
      </c>
      <c r="H107" s="255">
        <v>1</v>
      </c>
      <c r="I107" s="255">
        <v>0</v>
      </c>
      <c r="J107" s="234">
        <v>0</v>
      </c>
      <c r="K107" s="234">
        <v>0</v>
      </c>
    </row>
    <row r="108" spans="1:11" ht="53.25" thickBot="1">
      <c r="A108" s="235" t="s">
        <v>186</v>
      </c>
      <c r="B108" s="234" t="s">
        <v>129</v>
      </c>
      <c r="C108" s="232">
        <f>SUM(D108:K108)</f>
        <v>3</v>
      </c>
      <c r="D108" s="255">
        <v>0</v>
      </c>
      <c r="E108" s="255">
        <v>0</v>
      </c>
      <c r="F108" s="255">
        <v>0</v>
      </c>
      <c r="G108" s="255">
        <v>1</v>
      </c>
      <c r="H108" s="255">
        <v>2</v>
      </c>
      <c r="I108" s="255">
        <v>0</v>
      </c>
      <c r="J108" s="234">
        <v>0</v>
      </c>
      <c r="K108" s="234">
        <v>0</v>
      </c>
    </row>
    <row r="109" spans="1:11" ht="93" thickBot="1">
      <c r="A109" s="235" t="s">
        <v>187</v>
      </c>
      <c r="B109" s="234" t="s">
        <v>130</v>
      </c>
      <c r="C109" s="232">
        <f>SUM(D109:K109)</f>
        <v>1</v>
      </c>
      <c r="D109" s="255">
        <v>0</v>
      </c>
      <c r="E109" s="255">
        <v>0</v>
      </c>
      <c r="F109" s="255">
        <v>0</v>
      </c>
      <c r="G109" s="255">
        <v>0</v>
      </c>
      <c r="H109" s="255">
        <v>1</v>
      </c>
      <c r="I109" s="255">
        <v>0</v>
      </c>
      <c r="J109" s="234">
        <v>0</v>
      </c>
      <c r="K109" s="234">
        <v>0</v>
      </c>
    </row>
    <row r="110" spans="1:11" ht="15.75" customHeight="1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235" t="s">
        <v>189</v>
      </c>
      <c r="B111" s="234" t="s">
        <v>131</v>
      </c>
      <c r="C111" s="232">
        <f>SUM(D111:K111)</f>
        <v>12</v>
      </c>
      <c r="D111" s="255">
        <v>0</v>
      </c>
      <c r="E111" s="255">
        <v>0</v>
      </c>
      <c r="F111" s="255">
        <v>0</v>
      </c>
      <c r="G111" s="255">
        <v>6</v>
      </c>
      <c r="H111" s="255">
        <v>6</v>
      </c>
      <c r="I111" s="255">
        <v>0</v>
      </c>
      <c r="J111" s="234">
        <v>0</v>
      </c>
      <c r="K111" s="234">
        <v>0</v>
      </c>
    </row>
    <row r="112" spans="1:11" ht="39.75" thickBot="1">
      <c r="A112" s="235" t="s">
        <v>99</v>
      </c>
      <c r="B112" s="234" t="s">
        <v>132</v>
      </c>
      <c r="C112" s="232">
        <f>SUM(D112:K112)</f>
        <v>0</v>
      </c>
      <c r="D112" s="255">
        <v>0</v>
      </c>
      <c r="E112" s="255">
        <v>0</v>
      </c>
      <c r="F112" s="255">
        <v>0</v>
      </c>
      <c r="G112" s="255">
        <v>0</v>
      </c>
      <c r="H112" s="255">
        <v>0</v>
      </c>
      <c r="I112" s="255">
        <v>0</v>
      </c>
      <c r="J112" s="234">
        <v>0</v>
      </c>
      <c r="K112" s="234">
        <v>0</v>
      </c>
    </row>
    <row r="113" spans="1:11" ht="53.25" thickBot="1">
      <c r="A113" s="235" t="s">
        <v>190</v>
      </c>
      <c r="B113" s="234" t="s">
        <v>133</v>
      </c>
      <c r="C113" s="232">
        <f>SUM(D113:K113)</f>
        <v>0</v>
      </c>
      <c r="D113" s="255">
        <v>0</v>
      </c>
      <c r="E113" s="255">
        <v>0</v>
      </c>
      <c r="F113" s="255">
        <v>0</v>
      </c>
      <c r="G113" s="255">
        <v>0</v>
      </c>
      <c r="H113" s="255">
        <v>0</v>
      </c>
      <c r="I113" s="255">
        <v>0</v>
      </c>
      <c r="J113" s="234">
        <v>0</v>
      </c>
      <c r="K113" s="234">
        <v>0</v>
      </c>
    </row>
    <row r="114" spans="1:11" ht="15" customHeight="1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.75" customHeight="1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 t="s">
        <v>134</v>
      </c>
      <c r="C116" s="255">
        <v>58206</v>
      </c>
      <c r="D116" s="234">
        <v>0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</row>
    <row r="117" spans="1:11" ht="43.5" thickBot="1">
      <c r="A117" s="237" t="s">
        <v>104</v>
      </c>
      <c r="B117" s="234" t="s">
        <v>135</v>
      </c>
      <c r="C117" s="255">
        <v>35020</v>
      </c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</row>
    <row r="118" spans="1:11" ht="53.25" thickBot="1">
      <c r="A118" s="235" t="s">
        <v>193</v>
      </c>
      <c r="B118" s="234" t="s">
        <v>136</v>
      </c>
      <c r="C118" s="232">
        <f aca="true" t="shared" si="3" ref="C118:C125">SUM(D118:K118)</f>
        <v>1006</v>
      </c>
      <c r="D118" s="255">
        <v>0</v>
      </c>
      <c r="E118" s="255">
        <v>0</v>
      </c>
      <c r="F118" s="255">
        <v>0</v>
      </c>
      <c r="G118" s="255">
        <v>918</v>
      </c>
      <c r="H118" s="255">
        <v>88</v>
      </c>
      <c r="I118" s="255">
        <v>0</v>
      </c>
      <c r="J118" s="234">
        <v>0</v>
      </c>
      <c r="K118" s="234">
        <v>0</v>
      </c>
    </row>
    <row r="119" spans="1:11" ht="66" thickBot="1">
      <c r="A119" s="235" t="s">
        <v>194</v>
      </c>
      <c r="B119" s="234" t="s">
        <v>137</v>
      </c>
      <c r="C119" s="232">
        <f t="shared" si="3"/>
        <v>20</v>
      </c>
      <c r="D119" s="255">
        <v>0</v>
      </c>
      <c r="E119" s="255">
        <v>0</v>
      </c>
      <c r="F119" s="255">
        <v>0</v>
      </c>
      <c r="G119" s="255">
        <v>0</v>
      </c>
      <c r="H119" s="255">
        <v>20</v>
      </c>
      <c r="I119" s="255">
        <v>0</v>
      </c>
      <c r="J119" s="234">
        <v>0</v>
      </c>
      <c r="K119" s="234">
        <v>0</v>
      </c>
    </row>
    <row r="120" spans="1:11" ht="53.25" thickBot="1">
      <c r="A120" s="235" t="s">
        <v>195</v>
      </c>
      <c r="B120" s="234" t="s">
        <v>138</v>
      </c>
      <c r="C120" s="369">
        <f t="shared" si="3"/>
        <v>485</v>
      </c>
      <c r="D120" s="353">
        <v>0</v>
      </c>
      <c r="E120" s="353">
        <v>0</v>
      </c>
      <c r="F120" s="353">
        <v>0</v>
      </c>
      <c r="G120" s="353">
        <v>436</v>
      </c>
      <c r="H120" s="353">
        <v>49</v>
      </c>
      <c r="I120" s="353">
        <v>0</v>
      </c>
      <c r="J120" s="80">
        <v>0</v>
      </c>
      <c r="K120" s="80">
        <v>0</v>
      </c>
    </row>
    <row r="121" spans="1:11" ht="14.25">
      <c r="A121" s="238" t="s">
        <v>196</v>
      </c>
      <c r="B121" s="506" t="s">
        <v>139</v>
      </c>
      <c r="C121" s="307">
        <f t="shared" si="3"/>
        <v>485</v>
      </c>
      <c r="D121" s="356">
        <v>0</v>
      </c>
      <c r="E121" s="356">
        <v>0</v>
      </c>
      <c r="F121" s="356">
        <v>0</v>
      </c>
      <c r="G121" s="356">
        <v>436</v>
      </c>
      <c r="H121" s="356">
        <v>49</v>
      </c>
      <c r="I121" s="356">
        <v>0</v>
      </c>
      <c r="J121" s="355">
        <v>0</v>
      </c>
      <c r="K121" s="355">
        <v>0</v>
      </c>
    </row>
    <row r="122" spans="1:11" ht="15" thickBot="1">
      <c r="A122" s="235" t="s">
        <v>108</v>
      </c>
      <c r="B122" s="507"/>
      <c r="C122" s="307">
        <f t="shared" si="3"/>
        <v>0</v>
      </c>
      <c r="D122" s="356"/>
      <c r="E122" s="356"/>
      <c r="F122" s="356"/>
      <c r="G122" s="356"/>
      <c r="H122" s="356"/>
      <c r="I122" s="356"/>
      <c r="J122" s="355"/>
      <c r="K122" s="355"/>
    </row>
    <row r="123" spans="1:11" ht="27" thickBot="1">
      <c r="A123" s="236" t="s">
        <v>109</v>
      </c>
      <c r="B123" s="234" t="s">
        <v>140</v>
      </c>
      <c r="C123" s="232">
        <f t="shared" si="3"/>
        <v>0</v>
      </c>
      <c r="D123" s="255"/>
      <c r="E123" s="255"/>
      <c r="F123" s="255"/>
      <c r="G123" s="255"/>
      <c r="H123" s="255"/>
      <c r="I123" s="255"/>
      <c r="J123" s="234">
        <v>0</v>
      </c>
      <c r="K123" s="234">
        <v>0</v>
      </c>
    </row>
    <row r="124" spans="1:11" ht="79.5" thickBot="1">
      <c r="A124" s="235" t="s">
        <v>197</v>
      </c>
      <c r="B124" s="234" t="s">
        <v>141</v>
      </c>
      <c r="C124" s="232">
        <f t="shared" si="3"/>
        <v>17</v>
      </c>
      <c r="D124" s="255">
        <v>0</v>
      </c>
      <c r="E124" s="255">
        <v>0</v>
      </c>
      <c r="F124" s="255">
        <v>0</v>
      </c>
      <c r="G124" s="255">
        <v>0</v>
      </c>
      <c r="H124" s="255">
        <v>17</v>
      </c>
      <c r="I124" s="255">
        <v>0</v>
      </c>
      <c r="J124" s="234">
        <v>0</v>
      </c>
      <c r="K124" s="234">
        <v>0</v>
      </c>
    </row>
    <row r="125" spans="1:11" ht="79.5" thickBot="1">
      <c r="A125" s="236" t="s">
        <v>198</v>
      </c>
      <c r="B125" s="239" t="s">
        <v>142</v>
      </c>
      <c r="C125" s="232">
        <f t="shared" si="3"/>
        <v>0</v>
      </c>
      <c r="D125" s="239">
        <v>0</v>
      </c>
      <c r="E125" s="239">
        <v>0</v>
      </c>
      <c r="F125" s="239">
        <v>0</v>
      </c>
      <c r="G125" s="234">
        <v>0</v>
      </c>
      <c r="H125" s="239">
        <v>0</v>
      </c>
      <c r="I125" s="239">
        <v>0</v>
      </c>
      <c r="J125" s="239">
        <v>0</v>
      </c>
      <c r="K125" s="239">
        <v>0</v>
      </c>
    </row>
    <row r="126" ht="15">
      <c r="A126" s="92"/>
    </row>
    <row r="127" spans="1:8" ht="16.5" customHeight="1">
      <c r="A127" s="482" t="s">
        <v>112</v>
      </c>
      <c r="B127" s="559"/>
      <c r="C127" s="542" t="s">
        <v>320</v>
      </c>
      <c r="D127" s="560"/>
      <c r="F127" s="542" t="s">
        <v>321</v>
      </c>
      <c r="G127" s="558"/>
      <c r="H127" s="558"/>
    </row>
    <row r="128" spans="1:8" ht="14.25">
      <c r="A128" s="482"/>
      <c r="B128" s="559"/>
      <c r="C128" s="561"/>
      <c r="D128" s="561"/>
      <c r="F128" s="558"/>
      <c r="G128" s="558"/>
      <c r="H128" s="558"/>
    </row>
    <row r="129" spans="1:8" ht="15">
      <c r="A129" s="257"/>
      <c r="B129" s="256"/>
      <c r="C129" s="541" t="s">
        <v>113</v>
      </c>
      <c r="D129" s="562"/>
      <c r="F129" s="541" t="s">
        <v>114</v>
      </c>
      <c r="G129" s="562"/>
      <c r="H129" s="562"/>
    </row>
    <row r="130" spans="1:5" ht="15">
      <c r="A130" s="257"/>
      <c r="B130" s="256"/>
      <c r="C130" s="256"/>
      <c r="D130" s="256"/>
      <c r="E130" s="256"/>
    </row>
    <row r="131" spans="1:5" ht="15.75" thickBot="1">
      <c r="A131" s="257"/>
      <c r="B131" s="256"/>
      <c r="C131" s="256"/>
      <c r="D131" s="256"/>
      <c r="E131" s="95"/>
    </row>
    <row r="132" spans="1:5" ht="15">
      <c r="A132" s="257"/>
      <c r="B132" s="256"/>
      <c r="C132" s="256"/>
      <c r="D132" s="256"/>
      <c r="E132" s="256" t="s">
        <v>115</v>
      </c>
    </row>
    <row r="133" ht="15">
      <c r="A133" s="92"/>
    </row>
    <row r="134" spans="1:3" ht="14.25">
      <c r="A134" s="557" t="s">
        <v>322</v>
      </c>
      <c r="B134" s="558"/>
      <c r="C134" s="558"/>
    </row>
    <row r="135" spans="1:3" ht="14.25">
      <c r="A135" s="557" t="s">
        <v>323</v>
      </c>
      <c r="B135" s="558"/>
      <c r="C135" s="558"/>
    </row>
    <row r="136" spans="1:3" ht="14.25">
      <c r="A136" s="557" t="s">
        <v>324</v>
      </c>
      <c r="B136" s="558"/>
      <c r="C136" s="558"/>
    </row>
  </sheetData>
  <sheetProtection/>
  <mergeCells count="74">
    <mergeCell ref="A110:K110"/>
    <mergeCell ref="A114:K114"/>
    <mergeCell ref="A115:K115"/>
    <mergeCell ref="B121:B122"/>
    <mergeCell ref="A72:K72"/>
    <mergeCell ref="A73:K73"/>
    <mergeCell ref="B94:B95"/>
    <mergeCell ref="A104:K104"/>
    <mergeCell ref="A105:K105"/>
    <mergeCell ref="B99:B100"/>
    <mergeCell ref="K62:K63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K49:K50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J44:J45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  <mergeCell ref="A135:C135"/>
    <mergeCell ref="A136:C136"/>
    <mergeCell ref="A127:B128"/>
    <mergeCell ref="C127:D128"/>
    <mergeCell ref="F127:H128"/>
    <mergeCell ref="C129:D129"/>
    <mergeCell ref="F129:H129"/>
    <mergeCell ref="A134:C134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79">
      <selection activeCell="G30" sqref="G30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3" customHeight="1">
      <c r="A12" s="77" t="s">
        <v>9</v>
      </c>
      <c r="B12" s="481" t="s">
        <v>382</v>
      </c>
      <c r="C12" s="516"/>
      <c r="D12" s="516"/>
      <c r="E12" s="516"/>
      <c r="F12" s="516"/>
      <c r="G12" s="516"/>
      <c r="H12" s="516"/>
      <c r="I12" s="516"/>
      <c r="J12" s="516"/>
      <c r="K12" s="99"/>
    </row>
    <row r="13" spans="1:11" ht="15">
      <c r="A13" s="77"/>
      <c r="B13" s="78"/>
      <c r="K13" s="99"/>
    </row>
    <row r="14" spans="1:11" ht="15">
      <c r="A14" s="77" t="s">
        <v>10</v>
      </c>
      <c r="B14" s="481" t="s">
        <v>126</v>
      </c>
      <c r="C14" s="565"/>
      <c r="D14" s="565"/>
      <c r="E14" s="565"/>
      <c r="F14" s="565"/>
      <c r="G14" s="565"/>
      <c r="H14" s="565"/>
      <c r="I14" s="565"/>
      <c r="J14" s="97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563" t="s">
        <v>21</v>
      </c>
      <c r="K18" s="564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129" t="s">
        <v>144</v>
      </c>
      <c r="K19" s="129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129">
        <v>10</v>
      </c>
      <c r="K20" s="129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42">
        <f>SUM(D23:K23)</f>
        <v>28</v>
      </c>
      <c r="D23" s="342"/>
      <c r="E23" s="342"/>
      <c r="F23" s="342"/>
      <c r="G23" s="342"/>
      <c r="H23" s="342"/>
      <c r="I23" s="342"/>
      <c r="J23" s="342">
        <v>1</v>
      </c>
      <c r="K23" s="342">
        <v>27</v>
      </c>
      <c r="L23" s="74">
        <f>SUM(D23:I23)</f>
        <v>0</v>
      </c>
    </row>
    <row r="24" spans="1:11" ht="39.75" thickBot="1">
      <c r="A24" s="235" t="s">
        <v>146</v>
      </c>
      <c r="B24" s="234">
        <v>102</v>
      </c>
      <c r="C24" s="348">
        <f aca="true" t="shared" si="0" ref="C24:C54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235" t="s">
        <v>147</v>
      </c>
      <c r="B25" s="234">
        <v>103</v>
      </c>
      <c r="C25" s="348">
        <f t="shared" si="0"/>
        <v>0</v>
      </c>
      <c r="D25" s="255"/>
      <c r="E25" s="255"/>
      <c r="F25" s="255"/>
      <c r="G25" s="255"/>
      <c r="H25" s="255"/>
      <c r="I25" s="255"/>
      <c r="J25" s="255">
        <v>0</v>
      </c>
      <c r="K25" s="255">
        <v>0</v>
      </c>
    </row>
    <row r="26" spans="1:11" ht="53.25" thickBot="1">
      <c r="A26" s="227" t="s">
        <v>243</v>
      </c>
      <c r="B26" s="228" t="s">
        <v>216</v>
      </c>
      <c r="C26" s="348">
        <f t="shared" si="0"/>
        <v>0</v>
      </c>
      <c r="D26" s="229"/>
      <c r="E26" s="229"/>
      <c r="F26" s="229"/>
      <c r="G26" s="229"/>
      <c r="H26" s="229"/>
      <c r="I26" s="229"/>
      <c r="J26" s="229"/>
      <c r="K26" s="229"/>
    </row>
    <row r="27" spans="1:11" ht="53.25" thickBot="1">
      <c r="A27" s="227" t="s">
        <v>244</v>
      </c>
      <c r="B27" s="228" t="s">
        <v>218</v>
      </c>
      <c r="C27" s="348">
        <f t="shared" si="0"/>
        <v>0</v>
      </c>
      <c r="D27" s="229"/>
      <c r="E27" s="229"/>
      <c r="F27" s="229"/>
      <c r="G27" s="229"/>
      <c r="H27" s="229"/>
      <c r="I27" s="229"/>
      <c r="J27" s="229"/>
      <c r="K27" s="229"/>
    </row>
    <row r="28" spans="1:11" ht="53.25" thickBot="1">
      <c r="A28" s="235" t="s">
        <v>148</v>
      </c>
      <c r="B28" s="234">
        <v>104</v>
      </c>
      <c r="C28" s="348">
        <f t="shared" si="0"/>
        <v>0</v>
      </c>
      <c r="D28" s="255"/>
      <c r="E28" s="255"/>
      <c r="F28" s="255"/>
      <c r="G28" s="255"/>
      <c r="H28" s="255"/>
      <c r="I28" s="255"/>
      <c r="J28" s="255">
        <v>0</v>
      </c>
      <c r="K28" s="255">
        <v>0</v>
      </c>
    </row>
    <row r="29" spans="1:11" ht="66" thickBot="1">
      <c r="A29" s="227" t="s">
        <v>245</v>
      </c>
      <c r="B29" s="228" t="s">
        <v>220</v>
      </c>
      <c r="C29" s="348">
        <f t="shared" si="0"/>
        <v>0</v>
      </c>
      <c r="D29" s="229"/>
      <c r="E29" s="229"/>
      <c r="F29" s="229"/>
      <c r="G29" s="229"/>
      <c r="H29" s="229"/>
      <c r="I29" s="229"/>
      <c r="J29" s="229"/>
      <c r="K29" s="229"/>
    </row>
    <row r="30" spans="1:11" ht="79.5" thickBot="1">
      <c r="A30" s="230" t="s">
        <v>246</v>
      </c>
      <c r="B30" s="231">
        <v>105</v>
      </c>
      <c r="C30" s="348">
        <f t="shared" si="0"/>
        <v>0</v>
      </c>
      <c r="D30" s="232"/>
      <c r="E30" s="232"/>
      <c r="F30" s="232"/>
      <c r="G30" s="232"/>
      <c r="H30" s="232"/>
      <c r="I30" s="232"/>
      <c r="J30" s="232"/>
      <c r="K30" s="232"/>
    </row>
    <row r="31" spans="1:11" ht="53.25" thickBot="1">
      <c r="A31" s="235" t="s">
        <v>34</v>
      </c>
      <c r="B31" s="234">
        <v>106</v>
      </c>
      <c r="C31" s="348">
        <f t="shared" si="0"/>
        <v>0</v>
      </c>
      <c r="D31" s="255"/>
      <c r="E31" s="255"/>
      <c r="F31" s="255"/>
      <c r="G31" s="255"/>
      <c r="H31" s="255"/>
      <c r="I31" s="255"/>
      <c r="J31" s="255">
        <v>0</v>
      </c>
      <c r="K31" s="255">
        <v>0</v>
      </c>
    </row>
    <row r="32" spans="1:11" ht="27" thickBot="1">
      <c r="A32" s="235" t="s">
        <v>150</v>
      </c>
      <c r="B32" s="234">
        <v>107</v>
      </c>
      <c r="C32" s="348">
        <f t="shared" si="0"/>
        <v>0</v>
      </c>
      <c r="D32" s="255"/>
      <c r="E32" s="255"/>
      <c r="F32" s="255"/>
      <c r="G32" s="255"/>
      <c r="H32" s="255">
        <v>0</v>
      </c>
      <c r="I32" s="255">
        <v>0</v>
      </c>
      <c r="J32" s="255">
        <v>0</v>
      </c>
      <c r="K32" s="255">
        <v>0</v>
      </c>
    </row>
    <row r="33" spans="1:11" ht="27" thickBot="1">
      <c r="A33" s="235" t="s">
        <v>151</v>
      </c>
      <c r="B33" s="234">
        <v>108</v>
      </c>
      <c r="C33" s="348">
        <f t="shared" si="0"/>
        <v>0</v>
      </c>
      <c r="D33" s="255"/>
      <c r="E33" s="255"/>
      <c r="F33" s="255"/>
      <c r="G33" s="255"/>
      <c r="H33" s="255">
        <v>0</v>
      </c>
      <c r="I33" s="255">
        <v>0</v>
      </c>
      <c r="J33" s="255">
        <v>0</v>
      </c>
      <c r="K33" s="255">
        <v>0</v>
      </c>
    </row>
    <row r="34" spans="1:11" ht="39.75" thickBot="1">
      <c r="A34" s="235" t="s">
        <v>152</v>
      </c>
      <c r="B34" s="234">
        <v>109</v>
      </c>
      <c r="C34" s="348">
        <f t="shared" si="0"/>
        <v>0</v>
      </c>
      <c r="D34" s="255"/>
      <c r="E34" s="255"/>
      <c r="F34" s="255"/>
      <c r="G34" s="255"/>
      <c r="H34" s="255">
        <v>0</v>
      </c>
      <c r="I34" s="255">
        <v>0</v>
      </c>
      <c r="J34" s="255">
        <v>0</v>
      </c>
      <c r="K34" s="255">
        <v>0</v>
      </c>
    </row>
    <row r="35" spans="1:11" ht="53.25" thickBot="1">
      <c r="A35" s="225" t="s">
        <v>221</v>
      </c>
      <c r="B35" s="228" t="s">
        <v>222</v>
      </c>
      <c r="C35" s="348">
        <f t="shared" si="0"/>
        <v>55</v>
      </c>
      <c r="D35" s="229"/>
      <c r="E35" s="229"/>
      <c r="F35" s="229"/>
      <c r="G35" s="229"/>
      <c r="H35" s="229"/>
      <c r="I35" s="229"/>
      <c r="J35" s="229">
        <v>28</v>
      </c>
      <c r="K35" s="229">
        <v>27</v>
      </c>
    </row>
    <row r="36" spans="1:11" ht="53.25" thickBot="1">
      <c r="A36" s="225" t="s">
        <v>223</v>
      </c>
      <c r="B36" s="228" t="s">
        <v>224</v>
      </c>
      <c r="C36" s="348">
        <f t="shared" si="0"/>
        <v>0</v>
      </c>
      <c r="D36" s="229"/>
      <c r="E36" s="229"/>
      <c r="F36" s="229"/>
      <c r="G36" s="229"/>
      <c r="H36" s="229"/>
      <c r="I36" s="229"/>
      <c r="J36" s="229"/>
      <c r="K36" s="229"/>
    </row>
    <row r="37" spans="1:11" ht="27" thickBot="1">
      <c r="A37" s="202" t="s">
        <v>153</v>
      </c>
      <c r="B37" s="203">
        <v>110</v>
      </c>
      <c r="C37" s="342">
        <f t="shared" si="0"/>
        <v>28</v>
      </c>
      <c r="D37" s="342"/>
      <c r="E37" s="342"/>
      <c r="F37" s="342"/>
      <c r="G37" s="342"/>
      <c r="H37" s="342"/>
      <c r="I37" s="342"/>
      <c r="J37" s="342">
        <v>1</v>
      </c>
      <c r="K37" s="342">
        <v>27</v>
      </c>
    </row>
    <row r="38" spans="1:11" ht="53.25" thickBot="1">
      <c r="A38" s="235" t="s">
        <v>154</v>
      </c>
      <c r="B38" s="234">
        <v>111</v>
      </c>
      <c r="C38" s="348">
        <f t="shared" si="0"/>
        <v>0</v>
      </c>
      <c r="D38" s="255"/>
      <c r="E38" s="255"/>
      <c r="F38" s="255"/>
      <c r="G38" s="255"/>
      <c r="H38" s="255"/>
      <c r="I38" s="255"/>
      <c r="J38" s="255">
        <v>0</v>
      </c>
      <c r="K38" s="255">
        <v>0</v>
      </c>
    </row>
    <row r="39" spans="1:11" ht="66" thickBot="1">
      <c r="A39" s="227" t="s">
        <v>247</v>
      </c>
      <c r="B39" s="228" t="s">
        <v>226</v>
      </c>
      <c r="C39" s="348">
        <f t="shared" si="0"/>
        <v>0</v>
      </c>
      <c r="D39" s="229"/>
      <c r="E39" s="229"/>
      <c r="F39" s="229"/>
      <c r="G39" s="229"/>
      <c r="H39" s="229"/>
      <c r="I39" s="229"/>
      <c r="J39" s="229"/>
      <c r="K39" s="229"/>
    </row>
    <row r="40" spans="1:11" ht="66" thickBot="1">
      <c r="A40" s="227" t="s">
        <v>248</v>
      </c>
      <c r="B40" s="228" t="s">
        <v>228</v>
      </c>
      <c r="C40" s="348">
        <f t="shared" si="0"/>
        <v>0</v>
      </c>
      <c r="D40" s="229"/>
      <c r="E40" s="229"/>
      <c r="F40" s="229"/>
      <c r="G40" s="229"/>
      <c r="H40" s="229"/>
      <c r="I40" s="229"/>
      <c r="J40" s="229"/>
      <c r="K40" s="229"/>
    </row>
    <row r="41" spans="1:11" ht="39.75" thickBot="1">
      <c r="A41" s="235" t="s">
        <v>155</v>
      </c>
      <c r="B41" s="234">
        <v>112</v>
      </c>
      <c r="C41" s="348">
        <f t="shared" si="0"/>
        <v>0</v>
      </c>
      <c r="D41" s="255"/>
      <c r="E41" s="255"/>
      <c r="F41" s="255"/>
      <c r="G41" s="255"/>
      <c r="H41" s="255">
        <v>0</v>
      </c>
      <c r="I41" s="255">
        <v>0</v>
      </c>
      <c r="J41" s="255">
        <v>0</v>
      </c>
      <c r="K41" s="255">
        <v>0</v>
      </c>
    </row>
    <row r="42" spans="1:11" ht="39.75" thickBot="1">
      <c r="A42" s="235" t="s">
        <v>156</v>
      </c>
      <c r="B42" s="234">
        <v>113</v>
      </c>
      <c r="C42" s="348">
        <f t="shared" si="0"/>
        <v>0</v>
      </c>
      <c r="D42" s="255"/>
      <c r="E42" s="255"/>
      <c r="F42" s="255"/>
      <c r="G42" s="255"/>
      <c r="H42" s="255">
        <v>0</v>
      </c>
      <c r="I42" s="255">
        <v>0</v>
      </c>
      <c r="J42" s="255">
        <v>0</v>
      </c>
      <c r="K42" s="255">
        <v>0</v>
      </c>
    </row>
    <row r="43" spans="1:11" ht="39.75" thickBot="1">
      <c r="A43" s="235" t="s">
        <v>157</v>
      </c>
      <c r="B43" s="234">
        <v>114</v>
      </c>
      <c r="C43" s="348">
        <f t="shared" si="0"/>
        <v>28</v>
      </c>
      <c r="D43" s="255"/>
      <c r="E43" s="255"/>
      <c r="F43" s="255"/>
      <c r="G43" s="255"/>
      <c r="H43" s="255"/>
      <c r="I43" s="255"/>
      <c r="J43" s="255">
        <v>1</v>
      </c>
      <c r="K43" s="255">
        <v>27</v>
      </c>
    </row>
    <row r="44" spans="1:11" ht="15" thickBot="1">
      <c r="A44" s="226" t="s">
        <v>158</v>
      </c>
      <c r="B44" s="464">
        <v>115</v>
      </c>
      <c r="C44" s="348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236" t="s">
        <v>44</v>
      </c>
      <c r="B45" s="465"/>
      <c r="C45" s="348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348">
        <f t="shared" si="0"/>
        <v>0</v>
      </c>
      <c r="D46" s="255"/>
      <c r="E46" s="255"/>
      <c r="F46" s="255"/>
      <c r="G46" s="255"/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348">
        <f t="shared" si="0"/>
        <v>2</v>
      </c>
      <c r="D47" s="255"/>
      <c r="E47" s="255"/>
      <c r="F47" s="255"/>
      <c r="G47" s="255"/>
      <c r="H47" s="255"/>
      <c r="I47" s="255"/>
      <c r="J47" s="255">
        <v>1</v>
      </c>
      <c r="K47" s="255">
        <v>1</v>
      </c>
    </row>
    <row r="48" spans="1:11" ht="15" thickBot="1">
      <c r="A48" s="235" t="s">
        <v>47</v>
      </c>
      <c r="B48" s="234">
        <v>122</v>
      </c>
      <c r="C48" s="348">
        <f t="shared" si="0"/>
        <v>0</v>
      </c>
      <c r="D48" s="255"/>
      <c r="E48" s="255"/>
      <c r="F48" s="255"/>
      <c r="G48" s="255"/>
      <c r="H48" s="255"/>
      <c r="I48" s="255"/>
      <c r="J48" s="255"/>
      <c r="K48" s="255"/>
    </row>
    <row r="49" spans="1:11" ht="15" thickBot="1">
      <c r="A49" s="226" t="s">
        <v>48</v>
      </c>
      <c r="B49" s="464">
        <v>123</v>
      </c>
      <c r="C49" s="348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236" t="s">
        <v>49</v>
      </c>
      <c r="B50" s="465"/>
      <c r="C50" s="348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348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39.75" thickBot="1">
      <c r="A52" s="236" t="s">
        <v>51</v>
      </c>
      <c r="B52" s="234">
        <v>125</v>
      </c>
      <c r="C52" s="348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348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127</v>
      </c>
      <c r="C54" s="348">
        <f t="shared" si="0"/>
        <v>0</v>
      </c>
      <c r="D54" s="255"/>
      <c r="E54" s="255"/>
      <c r="F54" s="255"/>
      <c r="G54" s="255"/>
      <c r="H54" s="255"/>
      <c r="I54" s="255"/>
      <c r="J54" s="255">
        <v>0</v>
      </c>
      <c r="K54" s="255">
        <v>0</v>
      </c>
    </row>
    <row r="55" spans="1:11" ht="15.75" customHeight="1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35" t="s">
        <v>161</v>
      </c>
      <c r="B56" s="234">
        <v>201</v>
      </c>
      <c r="C56" s="348">
        <f aca="true" t="shared" si="1" ref="C56:C71">SUM(D56:K56)</f>
        <v>0</v>
      </c>
      <c r="D56" s="255"/>
      <c r="E56" s="255"/>
      <c r="F56" s="255"/>
      <c r="G56" s="255"/>
      <c r="H56" s="255"/>
      <c r="I56" s="255"/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348">
        <f t="shared" si="1"/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236" t="s">
        <v>163</v>
      </c>
      <c r="B58" s="234">
        <v>203</v>
      </c>
      <c r="C58" s="348">
        <f t="shared" si="1"/>
        <v>0</v>
      </c>
      <c r="D58" s="255"/>
      <c r="E58" s="255"/>
      <c r="F58" s="255"/>
      <c r="G58" s="255"/>
      <c r="H58" s="255"/>
      <c r="I58" s="255"/>
      <c r="J58" s="255">
        <v>0</v>
      </c>
      <c r="K58" s="255">
        <v>0</v>
      </c>
    </row>
    <row r="59" spans="1:11" ht="27" thickBot="1">
      <c r="A59" s="236" t="s">
        <v>164</v>
      </c>
      <c r="B59" s="234">
        <v>204</v>
      </c>
      <c r="C59" s="348">
        <f t="shared" si="1"/>
        <v>0</v>
      </c>
      <c r="D59" s="255"/>
      <c r="E59" s="255"/>
      <c r="F59" s="255"/>
      <c r="G59" s="255"/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165</v>
      </c>
      <c r="B60" s="234">
        <v>205</v>
      </c>
      <c r="C60" s="348">
        <f t="shared" si="1"/>
        <v>0</v>
      </c>
      <c r="D60" s="255"/>
      <c r="E60" s="255"/>
      <c r="F60" s="255"/>
      <c r="G60" s="255"/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236" t="s">
        <v>166</v>
      </c>
      <c r="B61" s="234">
        <v>206</v>
      </c>
      <c r="C61" s="348">
        <f t="shared" si="1"/>
        <v>0</v>
      </c>
      <c r="D61" s="255"/>
      <c r="E61" s="255"/>
      <c r="F61" s="255"/>
      <c r="G61" s="255"/>
      <c r="H61" s="255"/>
      <c r="I61" s="255"/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348">
        <f t="shared" si="1"/>
        <v>0</v>
      </c>
      <c r="D62" s="362"/>
      <c r="E62" s="362"/>
      <c r="F62" s="362"/>
      <c r="G62" s="362"/>
      <c r="H62" s="362"/>
      <c r="I62" s="362"/>
      <c r="J62" s="362">
        <v>0</v>
      </c>
      <c r="K62" s="362">
        <v>0</v>
      </c>
    </row>
    <row r="63" spans="1:11" ht="15" thickBot="1">
      <c r="A63" s="236" t="s">
        <v>62</v>
      </c>
      <c r="B63" s="465"/>
      <c r="C63" s="348">
        <f t="shared" si="1"/>
        <v>0</v>
      </c>
      <c r="D63" s="363"/>
      <c r="E63" s="363"/>
      <c r="F63" s="363"/>
      <c r="G63" s="363"/>
      <c r="H63" s="363"/>
      <c r="I63" s="363"/>
      <c r="J63" s="363"/>
      <c r="K63" s="363"/>
    </row>
    <row r="64" spans="1:11" ht="15" thickBot="1">
      <c r="A64" s="235" t="s">
        <v>63</v>
      </c>
      <c r="B64" s="234">
        <v>208</v>
      </c>
      <c r="C64" s="348">
        <f t="shared" si="1"/>
        <v>0</v>
      </c>
      <c r="D64" s="255"/>
      <c r="E64" s="255"/>
      <c r="F64" s="255"/>
      <c r="G64" s="255"/>
      <c r="H64" s="255"/>
      <c r="I64" s="255"/>
      <c r="J64" s="255">
        <v>0</v>
      </c>
      <c r="K64" s="255">
        <v>0</v>
      </c>
    </row>
    <row r="65" spans="1:11" ht="39.75" thickBot="1">
      <c r="A65" s="235" t="s">
        <v>64</v>
      </c>
      <c r="B65" s="234">
        <v>209</v>
      </c>
      <c r="C65" s="348">
        <f t="shared" si="1"/>
        <v>0</v>
      </c>
      <c r="D65" s="255"/>
      <c r="E65" s="255"/>
      <c r="F65" s="255"/>
      <c r="G65" s="255"/>
      <c r="H65" s="255"/>
      <c r="I65" s="255"/>
      <c r="J65" s="255">
        <v>0</v>
      </c>
      <c r="K65" s="255">
        <v>0</v>
      </c>
    </row>
    <row r="66" spans="1:11" ht="15" thickBot="1">
      <c r="A66" s="226" t="s">
        <v>65</v>
      </c>
      <c r="B66" s="464" t="s">
        <v>67</v>
      </c>
      <c r="C66" s="365">
        <f t="shared" si="1"/>
        <v>0</v>
      </c>
      <c r="D66" s="362"/>
      <c r="E66" s="362"/>
      <c r="F66" s="362"/>
      <c r="G66" s="362"/>
      <c r="H66" s="362"/>
      <c r="I66" s="362"/>
      <c r="J66" s="362">
        <v>0</v>
      </c>
      <c r="K66" s="362">
        <v>0</v>
      </c>
    </row>
    <row r="67" spans="1:11" ht="27" thickBot="1">
      <c r="A67" s="236" t="s">
        <v>66</v>
      </c>
      <c r="B67" s="465"/>
      <c r="C67" s="365">
        <f t="shared" si="1"/>
        <v>0</v>
      </c>
      <c r="D67" s="363"/>
      <c r="E67" s="363"/>
      <c r="F67" s="363"/>
      <c r="G67" s="363"/>
      <c r="H67" s="363"/>
      <c r="I67" s="363"/>
      <c r="J67" s="363"/>
      <c r="K67" s="363"/>
    </row>
    <row r="68" spans="1:11" ht="15" thickBot="1">
      <c r="A68" s="235" t="s">
        <v>68</v>
      </c>
      <c r="B68" s="234">
        <v>211</v>
      </c>
      <c r="C68" s="348">
        <f t="shared" si="1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69</v>
      </c>
      <c r="B69" s="234" t="s">
        <v>70</v>
      </c>
      <c r="C69" s="348">
        <f t="shared" si="1"/>
        <v>0</v>
      </c>
      <c r="D69" s="255"/>
      <c r="E69" s="255"/>
      <c r="F69" s="255"/>
      <c r="G69" s="255"/>
      <c r="H69" s="255"/>
      <c r="I69" s="255"/>
      <c r="J69" s="255">
        <v>0</v>
      </c>
      <c r="K69" s="255">
        <v>0</v>
      </c>
    </row>
    <row r="70" spans="1:11" ht="27" thickBot="1">
      <c r="A70" s="235" t="s">
        <v>71</v>
      </c>
      <c r="B70" s="234">
        <v>213</v>
      </c>
      <c r="C70" s="348">
        <f t="shared" si="1"/>
        <v>0</v>
      </c>
      <c r="D70" s="255"/>
      <c r="E70" s="255"/>
      <c r="F70" s="255"/>
      <c r="G70" s="255"/>
      <c r="H70" s="255"/>
      <c r="I70" s="255"/>
      <c r="J70" s="255">
        <v>0</v>
      </c>
      <c r="K70" s="255">
        <v>0</v>
      </c>
    </row>
    <row r="71" spans="1:11" ht="27" thickBot="1">
      <c r="A71" s="235" t="s">
        <v>72</v>
      </c>
      <c r="B71" s="234">
        <v>214</v>
      </c>
      <c r="C71" s="348">
        <f t="shared" si="1"/>
        <v>0</v>
      </c>
      <c r="D71" s="255"/>
      <c r="E71" s="255"/>
      <c r="F71" s="255"/>
      <c r="G71" s="255"/>
      <c r="H71" s="255"/>
      <c r="I71" s="255"/>
      <c r="J71" s="255">
        <v>0</v>
      </c>
      <c r="K71" s="255">
        <v>0</v>
      </c>
    </row>
    <row r="72" spans="1:11" ht="15" customHeight="1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.75" customHeight="1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02" t="s">
        <v>75</v>
      </c>
      <c r="B74" s="203">
        <v>301</v>
      </c>
      <c r="C74" s="342">
        <f aca="true" t="shared" si="2" ref="C74:C103">SUM(D74:K74)</f>
        <v>847904.86</v>
      </c>
      <c r="D74" s="342"/>
      <c r="E74" s="342"/>
      <c r="F74" s="342"/>
      <c r="G74" s="342"/>
      <c r="H74" s="342"/>
      <c r="I74" s="342"/>
      <c r="J74" s="342">
        <v>504952.43</v>
      </c>
      <c r="K74" s="342">
        <v>342952.43</v>
      </c>
      <c r="L74" s="74">
        <f>SUM(D74:I74)</f>
        <v>0</v>
      </c>
    </row>
    <row r="75" spans="1:12" ht="53.25" thickBot="1">
      <c r="A75" s="235" t="s">
        <v>169</v>
      </c>
      <c r="B75" s="234">
        <v>302</v>
      </c>
      <c r="C75" s="348">
        <f t="shared" si="2"/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74">
        <f>SUM(D87:I87)</f>
        <v>0</v>
      </c>
    </row>
    <row r="76" spans="1:11" ht="53.25" thickBot="1">
      <c r="A76" s="235" t="s">
        <v>170</v>
      </c>
      <c r="B76" s="234">
        <v>303</v>
      </c>
      <c r="C76" s="348">
        <f t="shared" si="2"/>
        <v>0</v>
      </c>
      <c r="D76" s="255"/>
      <c r="E76" s="255"/>
      <c r="F76" s="255"/>
      <c r="G76" s="255"/>
      <c r="H76" s="255"/>
      <c r="I76" s="255"/>
      <c r="J76" s="255">
        <v>0</v>
      </c>
      <c r="K76" s="255">
        <v>0</v>
      </c>
    </row>
    <row r="77" spans="1:11" ht="53.25" thickBot="1">
      <c r="A77" s="227" t="s">
        <v>249</v>
      </c>
      <c r="B77" s="228" t="s">
        <v>230</v>
      </c>
      <c r="C77" s="348">
        <f t="shared" si="2"/>
        <v>0</v>
      </c>
      <c r="D77" s="229"/>
      <c r="E77" s="229"/>
      <c r="F77" s="229"/>
      <c r="G77" s="229"/>
      <c r="H77" s="229"/>
      <c r="I77" s="229"/>
      <c r="J77" s="229"/>
      <c r="K77" s="229"/>
    </row>
    <row r="78" spans="1:11" ht="66" thickBot="1">
      <c r="A78" s="227" t="s">
        <v>250</v>
      </c>
      <c r="B78" s="228" t="s">
        <v>232</v>
      </c>
      <c r="C78" s="348">
        <f t="shared" si="2"/>
        <v>0</v>
      </c>
      <c r="D78" s="229"/>
      <c r="E78" s="229"/>
      <c r="F78" s="229"/>
      <c r="G78" s="229"/>
      <c r="H78" s="229"/>
      <c r="I78" s="229"/>
      <c r="J78" s="229"/>
      <c r="K78" s="229"/>
    </row>
    <row r="79" spans="1:11" ht="66" thickBot="1">
      <c r="A79" s="235" t="s">
        <v>171</v>
      </c>
      <c r="B79" s="234">
        <v>304</v>
      </c>
      <c r="C79" s="348">
        <f t="shared" si="2"/>
        <v>0</v>
      </c>
      <c r="D79" s="255"/>
      <c r="E79" s="255"/>
      <c r="F79" s="255"/>
      <c r="G79" s="255"/>
      <c r="H79" s="255"/>
      <c r="I79" s="255"/>
      <c r="J79" s="255">
        <v>0</v>
      </c>
      <c r="K79" s="255">
        <v>0</v>
      </c>
    </row>
    <row r="80" spans="1:11" ht="66" thickBot="1">
      <c r="A80" s="227" t="s">
        <v>251</v>
      </c>
      <c r="B80" s="228" t="s">
        <v>234</v>
      </c>
      <c r="C80" s="348">
        <f t="shared" si="2"/>
        <v>0</v>
      </c>
      <c r="D80" s="229"/>
      <c r="E80" s="229"/>
      <c r="F80" s="229"/>
      <c r="G80" s="229"/>
      <c r="H80" s="229"/>
      <c r="I80" s="229"/>
      <c r="J80" s="229"/>
      <c r="K80" s="229"/>
    </row>
    <row r="81" spans="1:11" ht="93" thickBot="1">
      <c r="A81" s="230" t="s">
        <v>252</v>
      </c>
      <c r="B81" s="231">
        <v>305</v>
      </c>
      <c r="C81" s="348">
        <f t="shared" si="2"/>
        <v>0</v>
      </c>
      <c r="D81" s="232"/>
      <c r="E81" s="232"/>
      <c r="F81" s="232"/>
      <c r="G81" s="232"/>
      <c r="H81" s="232"/>
      <c r="I81" s="232"/>
      <c r="J81" s="232"/>
      <c r="K81" s="232"/>
    </row>
    <row r="82" spans="1:11" ht="53.25" thickBot="1">
      <c r="A82" s="235" t="s">
        <v>80</v>
      </c>
      <c r="B82" s="234">
        <v>306</v>
      </c>
      <c r="C82" s="348">
        <f t="shared" si="2"/>
        <v>0</v>
      </c>
      <c r="D82" s="255"/>
      <c r="E82" s="255"/>
      <c r="F82" s="255"/>
      <c r="G82" s="255"/>
      <c r="H82" s="255"/>
      <c r="I82" s="255"/>
      <c r="J82" s="255">
        <v>0</v>
      </c>
      <c r="K82" s="255">
        <v>0</v>
      </c>
    </row>
    <row r="83" spans="1:11" ht="39.75" thickBot="1">
      <c r="A83" s="235" t="s">
        <v>173</v>
      </c>
      <c r="B83" s="234">
        <v>307</v>
      </c>
      <c r="C83" s="348">
        <f t="shared" si="2"/>
        <v>0</v>
      </c>
      <c r="D83" s="255"/>
      <c r="E83" s="255"/>
      <c r="F83" s="255"/>
      <c r="G83" s="255"/>
      <c r="H83" s="255">
        <v>0</v>
      </c>
      <c r="I83" s="255">
        <v>0</v>
      </c>
      <c r="J83" s="255">
        <v>0</v>
      </c>
      <c r="K83" s="255">
        <v>0</v>
      </c>
    </row>
    <row r="84" spans="1:11" ht="39.75" thickBot="1">
      <c r="A84" s="235" t="s">
        <v>174</v>
      </c>
      <c r="B84" s="234">
        <v>308</v>
      </c>
      <c r="C84" s="348">
        <f t="shared" si="2"/>
        <v>0</v>
      </c>
      <c r="D84" s="255"/>
      <c r="E84" s="255"/>
      <c r="F84" s="255"/>
      <c r="G84" s="255"/>
      <c r="H84" s="255">
        <v>0</v>
      </c>
      <c r="I84" s="255">
        <v>0</v>
      </c>
      <c r="J84" s="255">
        <v>0</v>
      </c>
      <c r="K84" s="255">
        <v>0</v>
      </c>
    </row>
    <row r="85" spans="1:11" ht="27" thickBot="1">
      <c r="A85" s="227" t="s">
        <v>375</v>
      </c>
      <c r="B85" s="228" t="s">
        <v>236</v>
      </c>
      <c r="C85" s="348">
        <f t="shared" si="2"/>
        <v>847904.86</v>
      </c>
      <c r="D85" s="229"/>
      <c r="E85" s="229"/>
      <c r="F85" s="229"/>
      <c r="G85" s="229"/>
      <c r="H85" s="229"/>
      <c r="I85" s="229"/>
      <c r="J85" s="255">
        <v>504952.43</v>
      </c>
      <c r="K85" s="255">
        <v>342952.43</v>
      </c>
    </row>
    <row r="86" spans="1:11" ht="27" thickBot="1">
      <c r="A86" s="227" t="s">
        <v>253</v>
      </c>
      <c r="B86" s="228" t="s">
        <v>238</v>
      </c>
      <c r="C86" s="348">
        <f t="shared" si="2"/>
        <v>0</v>
      </c>
      <c r="D86" s="229"/>
      <c r="E86" s="229"/>
      <c r="F86" s="229"/>
      <c r="G86" s="229"/>
      <c r="H86" s="229"/>
      <c r="I86" s="229"/>
      <c r="J86" s="229"/>
      <c r="K86" s="229"/>
    </row>
    <row r="87" spans="1:11" ht="27" thickBot="1">
      <c r="A87" s="202" t="s">
        <v>175</v>
      </c>
      <c r="B87" s="203">
        <v>309</v>
      </c>
      <c r="C87" s="342">
        <f t="shared" si="2"/>
        <v>847904.86</v>
      </c>
      <c r="D87" s="342"/>
      <c r="E87" s="342"/>
      <c r="F87" s="342"/>
      <c r="G87" s="342"/>
      <c r="H87" s="342"/>
      <c r="I87" s="342"/>
      <c r="J87" s="342">
        <v>504952.43</v>
      </c>
      <c r="K87" s="342">
        <v>342952.43</v>
      </c>
    </row>
    <row r="88" spans="1:11" ht="53.25" thickBot="1">
      <c r="A88" s="235" t="s">
        <v>176</v>
      </c>
      <c r="B88" s="234">
        <v>310</v>
      </c>
      <c r="C88" s="348">
        <f t="shared" si="2"/>
        <v>0</v>
      </c>
      <c r="D88" s="255"/>
      <c r="E88" s="255"/>
      <c r="F88" s="255"/>
      <c r="G88" s="255"/>
      <c r="H88" s="255"/>
      <c r="I88" s="255"/>
      <c r="J88" s="255">
        <v>0</v>
      </c>
      <c r="K88" s="255">
        <v>0</v>
      </c>
    </row>
    <row r="89" spans="1:11" ht="66" thickBot="1">
      <c r="A89" s="227" t="s">
        <v>254</v>
      </c>
      <c r="B89" s="228" t="s">
        <v>240</v>
      </c>
      <c r="C89" s="348">
        <f t="shared" si="2"/>
        <v>0</v>
      </c>
      <c r="D89" s="229"/>
      <c r="E89" s="229"/>
      <c r="F89" s="229"/>
      <c r="G89" s="229"/>
      <c r="H89" s="229"/>
      <c r="I89" s="229"/>
      <c r="J89" s="229"/>
      <c r="K89" s="229"/>
    </row>
    <row r="90" spans="1:11" ht="66" thickBot="1">
      <c r="A90" s="227" t="s">
        <v>255</v>
      </c>
      <c r="B90" s="228" t="s">
        <v>242</v>
      </c>
      <c r="C90" s="348">
        <f t="shared" si="2"/>
        <v>0</v>
      </c>
      <c r="D90" s="229"/>
      <c r="E90" s="229"/>
      <c r="F90" s="229"/>
      <c r="G90" s="229"/>
      <c r="H90" s="229"/>
      <c r="I90" s="229"/>
      <c r="J90" s="229"/>
      <c r="K90" s="229"/>
    </row>
    <row r="91" spans="1:11" ht="39.75" thickBot="1">
      <c r="A91" s="235" t="s">
        <v>177</v>
      </c>
      <c r="B91" s="234">
        <v>311</v>
      </c>
      <c r="C91" s="348">
        <f t="shared" si="2"/>
        <v>0</v>
      </c>
      <c r="D91" s="255"/>
      <c r="E91" s="255"/>
      <c r="F91" s="255"/>
      <c r="G91" s="255"/>
      <c r="H91" s="255">
        <v>0</v>
      </c>
      <c r="I91" s="255">
        <v>0</v>
      </c>
      <c r="J91" s="255">
        <v>0</v>
      </c>
      <c r="K91" s="255">
        <v>0</v>
      </c>
    </row>
    <row r="92" spans="1:11" ht="39.75" thickBot="1">
      <c r="A92" s="235" t="s">
        <v>178</v>
      </c>
      <c r="B92" s="234">
        <v>312</v>
      </c>
      <c r="C92" s="348">
        <f t="shared" si="2"/>
        <v>0</v>
      </c>
      <c r="D92" s="255"/>
      <c r="E92" s="255"/>
      <c r="F92" s="255"/>
      <c r="G92" s="255"/>
      <c r="H92" s="255">
        <v>0</v>
      </c>
      <c r="I92" s="255">
        <v>0</v>
      </c>
      <c r="J92" s="255">
        <v>0</v>
      </c>
      <c r="K92" s="255">
        <v>0</v>
      </c>
    </row>
    <row r="93" spans="1:11" ht="39.75" thickBot="1">
      <c r="A93" s="235" t="s">
        <v>179</v>
      </c>
      <c r="B93" s="234">
        <v>313</v>
      </c>
      <c r="C93" s="348">
        <f t="shared" si="2"/>
        <v>847904.86</v>
      </c>
      <c r="D93" s="255"/>
      <c r="E93" s="255"/>
      <c r="F93" s="255"/>
      <c r="G93" s="255"/>
      <c r="H93" s="255"/>
      <c r="I93" s="255"/>
      <c r="J93" s="255">
        <v>504952.43</v>
      </c>
      <c r="K93" s="255">
        <v>342952.43</v>
      </c>
    </row>
    <row r="94" spans="1:11" ht="15" thickBot="1">
      <c r="A94" s="226" t="s">
        <v>158</v>
      </c>
      <c r="B94" s="464">
        <v>314</v>
      </c>
      <c r="C94" s="365">
        <f t="shared" si="2"/>
        <v>0</v>
      </c>
      <c r="D94" s="362"/>
      <c r="E94" s="362"/>
      <c r="F94" s="362"/>
      <c r="G94" s="362"/>
      <c r="H94" s="362"/>
      <c r="I94" s="362"/>
      <c r="J94" s="362"/>
      <c r="K94" s="362"/>
    </row>
    <row r="95" spans="1:11" ht="15" thickBot="1">
      <c r="A95" s="236" t="s">
        <v>44</v>
      </c>
      <c r="B95" s="465"/>
      <c r="C95" s="365">
        <f t="shared" si="2"/>
        <v>0</v>
      </c>
      <c r="D95" s="363"/>
      <c r="E95" s="363"/>
      <c r="F95" s="363"/>
      <c r="G95" s="363"/>
      <c r="H95" s="363"/>
      <c r="I95" s="363"/>
      <c r="J95" s="363"/>
      <c r="K95" s="363"/>
    </row>
    <row r="96" spans="1:11" ht="15" thickBot="1">
      <c r="A96" s="235" t="s">
        <v>88</v>
      </c>
      <c r="B96" s="234">
        <v>315</v>
      </c>
      <c r="C96" s="348">
        <f t="shared" si="2"/>
        <v>0</v>
      </c>
      <c r="D96" s="255"/>
      <c r="E96" s="255"/>
      <c r="F96" s="255"/>
      <c r="G96" s="255"/>
      <c r="H96" s="255"/>
      <c r="I96" s="255"/>
      <c r="J96" s="255"/>
      <c r="K96" s="255"/>
    </row>
    <row r="97" spans="1:11" ht="27" thickBot="1">
      <c r="A97" s="235" t="s">
        <v>180</v>
      </c>
      <c r="B97" s="234">
        <v>321</v>
      </c>
      <c r="C97" s="348">
        <f t="shared" si="2"/>
        <v>82970.46</v>
      </c>
      <c r="D97" s="255"/>
      <c r="E97" s="255"/>
      <c r="F97" s="255"/>
      <c r="G97" s="255"/>
      <c r="H97" s="255"/>
      <c r="I97" s="255"/>
      <c r="J97" s="255">
        <v>41485.23</v>
      </c>
      <c r="K97" s="255">
        <v>41485.23</v>
      </c>
    </row>
    <row r="98" spans="1:11" ht="27" thickBot="1">
      <c r="A98" s="235" t="s">
        <v>181</v>
      </c>
      <c r="B98" s="234">
        <v>322</v>
      </c>
      <c r="C98" s="366">
        <f t="shared" si="2"/>
        <v>0</v>
      </c>
      <c r="D98" s="366"/>
      <c r="E98" s="366"/>
      <c r="F98" s="366"/>
      <c r="G98" s="366"/>
      <c r="H98" s="366"/>
      <c r="I98" s="366"/>
      <c r="J98" s="366"/>
      <c r="K98" s="366"/>
    </row>
    <row r="99" spans="1:11" ht="14.25">
      <c r="A99" s="226" t="s">
        <v>48</v>
      </c>
      <c r="B99" s="506">
        <v>323</v>
      </c>
      <c r="C99" s="368">
        <f t="shared" si="2"/>
        <v>0</v>
      </c>
      <c r="D99" s="368"/>
      <c r="E99" s="368"/>
      <c r="F99" s="368"/>
      <c r="G99" s="368"/>
      <c r="H99" s="368"/>
      <c r="I99" s="368"/>
      <c r="J99" s="368"/>
      <c r="K99" s="368"/>
    </row>
    <row r="100" spans="1:11" ht="15" thickBot="1">
      <c r="A100" s="236" t="s">
        <v>49</v>
      </c>
      <c r="B100" s="507"/>
      <c r="C100" s="368">
        <f t="shared" si="2"/>
        <v>0</v>
      </c>
      <c r="D100" s="368"/>
      <c r="E100" s="368"/>
      <c r="F100" s="368"/>
      <c r="G100" s="368"/>
      <c r="H100" s="368"/>
      <c r="I100" s="368"/>
      <c r="J100" s="368"/>
      <c r="K100" s="368"/>
    </row>
    <row r="101" spans="1:11" ht="27" thickBot="1">
      <c r="A101" s="236" t="s">
        <v>50</v>
      </c>
      <c r="B101" s="234">
        <v>324</v>
      </c>
      <c r="C101" s="348">
        <f t="shared" si="2"/>
        <v>0</v>
      </c>
      <c r="D101" s="255"/>
      <c r="E101" s="255"/>
      <c r="F101" s="255"/>
      <c r="G101" s="255"/>
      <c r="H101" s="255"/>
      <c r="I101" s="255"/>
      <c r="J101" s="255"/>
      <c r="K101" s="255"/>
    </row>
    <row r="102" spans="1:11" ht="39.75" thickBot="1">
      <c r="A102" s="236" t="s">
        <v>51</v>
      </c>
      <c r="B102" s="234">
        <v>325</v>
      </c>
      <c r="C102" s="348">
        <f t="shared" si="2"/>
        <v>0</v>
      </c>
      <c r="D102" s="255"/>
      <c r="E102" s="255"/>
      <c r="F102" s="255"/>
      <c r="G102" s="255"/>
      <c r="H102" s="255"/>
      <c r="I102" s="255"/>
      <c r="J102" s="255"/>
      <c r="K102" s="255"/>
    </row>
    <row r="103" spans="1:11" ht="15" thickBot="1">
      <c r="A103" s="235" t="s">
        <v>52</v>
      </c>
      <c r="B103" s="234">
        <v>326</v>
      </c>
      <c r="C103" s="348">
        <f t="shared" si="2"/>
        <v>0</v>
      </c>
      <c r="D103" s="255"/>
      <c r="E103" s="255"/>
      <c r="F103" s="255"/>
      <c r="G103" s="255"/>
      <c r="H103" s="255"/>
      <c r="I103" s="255"/>
      <c r="J103" s="255"/>
      <c r="K103" s="255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 t="s">
        <v>127</v>
      </c>
      <c r="C106" s="348">
        <f>SUM(D106:K106)</f>
        <v>0</v>
      </c>
      <c r="D106" s="255"/>
      <c r="E106" s="255"/>
      <c r="F106" s="255"/>
      <c r="G106" s="255"/>
      <c r="H106" s="255"/>
      <c r="I106" s="255"/>
      <c r="J106" s="234">
        <v>0</v>
      </c>
      <c r="K106" s="234">
        <v>0</v>
      </c>
    </row>
    <row r="107" spans="1:11" ht="79.5" thickBot="1">
      <c r="A107" s="235" t="s">
        <v>185</v>
      </c>
      <c r="B107" s="234" t="s">
        <v>128</v>
      </c>
      <c r="C107" s="348">
        <f>SUM(D107:K107)</f>
        <v>0</v>
      </c>
      <c r="D107" s="255"/>
      <c r="E107" s="255"/>
      <c r="F107" s="255"/>
      <c r="G107" s="255"/>
      <c r="H107" s="255"/>
      <c r="I107" s="255"/>
      <c r="J107" s="234">
        <v>0</v>
      </c>
      <c r="K107" s="234">
        <v>0</v>
      </c>
    </row>
    <row r="108" spans="1:11" ht="53.25" thickBot="1">
      <c r="A108" s="235" t="s">
        <v>186</v>
      </c>
      <c r="B108" s="234" t="s">
        <v>129</v>
      </c>
      <c r="C108" s="348">
        <f>SUM(D108:K108)</f>
        <v>0</v>
      </c>
      <c r="D108" s="255"/>
      <c r="E108" s="255"/>
      <c r="F108" s="255"/>
      <c r="G108" s="255"/>
      <c r="H108" s="255"/>
      <c r="I108" s="255"/>
      <c r="J108" s="234">
        <v>0</v>
      </c>
      <c r="K108" s="234">
        <v>0</v>
      </c>
    </row>
    <row r="109" spans="1:11" ht="93" thickBot="1">
      <c r="A109" s="235" t="s">
        <v>187</v>
      </c>
      <c r="B109" s="234" t="s">
        <v>130</v>
      </c>
      <c r="C109" s="348">
        <f>SUM(D109:K109)</f>
        <v>0</v>
      </c>
      <c r="D109" s="255"/>
      <c r="E109" s="255"/>
      <c r="F109" s="255"/>
      <c r="G109" s="255"/>
      <c r="H109" s="255"/>
      <c r="I109" s="255"/>
      <c r="J109" s="234">
        <v>0</v>
      </c>
      <c r="K109" s="234">
        <v>0</v>
      </c>
    </row>
    <row r="110" spans="1:11" ht="15.75" customHeight="1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235" t="s">
        <v>189</v>
      </c>
      <c r="B111" s="234" t="s">
        <v>131</v>
      </c>
      <c r="C111" s="348">
        <f>SUM(D111:K111)</f>
        <v>0</v>
      </c>
      <c r="D111" s="255"/>
      <c r="E111" s="255"/>
      <c r="F111" s="255"/>
      <c r="G111" s="255"/>
      <c r="H111" s="255"/>
      <c r="I111" s="255"/>
      <c r="J111" s="234">
        <v>0</v>
      </c>
      <c r="K111" s="234">
        <v>0</v>
      </c>
    </row>
    <row r="112" spans="1:11" ht="39.75" thickBot="1">
      <c r="A112" s="235" t="s">
        <v>99</v>
      </c>
      <c r="B112" s="234" t="s">
        <v>132</v>
      </c>
      <c r="C112" s="348">
        <f>SUM(D112:K112)</f>
        <v>0</v>
      </c>
      <c r="D112" s="255"/>
      <c r="E112" s="255"/>
      <c r="F112" s="255"/>
      <c r="G112" s="255"/>
      <c r="H112" s="255"/>
      <c r="I112" s="255"/>
      <c r="J112" s="234">
        <v>0</v>
      </c>
      <c r="K112" s="234">
        <v>0</v>
      </c>
    </row>
    <row r="113" spans="1:11" ht="53.25" thickBot="1">
      <c r="A113" s="235" t="s">
        <v>190</v>
      </c>
      <c r="B113" s="234" t="s">
        <v>133</v>
      </c>
      <c r="C113" s="348">
        <f>SUM(D113:K113)</f>
        <v>0</v>
      </c>
      <c r="D113" s="255"/>
      <c r="E113" s="255"/>
      <c r="F113" s="255"/>
      <c r="G113" s="255"/>
      <c r="H113" s="255"/>
      <c r="I113" s="255"/>
      <c r="J113" s="234">
        <v>0</v>
      </c>
      <c r="K113" s="234">
        <v>0</v>
      </c>
    </row>
    <row r="114" spans="1:11" ht="15" customHeight="1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.75" customHeight="1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 t="s">
        <v>134</v>
      </c>
      <c r="C116" s="348"/>
      <c r="D116" s="234">
        <v>0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</row>
    <row r="117" spans="1:11" ht="43.5" thickBot="1">
      <c r="A117" s="237" t="s">
        <v>104</v>
      </c>
      <c r="B117" s="234" t="s">
        <v>135</v>
      </c>
      <c r="C117" s="348"/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</row>
    <row r="118" spans="1:11" ht="53.25" thickBot="1">
      <c r="A118" s="235" t="s">
        <v>193</v>
      </c>
      <c r="B118" s="234" t="s">
        <v>136</v>
      </c>
      <c r="C118" s="348">
        <f aca="true" t="shared" si="3" ref="C118:C125">SUM(D118:K118)</f>
        <v>0</v>
      </c>
      <c r="D118" s="255"/>
      <c r="E118" s="255"/>
      <c r="F118" s="255"/>
      <c r="G118" s="255"/>
      <c r="H118" s="255"/>
      <c r="I118" s="255"/>
      <c r="J118" s="234">
        <v>0</v>
      </c>
      <c r="K118" s="234">
        <v>0</v>
      </c>
    </row>
    <row r="119" spans="1:11" ht="66" thickBot="1">
      <c r="A119" s="235" t="s">
        <v>194</v>
      </c>
      <c r="B119" s="234" t="s">
        <v>137</v>
      </c>
      <c r="C119" s="348">
        <f t="shared" si="3"/>
        <v>0</v>
      </c>
      <c r="D119" s="255"/>
      <c r="E119" s="255"/>
      <c r="F119" s="255"/>
      <c r="G119" s="255"/>
      <c r="H119" s="255"/>
      <c r="I119" s="255"/>
      <c r="J119" s="234">
        <v>0</v>
      </c>
      <c r="K119" s="234">
        <v>0</v>
      </c>
    </row>
    <row r="120" spans="1:11" ht="53.25" thickBot="1">
      <c r="A120" s="235" t="s">
        <v>195</v>
      </c>
      <c r="B120" s="234" t="s">
        <v>138</v>
      </c>
      <c r="C120" s="348">
        <f t="shared" si="3"/>
        <v>0</v>
      </c>
      <c r="D120" s="366"/>
      <c r="E120" s="366"/>
      <c r="F120" s="366"/>
      <c r="G120" s="366"/>
      <c r="H120" s="366"/>
      <c r="I120" s="366"/>
      <c r="J120" s="80">
        <v>0</v>
      </c>
      <c r="K120" s="80">
        <v>0</v>
      </c>
    </row>
    <row r="121" spans="1:11" ht="15" thickBot="1">
      <c r="A121" s="238" t="s">
        <v>196</v>
      </c>
      <c r="B121" s="464" t="s">
        <v>139</v>
      </c>
      <c r="C121" s="364">
        <f t="shared" si="3"/>
        <v>0</v>
      </c>
      <c r="D121" s="368"/>
      <c r="E121" s="368"/>
      <c r="F121" s="368"/>
      <c r="G121" s="368"/>
      <c r="H121" s="368"/>
      <c r="I121" s="368"/>
      <c r="J121" s="367">
        <v>0</v>
      </c>
      <c r="K121" s="367">
        <v>0</v>
      </c>
    </row>
    <row r="122" spans="1:11" ht="15" thickBot="1">
      <c r="A122" s="235" t="s">
        <v>108</v>
      </c>
      <c r="B122" s="465"/>
      <c r="C122" s="364">
        <f t="shared" si="3"/>
        <v>0</v>
      </c>
      <c r="D122" s="368"/>
      <c r="E122" s="368"/>
      <c r="F122" s="368"/>
      <c r="G122" s="368"/>
      <c r="H122" s="368"/>
      <c r="I122" s="368"/>
      <c r="J122" s="367"/>
      <c r="K122" s="367"/>
    </row>
    <row r="123" spans="1:11" ht="27" thickBot="1">
      <c r="A123" s="236" t="s">
        <v>109</v>
      </c>
      <c r="B123" s="234" t="s">
        <v>140</v>
      </c>
      <c r="C123" s="348">
        <f t="shared" si="3"/>
        <v>0</v>
      </c>
      <c r="D123" s="255"/>
      <c r="E123" s="255"/>
      <c r="F123" s="255"/>
      <c r="G123" s="255"/>
      <c r="H123" s="255"/>
      <c r="I123" s="255"/>
      <c r="J123" s="234">
        <v>0</v>
      </c>
      <c r="K123" s="234">
        <v>0</v>
      </c>
    </row>
    <row r="124" spans="1:11" ht="79.5" thickBot="1">
      <c r="A124" s="235" t="s">
        <v>197</v>
      </c>
      <c r="B124" s="234" t="s">
        <v>141</v>
      </c>
      <c r="C124" s="348">
        <f t="shared" si="3"/>
        <v>0</v>
      </c>
      <c r="D124" s="255"/>
      <c r="E124" s="255"/>
      <c r="F124" s="255"/>
      <c r="G124" s="255"/>
      <c r="H124" s="255"/>
      <c r="I124" s="255"/>
      <c r="J124" s="234">
        <v>0</v>
      </c>
      <c r="K124" s="234">
        <v>0</v>
      </c>
    </row>
    <row r="125" spans="1:11" ht="79.5" thickBot="1">
      <c r="A125" s="236" t="s">
        <v>198</v>
      </c>
      <c r="B125" s="239" t="s">
        <v>142</v>
      </c>
      <c r="C125" s="348">
        <f t="shared" si="3"/>
        <v>0</v>
      </c>
      <c r="D125" s="239">
        <v>0</v>
      </c>
      <c r="E125" s="239">
        <v>0</v>
      </c>
      <c r="F125" s="239">
        <v>0</v>
      </c>
      <c r="G125" s="234">
        <v>0</v>
      </c>
      <c r="H125" s="239">
        <v>0</v>
      </c>
      <c r="I125" s="239">
        <v>0</v>
      </c>
      <c r="J125" s="239">
        <v>0</v>
      </c>
      <c r="K125" s="239">
        <v>0</v>
      </c>
    </row>
    <row r="126" ht="15">
      <c r="A126" s="92"/>
    </row>
    <row r="127" spans="1:6" ht="15.75" customHeight="1" thickBot="1">
      <c r="A127" s="482" t="s">
        <v>112</v>
      </c>
      <c r="B127" s="566" t="s">
        <v>325</v>
      </c>
      <c r="C127" s="568"/>
      <c r="D127" s="257"/>
      <c r="E127" s="566" t="s">
        <v>326</v>
      </c>
      <c r="F127" s="567"/>
    </row>
    <row r="128" spans="1:7" ht="15" customHeight="1" thickBot="1">
      <c r="A128" s="482"/>
      <c r="B128" s="569" t="s">
        <v>327</v>
      </c>
      <c r="C128" s="570"/>
      <c r="D128" s="257"/>
      <c r="E128" s="566" t="s">
        <v>328</v>
      </c>
      <c r="F128" s="567"/>
      <c r="G128" s="567"/>
    </row>
    <row r="129" spans="1:5" ht="15.75" customHeight="1">
      <c r="A129" s="257"/>
      <c r="B129" s="256"/>
      <c r="C129" s="256" t="s">
        <v>113</v>
      </c>
      <c r="D129" s="256"/>
      <c r="E129" s="256" t="s">
        <v>114</v>
      </c>
    </row>
    <row r="130" spans="1:5" ht="15">
      <c r="A130" s="257"/>
      <c r="B130" s="256"/>
      <c r="C130" s="256"/>
      <c r="D130" s="256"/>
      <c r="E130" s="256"/>
    </row>
    <row r="131" spans="1:5" ht="15.75" thickBot="1">
      <c r="A131" s="257"/>
      <c r="B131" s="256"/>
      <c r="C131" s="256"/>
      <c r="D131" s="256"/>
      <c r="E131" s="95"/>
    </row>
    <row r="132" spans="1:5" ht="15">
      <c r="A132" s="257"/>
      <c r="B132" s="256"/>
      <c r="C132" s="256"/>
      <c r="D132" s="256"/>
      <c r="E132" s="256" t="s">
        <v>115</v>
      </c>
    </row>
    <row r="133" ht="15">
      <c r="A133" s="92"/>
    </row>
    <row r="134" ht="15">
      <c r="A134" s="261" t="s">
        <v>329</v>
      </c>
    </row>
    <row r="135" ht="15">
      <c r="A135" s="261" t="s">
        <v>330</v>
      </c>
    </row>
    <row r="136" ht="30.75">
      <c r="A136" s="261" t="s">
        <v>331</v>
      </c>
    </row>
    <row r="138" ht="15">
      <c r="A138" s="92"/>
    </row>
  </sheetData>
  <sheetProtection/>
  <mergeCells count="57">
    <mergeCell ref="A127:A128"/>
    <mergeCell ref="E128:G128"/>
    <mergeCell ref="A105:K105"/>
    <mergeCell ref="A110:K110"/>
    <mergeCell ref="A114:K114"/>
    <mergeCell ref="A115:K115"/>
    <mergeCell ref="B121:B122"/>
    <mergeCell ref="B127:C127"/>
    <mergeCell ref="E127:F127"/>
    <mergeCell ref="B128:C128"/>
    <mergeCell ref="E44:E45"/>
    <mergeCell ref="A72:K72"/>
    <mergeCell ref="A73:K73"/>
    <mergeCell ref="B94:B95"/>
    <mergeCell ref="B99:B100"/>
    <mergeCell ref="A104:K104"/>
    <mergeCell ref="B66:B67"/>
    <mergeCell ref="H49:H50"/>
    <mergeCell ref="I49:I50"/>
    <mergeCell ref="J49:J50"/>
    <mergeCell ref="A17:A19"/>
    <mergeCell ref="B17:B19"/>
    <mergeCell ref="D17:K17"/>
    <mergeCell ref="D18:F18"/>
    <mergeCell ref="G18:G19"/>
    <mergeCell ref="K44:K45"/>
    <mergeCell ref="A21:K21"/>
    <mergeCell ref="A22:K22"/>
    <mergeCell ref="B44:B45"/>
    <mergeCell ref="D44:D45"/>
    <mergeCell ref="A8:K8"/>
    <mergeCell ref="A9:K9"/>
    <mergeCell ref="B12:J12"/>
    <mergeCell ref="B14:I14"/>
    <mergeCell ref="A16:K16"/>
    <mergeCell ref="F44:F45"/>
    <mergeCell ref="G44:G45"/>
    <mergeCell ref="H44:H45"/>
    <mergeCell ref="I44:I45"/>
    <mergeCell ref="J44:J45"/>
    <mergeCell ref="A1:K1"/>
    <mergeCell ref="A2:K2"/>
    <mergeCell ref="A3:K3"/>
    <mergeCell ref="A5:K5"/>
    <mergeCell ref="A6:K6"/>
    <mergeCell ref="G49:G50"/>
    <mergeCell ref="H18:H19"/>
    <mergeCell ref="I18:I19"/>
    <mergeCell ref="J18:K18"/>
    <mergeCell ref="A7:K7"/>
    <mergeCell ref="K49:K50"/>
    <mergeCell ref="A55:K55"/>
    <mergeCell ref="B62:B63"/>
    <mergeCell ref="B49:B50"/>
    <mergeCell ref="D49:D50"/>
    <mergeCell ref="E49:E50"/>
    <mergeCell ref="F49:F5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84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2.25">
      <c r="A12" s="77" t="s">
        <v>9</v>
      </c>
      <c r="B12" s="504" t="s">
        <v>283</v>
      </c>
      <c r="C12" s="504"/>
      <c r="D12" s="504"/>
      <c r="E12" s="504"/>
      <c r="F12" s="504"/>
      <c r="G12" s="504"/>
      <c r="H12" s="504"/>
      <c r="I12" s="504"/>
      <c r="J12" s="504"/>
      <c r="K12" s="99"/>
    </row>
    <row r="13" spans="1:11" ht="15">
      <c r="A13" s="77"/>
      <c r="B13" s="78"/>
      <c r="K13" s="99"/>
    </row>
    <row r="14" spans="1:11" ht="31.5" customHeight="1">
      <c r="A14" s="77" t="s">
        <v>10</v>
      </c>
      <c r="B14" s="504" t="s">
        <v>258</v>
      </c>
      <c r="C14" s="504"/>
      <c r="D14" s="504"/>
      <c r="E14" s="504"/>
      <c r="F14" s="504"/>
      <c r="G14" s="504"/>
      <c r="H14" s="504"/>
      <c r="I14" s="504"/>
      <c r="J14" s="504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571"/>
      <c r="F22" s="571"/>
      <c r="G22" s="571"/>
      <c r="H22" s="571"/>
      <c r="I22" s="571"/>
      <c r="J22" s="571"/>
      <c r="K22" s="572"/>
    </row>
    <row r="23" spans="1:12" ht="53.25" thickBot="1">
      <c r="A23" s="202" t="s">
        <v>29</v>
      </c>
      <c r="B23" s="203">
        <v>101</v>
      </c>
      <c r="C23" s="342">
        <f>SUM(D23:K23)</f>
        <v>945</v>
      </c>
      <c r="D23" s="342"/>
      <c r="E23" s="342"/>
      <c r="F23" s="342"/>
      <c r="G23" s="342">
        <v>5</v>
      </c>
      <c r="H23" s="342"/>
      <c r="I23" s="342"/>
      <c r="J23" s="342">
        <v>67</v>
      </c>
      <c r="K23" s="342">
        <v>873</v>
      </c>
      <c r="L23" s="74">
        <f>SUM(D23:I23)</f>
        <v>5</v>
      </c>
    </row>
    <row r="24" spans="1:11" ht="39.75" thickBot="1">
      <c r="A24" s="235" t="s">
        <v>146</v>
      </c>
      <c r="B24" s="234">
        <v>102</v>
      </c>
      <c r="C24" s="232">
        <f aca="true" t="shared" si="0" ref="C24:C54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235" t="s">
        <v>147</v>
      </c>
      <c r="B25" s="234">
        <v>103</v>
      </c>
      <c r="C25" s="232">
        <f t="shared" si="0"/>
        <v>0</v>
      </c>
      <c r="D25" s="255"/>
      <c r="E25" s="255"/>
      <c r="F25" s="255"/>
      <c r="G25" s="255"/>
      <c r="H25" s="255"/>
      <c r="I25" s="255"/>
      <c r="J25" s="255">
        <v>0</v>
      </c>
      <c r="K25" s="255">
        <v>0</v>
      </c>
    </row>
    <row r="26" spans="1:11" ht="53.25" thickBot="1">
      <c r="A26" s="227" t="s">
        <v>243</v>
      </c>
      <c r="B26" s="228" t="s">
        <v>216</v>
      </c>
      <c r="C26" s="232">
        <f t="shared" si="0"/>
        <v>0</v>
      </c>
      <c r="D26" s="229"/>
      <c r="E26" s="229"/>
      <c r="F26" s="229"/>
      <c r="G26" s="229"/>
      <c r="H26" s="229"/>
      <c r="I26" s="229"/>
      <c r="J26" s="229"/>
      <c r="K26" s="229"/>
    </row>
    <row r="27" spans="1:11" ht="53.25" thickBot="1">
      <c r="A27" s="227" t="s">
        <v>244</v>
      </c>
      <c r="B27" s="228" t="s">
        <v>218</v>
      </c>
      <c r="C27" s="232">
        <f t="shared" si="0"/>
        <v>0</v>
      </c>
      <c r="D27" s="229"/>
      <c r="E27" s="229"/>
      <c r="F27" s="229"/>
      <c r="G27" s="229"/>
      <c r="H27" s="229"/>
      <c r="I27" s="229"/>
      <c r="J27" s="229"/>
      <c r="K27" s="229"/>
    </row>
    <row r="28" spans="1:11" ht="53.25" thickBot="1">
      <c r="A28" s="235" t="s">
        <v>148</v>
      </c>
      <c r="B28" s="234">
        <v>104</v>
      </c>
      <c r="C28" s="232">
        <f t="shared" si="0"/>
        <v>0</v>
      </c>
      <c r="D28" s="255"/>
      <c r="E28" s="255"/>
      <c r="F28" s="255"/>
      <c r="G28" s="255"/>
      <c r="H28" s="255"/>
      <c r="I28" s="255"/>
      <c r="J28" s="255">
        <v>0</v>
      </c>
      <c r="K28" s="255">
        <v>0</v>
      </c>
    </row>
    <row r="29" spans="1:11" ht="66" thickBot="1">
      <c r="A29" s="227" t="s">
        <v>245</v>
      </c>
      <c r="B29" s="228" t="s">
        <v>220</v>
      </c>
      <c r="C29" s="232">
        <f t="shared" si="0"/>
        <v>0</v>
      </c>
      <c r="D29" s="229"/>
      <c r="E29" s="229"/>
      <c r="F29" s="229"/>
      <c r="G29" s="229"/>
      <c r="H29" s="229"/>
      <c r="I29" s="229"/>
      <c r="J29" s="229"/>
      <c r="K29" s="229"/>
    </row>
    <row r="30" spans="1:11" ht="79.5" thickBot="1">
      <c r="A30" s="230" t="s">
        <v>246</v>
      </c>
      <c r="B30" s="231">
        <v>105</v>
      </c>
      <c r="C30" s="232">
        <f t="shared" si="0"/>
        <v>0</v>
      </c>
      <c r="D30" s="232"/>
      <c r="E30" s="232"/>
      <c r="F30" s="232"/>
      <c r="G30" s="232"/>
      <c r="H30" s="232"/>
      <c r="I30" s="232"/>
      <c r="J30" s="232"/>
      <c r="K30" s="232"/>
    </row>
    <row r="31" spans="1:11" ht="53.25" thickBot="1">
      <c r="A31" s="235" t="s">
        <v>34</v>
      </c>
      <c r="B31" s="234">
        <v>106</v>
      </c>
      <c r="C31" s="232">
        <f t="shared" si="0"/>
        <v>0</v>
      </c>
      <c r="D31" s="255"/>
      <c r="E31" s="255"/>
      <c r="F31" s="255"/>
      <c r="G31" s="255"/>
      <c r="H31" s="255"/>
      <c r="I31" s="255"/>
      <c r="J31" s="255">
        <v>0</v>
      </c>
      <c r="K31" s="255">
        <v>0</v>
      </c>
    </row>
    <row r="32" spans="1:11" ht="27" thickBot="1">
      <c r="A32" s="235" t="s">
        <v>150</v>
      </c>
      <c r="B32" s="234">
        <v>107</v>
      </c>
      <c r="C32" s="232">
        <f t="shared" si="0"/>
        <v>0</v>
      </c>
      <c r="D32" s="255"/>
      <c r="E32" s="255"/>
      <c r="F32" s="255"/>
      <c r="G32" s="255"/>
      <c r="H32" s="255">
        <v>0</v>
      </c>
      <c r="I32" s="255">
        <v>0</v>
      </c>
      <c r="J32" s="255">
        <v>0</v>
      </c>
      <c r="K32" s="255">
        <v>0</v>
      </c>
    </row>
    <row r="33" spans="1:11" ht="27" thickBot="1">
      <c r="A33" s="235" t="s">
        <v>151</v>
      </c>
      <c r="B33" s="234">
        <v>108</v>
      </c>
      <c r="C33" s="232">
        <f t="shared" si="0"/>
        <v>0</v>
      </c>
      <c r="D33" s="255"/>
      <c r="E33" s="255"/>
      <c r="F33" s="255"/>
      <c r="G33" s="255"/>
      <c r="H33" s="255">
        <v>0</v>
      </c>
      <c r="I33" s="255">
        <v>0</v>
      </c>
      <c r="J33" s="255">
        <v>0</v>
      </c>
      <c r="K33" s="255">
        <v>0</v>
      </c>
    </row>
    <row r="34" spans="1:11" ht="39.75" thickBot="1">
      <c r="A34" s="235" t="s">
        <v>152</v>
      </c>
      <c r="B34" s="234">
        <v>109</v>
      </c>
      <c r="C34" s="232">
        <f t="shared" si="0"/>
        <v>0</v>
      </c>
      <c r="D34" s="255"/>
      <c r="E34" s="255"/>
      <c r="F34" s="255"/>
      <c r="G34" s="255"/>
      <c r="H34" s="255">
        <v>0</v>
      </c>
      <c r="I34" s="255">
        <v>0</v>
      </c>
      <c r="J34" s="255">
        <v>0</v>
      </c>
      <c r="K34" s="255">
        <v>0</v>
      </c>
    </row>
    <row r="35" spans="1:11" ht="53.25" thickBot="1">
      <c r="A35" s="225" t="s">
        <v>221</v>
      </c>
      <c r="B35" s="228" t="s">
        <v>222</v>
      </c>
      <c r="C35" s="232">
        <f t="shared" si="0"/>
        <v>753</v>
      </c>
      <c r="D35" s="229"/>
      <c r="E35" s="229"/>
      <c r="F35" s="229"/>
      <c r="G35" s="229">
        <v>2</v>
      </c>
      <c r="H35" s="229"/>
      <c r="I35" s="229"/>
      <c r="J35" s="229"/>
      <c r="K35" s="229">
        <v>751</v>
      </c>
    </row>
    <row r="36" spans="1:11" ht="53.25" thickBot="1">
      <c r="A36" s="225" t="s">
        <v>223</v>
      </c>
      <c r="B36" s="228" t="s">
        <v>224</v>
      </c>
      <c r="C36" s="232">
        <f t="shared" si="0"/>
        <v>0</v>
      </c>
      <c r="D36" s="229"/>
      <c r="E36" s="229"/>
      <c r="F36" s="229"/>
      <c r="G36" s="229"/>
      <c r="H36" s="229"/>
      <c r="I36" s="229"/>
      <c r="J36" s="229"/>
      <c r="K36" s="229"/>
    </row>
    <row r="37" spans="1:11" ht="27" thickBot="1">
      <c r="A37" s="202" t="s">
        <v>153</v>
      </c>
      <c r="B37" s="203">
        <v>110</v>
      </c>
      <c r="C37" s="342">
        <f t="shared" si="0"/>
        <v>945</v>
      </c>
      <c r="D37" s="342"/>
      <c r="E37" s="342"/>
      <c r="F37" s="342"/>
      <c r="G37" s="342">
        <v>5</v>
      </c>
      <c r="H37" s="342"/>
      <c r="I37" s="342"/>
      <c r="J37" s="342">
        <v>67</v>
      </c>
      <c r="K37" s="342">
        <v>873</v>
      </c>
    </row>
    <row r="38" spans="1:11" ht="53.25" thickBot="1">
      <c r="A38" s="235" t="s">
        <v>154</v>
      </c>
      <c r="B38" s="234">
        <v>111</v>
      </c>
      <c r="C38" s="232">
        <f t="shared" si="0"/>
        <v>0</v>
      </c>
      <c r="D38" s="255"/>
      <c r="E38" s="255"/>
      <c r="F38" s="255"/>
      <c r="G38" s="255"/>
      <c r="H38" s="255"/>
      <c r="I38" s="255"/>
      <c r="J38" s="255">
        <v>0</v>
      </c>
      <c r="K38" s="255">
        <v>0</v>
      </c>
    </row>
    <row r="39" spans="1:11" ht="66" thickBot="1">
      <c r="A39" s="227" t="s">
        <v>247</v>
      </c>
      <c r="B39" s="228" t="s">
        <v>226</v>
      </c>
      <c r="C39" s="232">
        <f t="shared" si="0"/>
        <v>0</v>
      </c>
      <c r="D39" s="229"/>
      <c r="E39" s="229"/>
      <c r="F39" s="229"/>
      <c r="G39" s="229"/>
      <c r="H39" s="229"/>
      <c r="I39" s="229"/>
      <c r="J39" s="229"/>
      <c r="K39" s="229"/>
    </row>
    <row r="40" spans="1:11" ht="66" thickBot="1">
      <c r="A40" s="227" t="s">
        <v>248</v>
      </c>
      <c r="B40" s="228" t="s">
        <v>228</v>
      </c>
      <c r="C40" s="232">
        <f t="shared" si="0"/>
        <v>0</v>
      </c>
      <c r="D40" s="229"/>
      <c r="E40" s="229"/>
      <c r="F40" s="229"/>
      <c r="G40" s="229"/>
      <c r="H40" s="229"/>
      <c r="I40" s="229"/>
      <c r="J40" s="229"/>
      <c r="K40" s="229"/>
    </row>
    <row r="41" spans="1:11" ht="39.75" thickBot="1">
      <c r="A41" s="235" t="s">
        <v>155</v>
      </c>
      <c r="B41" s="234">
        <v>112</v>
      </c>
      <c r="C41" s="232">
        <f t="shared" si="0"/>
        <v>0</v>
      </c>
      <c r="D41" s="255"/>
      <c r="E41" s="255"/>
      <c r="F41" s="255"/>
      <c r="G41" s="255"/>
      <c r="H41" s="255">
        <v>0</v>
      </c>
      <c r="I41" s="255">
        <v>0</v>
      </c>
      <c r="J41" s="255">
        <v>0</v>
      </c>
      <c r="K41" s="255">
        <v>0</v>
      </c>
    </row>
    <row r="42" spans="1:11" ht="39.75" thickBot="1">
      <c r="A42" s="235" t="s">
        <v>156</v>
      </c>
      <c r="B42" s="234">
        <v>113</v>
      </c>
      <c r="C42" s="232">
        <f t="shared" si="0"/>
        <v>0</v>
      </c>
      <c r="D42" s="255"/>
      <c r="E42" s="255"/>
      <c r="F42" s="255"/>
      <c r="G42" s="255"/>
      <c r="H42" s="255">
        <v>0</v>
      </c>
      <c r="I42" s="255">
        <v>0</v>
      </c>
      <c r="J42" s="255">
        <v>0</v>
      </c>
      <c r="K42" s="255">
        <v>0</v>
      </c>
    </row>
    <row r="43" spans="1:11" ht="39.75" thickBot="1">
      <c r="A43" s="235" t="s">
        <v>157</v>
      </c>
      <c r="B43" s="234">
        <v>114</v>
      </c>
      <c r="C43" s="232">
        <f t="shared" si="0"/>
        <v>945</v>
      </c>
      <c r="D43" s="255"/>
      <c r="E43" s="255"/>
      <c r="F43" s="255"/>
      <c r="G43" s="255">
        <v>5</v>
      </c>
      <c r="H43" s="255"/>
      <c r="I43" s="255"/>
      <c r="J43" s="255">
        <v>67</v>
      </c>
      <c r="K43" s="255">
        <v>873</v>
      </c>
    </row>
    <row r="44" spans="1:11" ht="15" thickBot="1">
      <c r="A44" s="226" t="s">
        <v>158</v>
      </c>
      <c r="B44" s="464">
        <v>115</v>
      </c>
      <c r="C44" s="232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236" t="s">
        <v>44</v>
      </c>
      <c r="B45" s="465"/>
      <c r="C45" s="232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232">
        <f t="shared" si="0"/>
        <v>0</v>
      </c>
      <c r="D46" s="255"/>
      <c r="E46" s="255"/>
      <c r="F46" s="255"/>
      <c r="G46" s="255"/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232">
        <f t="shared" si="0"/>
        <v>1</v>
      </c>
      <c r="D47" s="255"/>
      <c r="E47" s="255"/>
      <c r="F47" s="255"/>
      <c r="G47" s="255"/>
      <c r="H47" s="255"/>
      <c r="I47" s="255"/>
      <c r="J47" s="255">
        <v>1</v>
      </c>
      <c r="K47" s="255"/>
    </row>
    <row r="48" spans="1:11" ht="15" thickBot="1">
      <c r="A48" s="235" t="s">
        <v>47</v>
      </c>
      <c r="B48" s="234">
        <v>122</v>
      </c>
      <c r="C48" s="232">
        <f t="shared" si="0"/>
        <v>3</v>
      </c>
      <c r="D48" s="255"/>
      <c r="E48" s="255"/>
      <c r="F48" s="255"/>
      <c r="G48" s="255"/>
      <c r="H48" s="255"/>
      <c r="I48" s="255"/>
      <c r="J48" s="255">
        <v>3</v>
      </c>
      <c r="K48" s="255"/>
    </row>
    <row r="49" spans="1:11" ht="15" thickBot="1">
      <c r="A49" s="226" t="s">
        <v>48</v>
      </c>
      <c r="B49" s="464">
        <v>123</v>
      </c>
      <c r="C49" s="232">
        <f t="shared" si="0"/>
        <v>3</v>
      </c>
      <c r="D49" s="462"/>
      <c r="E49" s="462"/>
      <c r="F49" s="462"/>
      <c r="G49" s="462"/>
      <c r="H49" s="462"/>
      <c r="I49" s="462"/>
      <c r="J49" s="462">
        <v>3</v>
      </c>
      <c r="K49" s="462"/>
    </row>
    <row r="50" spans="1:11" ht="15" thickBot="1">
      <c r="A50" s="236" t="s">
        <v>49</v>
      </c>
      <c r="B50" s="465"/>
      <c r="C50" s="232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232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39.75" thickBot="1">
      <c r="A52" s="236" t="s">
        <v>51</v>
      </c>
      <c r="B52" s="234">
        <v>125</v>
      </c>
      <c r="C52" s="232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232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127</v>
      </c>
      <c r="C54" s="232">
        <f t="shared" si="0"/>
        <v>0</v>
      </c>
      <c r="D54" s="255"/>
      <c r="E54" s="255"/>
      <c r="F54" s="255"/>
      <c r="G54" s="255"/>
      <c r="H54" s="255"/>
      <c r="I54" s="255"/>
      <c r="J54" s="255">
        <v>0</v>
      </c>
      <c r="K54" s="255">
        <v>0</v>
      </c>
    </row>
    <row r="55" spans="1:11" ht="15.75" customHeight="1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35" t="s">
        <v>161</v>
      </c>
      <c r="B56" s="234">
        <v>201</v>
      </c>
      <c r="C56" s="232">
        <f aca="true" t="shared" si="1" ref="C56:C71">SUM(D56:K56)</f>
        <v>21</v>
      </c>
      <c r="D56" s="255"/>
      <c r="E56" s="255"/>
      <c r="F56" s="255"/>
      <c r="G56" s="255">
        <v>21</v>
      </c>
      <c r="H56" s="255"/>
      <c r="I56" s="255"/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232">
        <f t="shared" si="1"/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236" t="s">
        <v>163</v>
      </c>
      <c r="B58" s="234">
        <v>203</v>
      </c>
      <c r="C58" s="232">
        <f t="shared" si="1"/>
        <v>0</v>
      </c>
      <c r="D58" s="255"/>
      <c r="E58" s="255"/>
      <c r="F58" s="255"/>
      <c r="G58" s="255"/>
      <c r="H58" s="255"/>
      <c r="I58" s="255"/>
      <c r="J58" s="255">
        <v>0</v>
      </c>
      <c r="K58" s="255">
        <v>0</v>
      </c>
    </row>
    <row r="59" spans="1:11" ht="27" thickBot="1">
      <c r="A59" s="236" t="s">
        <v>164</v>
      </c>
      <c r="B59" s="234">
        <v>204</v>
      </c>
      <c r="C59" s="232">
        <f t="shared" si="1"/>
        <v>0</v>
      </c>
      <c r="D59" s="255"/>
      <c r="E59" s="255"/>
      <c r="F59" s="255"/>
      <c r="G59" s="255"/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165</v>
      </c>
      <c r="B60" s="234">
        <v>205</v>
      </c>
      <c r="C60" s="232">
        <f t="shared" si="1"/>
        <v>0</v>
      </c>
      <c r="D60" s="255"/>
      <c r="E60" s="255"/>
      <c r="F60" s="255"/>
      <c r="G60" s="255"/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236" t="s">
        <v>166</v>
      </c>
      <c r="B61" s="234">
        <v>206</v>
      </c>
      <c r="C61" s="232">
        <f t="shared" si="1"/>
        <v>21</v>
      </c>
      <c r="D61" s="255"/>
      <c r="E61" s="255"/>
      <c r="F61" s="255"/>
      <c r="G61" s="255">
        <v>21</v>
      </c>
      <c r="H61" s="255"/>
      <c r="I61" s="255"/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232">
        <f t="shared" si="1"/>
        <v>0</v>
      </c>
      <c r="D62" s="462"/>
      <c r="E62" s="462"/>
      <c r="F62" s="462"/>
      <c r="G62" s="462"/>
      <c r="H62" s="462"/>
      <c r="I62" s="462"/>
      <c r="J62" s="462">
        <v>0</v>
      </c>
      <c r="K62" s="462">
        <v>0</v>
      </c>
    </row>
    <row r="63" spans="1:11" ht="15" thickBot="1">
      <c r="A63" s="236" t="s">
        <v>62</v>
      </c>
      <c r="B63" s="465"/>
      <c r="C63" s="232">
        <f t="shared" si="1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235" t="s">
        <v>63</v>
      </c>
      <c r="B64" s="234">
        <v>208</v>
      </c>
      <c r="C64" s="232">
        <f t="shared" si="1"/>
        <v>0</v>
      </c>
      <c r="D64" s="255"/>
      <c r="E64" s="255"/>
      <c r="F64" s="255"/>
      <c r="G64" s="255"/>
      <c r="H64" s="255"/>
      <c r="I64" s="255"/>
      <c r="J64" s="255">
        <v>0</v>
      </c>
      <c r="K64" s="255">
        <v>0</v>
      </c>
    </row>
    <row r="65" spans="1:11" ht="39.75" thickBot="1">
      <c r="A65" s="235" t="s">
        <v>64</v>
      </c>
      <c r="B65" s="234">
        <v>209</v>
      </c>
      <c r="C65" s="232">
        <f t="shared" si="1"/>
        <v>0</v>
      </c>
      <c r="D65" s="255"/>
      <c r="E65" s="255"/>
      <c r="F65" s="255"/>
      <c r="G65" s="255"/>
      <c r="H65" s="255"/>
      <c r="I65" s="255"/>
      <c r="J65" s="255">
        <v>0</v>
      </c>
      <c r="K65" s="255">
        <v>0</v>
      </c>
    </row>
    <row r="66" spans="1:11" ht="15" thickBot="1">
      <c r="A66" s="226" t="s">
        <v>65</v>
      </c>
      <c r="B66" s="464" t="s">
        <v>67</v>
      </c>
      <c r="C66" s="232">
        <f t="shared" si="1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236" t="s">
        <v>66</v>
      </c>
      <c r="B67" s="465"/>
      <c r="C67" s="232">
        <f t="shared" si="1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5" thickBot="1">
      <c r="A68" s="235" t="s">
        <v>68</v>
      </c>
      <c r="B68" s="234">
        <v>211</v>
      </c>
      <c r="C68" s="232">
        <f t="shared" si="1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69</v>
      </c>
      <c r="B69" s="234" t="s">
        <v>70</v>
      </c>
      <c r="C69" s="232">
        <f t="shared" si="1"/>
        <v>0</v>
      </c>
      <c r="D69" s="255"/>
      <c r="E69" s="255"/>
      <c r="F69" s="255"/>
      <c r="G69" s="255"/>
      <c r="H69" s="255"/>
      <c r="I69" s="255"/>
      <c r="J69" s="255">
        <v>0</v>
      </c>
      <c r="K69" s="255">
        <v>0</v>
      </c>
    </row>
    <row r="70" spans="1:11" ht="27" thickBot="1">
      <c r="A70" s="235" t="s">
        <v>71</v>
      </c>
      <c r="B70" s="234">
        <v>213</v>
      </c>
      <c r="C70" s="232">
        <f t="shared" si="1"/>
        <v>1</v>
      </c>
      <c r="D70" s="255"/>
      <c r="E70" s="255"/>
      <c r="F70" s="255"/>
      <c r="G70" s="255">
        <v>1</v>
      </c>
      <c r="H70" s="255"/>
      <c r="I70" s="255"/>
      <c r="J70" s="255">
        <v>0</v>
      </c>
      <c r="K70" s="255">
        <v>0</v>
      </c>
    </row>
    <row r="71" spans="1:11" ht="27" thickBot="1">
      <c r="A71" s="235" t="s">
        <v>72</v>
      </c>
      <c r="B71" s="234">
        <v>214</v>
      </c>
      <c r="C71" s="232">
        <f t="shared" si="1"/>
        <v>0</v>
      </c>
      <c r="D71" s="255"/>
      <c r="E71" s="255"/>
      <c r="F71" s="255"/>
      <c r="G71" s="255"/>
      <c r="H71" s="255"/>
      <c r="I71" s="255"/>
      <c r="J71" s="255">
        <v>0</v>
      </c>
      <c r="K71" s="255">
        <v>0</v>
      </c>
    </row>
    <row r="72" spans="1:11" ht="15" customHeight="1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.75" customHeight="1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35" t="s">
        <v>75</v>
      </c>
      <c r="B74" s="234">
        <v>301</v>
      </c>
      <c r="C74" s="232">
        <f aca="true" t="shared" si="2" ref="C74:C103">SUM(D74:K74)</f>
        <v>42776.81</v>
      </c>
      <c r="D74" s="255"/>
      <c r="E74" s="255"/>
      <c r="F74" s="255"/>
      <c r="G74" s="255">
        <v>2367.41</v>
      </c>
      <c r="H74" s="255"/>
      <c r="I74" s="255"/>
      <c r="J74" s="255">
        <v>29254.53</v>
      </c>
      <c r="K74" s="255">
        <v>11154.87</v>
      </c>
      <c r="L74" s="74">
        <f>SUM(D74:I74)</f>
        <v>2367.41</v>
      </c>
    </row>
    <row r="75" spans="1:12" ht="53.25" thickBot="1">
      <c r="A75" s="235" t="s">
        <v>169</v>
      </c>
      <c r="B75" s="234">
        <v>302</v>
      </c>
      <c r="C75" s="232">
        <f t="shared" si="2"/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74">
        <f>SUM(D87:I87)</f>
        <v>2010.0700000000002</v>
      </c>
    </row>
    <row r="76" spans="1:11" ht="53.25" thickBot="1">
      <c r="A76" s="235" t="s">
        <v>170</v>
      </c>
      <c r="B76" s="234">
        <v>303</v>
      </c>
      <c r="C76" s="232">
        <f t="shared" si="2"/>
        <v>0</v>
      </c>
      <c r="D76" s="255"/>
      <c r="E76" s="255"/>
      <c r="F76" s="255"/>
      <c r="G76" s="255"/>
      <c r="H76" s="255"/>
      <c r="I76" s="255"/>
      <c r="J76" s="255">
        <v>0</v>
      </c>
      <c r="K76" s="255">
        <v>0</v>
      </c>
    </row>
    <row r="77" spans="1:11" ht="53.25" thickBot="1">
      <c r="A77" s="227" t="s">
        <v>249</v>
      </c>
      <c r="B77" s="228" t="s">
        <v>230</v>
      </c>
      <c r="C77" s="232">
        <f t="shared" si="2"/>
        <v>0</v>
      </c>
      <c r="D77" s="229"/>
      <c r="E77" s="229"/>
      <c r="F77" s="229"/>
      <c r="G77" s="229"/>
      <c r="H77" s="229"/>
      <c r="I77" s="229"/>
      <c r="J77" s="229"/>
      <c r="K77" s="229"/>
    </row>
    <row r="78" spans="1:11" ht="66" thickBot="1">
      <c r="A78" s="227" t="s">
        <v>250</v>
      </c>
      <c r="B78" s="228" t="s">
        <v>232</v>
      </c>
      <c r="C78" s="232">
        <f t="shared" si="2"/>
        <v>0</v>
      </c>
      <c r="D78" s="229"/>
      <c r="E78" s="229"/>
      <c r="F78" s="229"/>
      <c r="G78" s="229"/>
      <c r="H78" s="229"/>
      <c r="I78" s="229"/>
      <c r="J78" s="229"/>
      <c r="K78" s="229"/>
    </row>
    <row r="79" spans="1:11" ht="66" thickBot="1">
      <c r="A79" s="235" t="s">
        <v>171</v>
      </c>
      <c r="B79" s="234">
        <v>304</v>
      </c>
      <c r="C79" s="232">
        <f t="shared" si="2"/>
        <v>0</v>
      </c>
      <c r="D79" s="255"/>
      <c r="E79" s="255"/>
      <c r="F79" s="255"/>
      <c r="G79" s="255"/>
      <c r="H79" s="255"/>
      <c r="I79" s="255"/>
      <c r="J79" s="255">
        <v>0</v>
      </c>
      <c r="K79" s="255">
        <v>0</v>
      </c>
    </row>
    <row r="80" spans="1:11" ht="66" thickBot="1">
      <c r="A80" s="227" t="s">
        <v>251</v>
      </c>
      <c r="B80" s="228" t="s">
        <v>234</v>
      </c>
      <c r="C80" s="232">
        <f t="shared" si="2"/>
        <v>0</v>
      </c>
      <c r="D80" s="229"/>
      <c r="E80" s="229"/>
      <c r="F80" s="229"/>
      <c r="G80" s="229"/>
      <c r="H80" s="229"/>
      <c r="I80" s="229"/>
      <c r="J80" s="229"/>
      <c r="K80" s="229"/>
    </row>
    <row r="81" spans="1:11" ht="93" thickBot="1">
      <c r="A81" s="230" t="s">
        <v>252</v>
      </c>
      <c r="B81" s="231">
        <v>305</v>
      </c>
      <c r="C81" s="232">
        <f t="shared" si="2"/>
        <v>0</v>
      </c>
      <c r="D81" s="232"/>
      <c r="E81" s="232"/>
      <c r="F81" s="232"/>
      <c r="G81" s="232"/>
      <c r="H81" s="232"/>
      <c r="I81" s="232"/>
      <c r="J81" s="232"/>
      <c r="K81" s="232"/>
    </row>
    <row r="82" spans="1:11" ht="53.25" thickBot="1">
      <c r="A82" s="235" t="s">
        <v>80</v>
      </c>
      <c r="B82" s="234">
        <v>306</v>
      </c>
      <c r="C82" s="232">
        <f t="shared" si="2"/>
        <v>0</v>
      </c>
      <c r="D82" s="255"/>
      <c r="E82" s="255"/>
      <c r="F82" s="255"/>
      <c r="G82" s="255"/>
      <c r="H82" s="255"/>
      <c r="I82" s="255"/>
      <c r="J82" s="255">
        <v>0</v>
      </c>
      <c r="K82" s="255">
        <v>0</v>
      </c>
    </row>
    <row r="83" spans="1:11" ht="39.75" thickBot="1">
      <c r="A83" s="235" t="s">
        <v>173</v>
      </c>
      <c r="B83" s="234">
        <v>307</v>
      </c>
      <c r="C83" s="232">
        <f t="shared" si="2"/>
        <v>0</v>
      </c>
      <c r="D83" s="255"/>
      <c r="E83" s="255"/>
      <c r="F83" s="255"/>
      <c r="G83" s="255"/>
      <c r="H83" s="255">
        <v>0</v>
      </c>
      <c r="I83" s="255">
        <v>0</v>
      </c>
      <c r="J83" s="255">
        <v>0</v>
      </c>
      <c r="K83" s="255">
        <v>0</v>
      </c>
    </row>
    <row r="84" spans="1:11" ht="39.75" thickBot="1">
      <c r="A84" s="235" t="s">
        <v>174</v>
      </c>
      <c r="B84" s="234">
        <v>308</v>
      </c>
      <c r="C84" s="232">
        <f t="shared" si="2"/>
        <v>0</v>
      </c>
      <c r="D84" s="255"/>
      <c r="E84" s="255"/>
      <c r="F84" s="255"/>
      <c r="G84" s="255"/>
      <c r="H84" s="255">
        <v>0</v>
      </c>
      <c r="I84" s="255">
        <v>0</v>
      </c>
      <c r="J84" s="255">
        <v>0</v>
      </c>
      <c r="K84" s="255">
        <v>0</v>
      </c>
    </row>
    <row r="85" spans="1:11" ht="27" thickBot="1">
      <c r="A85" s="227" t="s">
        <v>375</v>
      </c>
      <c r="B85" s="228" t="s">
        <v>236</v>
      </c>
      <c r="C85" s="232">
        <f t="shared" si="2"/>
        <v>6481.53</v>
      </c>
      <c r="D85" s="229"/>
      <c r="E85" s="229"/>
      <c r="F85" s="229"/>
      <c r="G85" s="229">
        <v>877.36</v>
      </c>
      <c r="H85" s="229"/>
      <c r="I85" s="229"/>
      <c r="J85" s="229"/>
      <c r="K85" s="229">
        <v>5604.17</v>
      </c>
    </row>
    <row r="86" spans="1:11" ht="27" thickBot="1">
      <c r="A86" s="227" t="s">
        <v>253</v>
      </c>
      <c r="B86" s="228" t="s">
        <v>238</v>
      </c>
      <c r="C86" s="232">
        <f t="shared" si="2"/>
        <v>0</v>
      </c>
      <c r="D86" s="229"/>
      <c r="E86" s="229"/>
      <c r="F86" s="229"/>
      <c r="G86" s="229"/>
      <c r="H86" s="229"/>
      <c r="I86" s="229"/>
      <c r="J86" s="229"/>
      <c r="K86" s="229"/>
    </row>
    <row r="87" spans="1:11" ht="27" thickBot="1">
      <c r="A87" s="235" t="s">
        <v>175</v>
      </c>
      <c r="B87" s="234">
        <v>309</v>
      </c>
      <c r="C87" s="232">
        <f t="shared" si="2"/>
        <v>42419.47</v>
      </c>
      <c r="D87" s="255"/>
      <c r="E87" s="255"/>
      <c r="F87" s="255"/>
      <c r="G87" s="255">
        <v>2010.0700000000002</v>
      </c>
      <c r="H87" s="255"/>
      <c r="I87" s="255"/>
      <c r="J87" s="255">
        <v>29254.53</v>
      </c>
      <c r="K87" s="255">
        <v>11154.87</v>
      </c>
    </row>
    <row r="88" spans="1:11" ht="53.25" thickBot="1">
      <c r="A88" s="235" t="s">
        <v>176</v>
      </c>
      <c r="B88" s="234">
        <v>310</v>
      </c>
      <c r="C88" s="232">
        <f t="shared" si="2"/>
        <v>0</v>
      </c>
      <c r="D88" s="255"/>
      <c r="E88" s="255"/>
      <c r="F88" s="255"/>
      <c r="G88" s="255"/>
      <c r="H88" s="255"/>
      <c r="I88" s="255"/>
      <c r="J88" s="255">
        <v>0</v>
      </c>
      <c r="K88" s="255">
        <v>0</v>
      </c>
    </row>
    <row r="89" spans="1:11" ht="66" thickBot="1">
      <c r="A89" s="227" t="s">
        <v>254</v>
      </c>
      <c r="B89" s="228" t="s">
        <v>240</v>
      </c>
      <c r="C89" s="232">
        <f t="shared" si="2"/>
        <v>0</v>
      </c>
      <c r="D89" s="229"/>
      <c r="E89" s="229"/>
      <c r="F89" s="229"/>
      <c r="G89" s="229"/>
      <c r="H89" s="229"/>
      <c r="I89" s="229"/>
      <c r="J89" s="229"/>
      <c r="K89" s="229"/>
    </row>
    <row r="90" spans="1:11" ht="66" thickBot="1">
      <c r="A90" s="227" t="s">
        <v>255</v>
      </c>
      <c r="B90" s="228" t="s">
        <v>242</v>
      </c>
      <c r="C90" s="232">
        <f t="shared" si="2"/>
        <v>0</v>
      </c>
      <c r="D90" s="229"/>
      <c r="E90" s="229"/>
      <c r="F90" s="229"/>
      <c r="G90" s="229"/>
      <c r="H90" s="229"/>
      <c r="I90" s="229"/>
      <c r="J90" s="229"/>
      <c r="K90" s="229"/>
    </row>
    <row r="91" spans="1:11" ht="39.75" thickBot="1">
      <c r="A91" s="235" t="s">
        <v>177</v>
      </c>
      <c r="B91" s="234">
        <v>311</v>
      </c>
      <c r="C91" s="232">
        <f t="shared" si="2"/>
        <v>0</v>
      </c>
      <c r="D91" s="255"/>
      <c r="E91" s="255"/>
      <c r="F91" s="255"/>
      <c r="G91" s="255"/>
      <c r="H91" s="255">
        <v>0</v>
      </c>
      <c r="I91" s="255">
        <v>0</v>
      </c>
      <c r="J91" s="255">
        <v>0</v>
      </c>
      <c r="K91" s="255">
        <v>0</v>
      </c>
    </row>
    <row r="92" spans="1:11" ht="39.75" thickBot="1">
      <c r="A92" s="235" t="s">
        <v>178</v>
      </c>
      <c r="B92" s="234">
        <v>312</v>
      </c>
      <c r="C92" s="232">
        <f t="shared" si="2"/>
        <v>0</v>
      </c>
      <c r="D92" s="255"/>
      <c r="E92" s="255"/>
      <c r="F92" s="255"/>
      <c r="G92" s="255"/>
      <c r="H92" s="255">
        <v>0</v>
      </c>
      <c r="I92" s="255">
        <v>0</v>
      </c>
      <c r="J92" s="255">
        <v>0</v>
      </c>
      <c r="K92" s="255">
        <v>0</v>
      </c>
    </row>
    <row r="93" spans="1:11" ht="39.75" thickBot="1">
      <c r="A93" s="235" t="s">
        <v>179</v>
      </c>
      <c r="B93" s="234">
        <v>313</v>
      </c>
      <c r="C93" s="232">
        <f t="shared" si="2"/>
        <v>42419.47</v>
      </c>
      <c r="D93" s="255"/>
      <c r="E93" s="255"/>
      <c r="F93" s="255"/>
      <c r="G93" s="255">
        <v>2010.0700000000002</v>
      </c>
      <c r="H93" s="255"/>
      <c r="I93" s="255"/>
      <c r="J93" s="255">
        <v>29254.53</v>
      </c>
      <c r="K93" s="255">
        <v>11154.87</v>
      </c>
    </row>
    <row r="94" spans="1:11" ht="15" thickBot="1">
      <c r="A94" s="226" t="s">
        <v>158</v>
      </c>
      <c r="B94" s="464">
        <v>314</v>
      </c>
      <c r="C94" s="232">
        <f t="shared" si="2"/>
        <v>0</v>
      </c>
      <c r="D94" s="344"/>
      <c r="E94" s="344"/>
      <c r="F94" s="344"/>
      <c r="G94" s="344"/>
      <c r="H94" s="344"/>
      <c r="I94" s="344"/>
      <c r="J94" s="344"/>
      <c r="K94" s="344"/>
    </row>
    <row r="95" spans="1:11" ht="15" thickBot="1">
      <c r="A95" s="236" t="s">
        <v>44</v>
      </c>
      <c r="B95" s="465"/>
      <c r="C95" s="232">
        <f t="shared" si="2"/>
        <v>0</v>
      </c>
      <c r="D95" s="345"/>
      <c r="E95" s="345"/>
      <c r="F95" s="345"/>
      <c r="G95" s="345"/>
      <c r="H95" s="345"/>
      <c r="I95" s="345"/>
      <c r="J95" s="345"/>
      <c r="K95" s="345"/>
    </row>
    <row r="96" spans="1:11" ht="15" thickBot="1">
      <c r="A96" s="235" t="s">
        <v>88</v>
      </c>
      <c r="B96" s="234">
        <v>315</v>
      </c>
      <c r="C96" s="232">
        <f t="shared" si="2"/>
        <v>0</v>
      </c>
      <c r="D96" s="255"/>
      <c r="E96" s="255"/>
      <c r="F96" s="255"/>
      <c r="G96" s="255"/>
      <c r="H96" s="255"/>
      <c r="I96" s="255"/>
      <c r="J96" s="255"/>
      <c r="K96" s="255"/>
    </row>
    <row r="97" spans="1:11" ht="27" thickBot="1">
      <c r="A97" s="235" t="s">
        <v>180</v>
      </c>
      <c r="B97" s="234">
        <v>321</v>
      </c>
      <c r="C97" s="232">
        <f t="shared" si="2"/>
        <v>-20</v>
      </c>
      <c r="D97" s="255"/>
      <c r="E97" s="255"/>
      <c r="F97" s="255"/>
      <c r="G97" s="255"/>
      <c r="H97" s="255"/>
      <c r="I97" s="255"/>
      <c r="J97" s="255">
        <v>-20</v>
      </c>
      <c r="K97" s="255"/>
    </row>
    <row r="98" spans="1:11" ht="27" thickBot="1">
      <c r="A98" s="235" t="s">
        <v>181</v>
      </c>
      <c r="B98" s="234">
        <v>322</v>
      </c>
      <c r="C98" s="369">
        <f t="shared" si="2"/>
        <v>-844.77</v>
      </c>
      <c r="D98" s="353"/>
      <c r="E98" s="353"/>
      <c r="F98" s="353"/>
      <c r="G98" s="353"/>
      <c r="H98" s="353"/>
      <c r="I98" s="353"/>
      <c r="J98" s="353">
        <v>-844.77</v>
      </c>
      <c r="K98" s="353"/>
    </row>
    <row r="99" spans="1:11" ht="14.25">
      <c r="A99" s="226" t="s">
        <v>48</v>
      </c>
      <c r="B99" s="506">
        <v>323</v>
      </c>
      <c r="C99" s="307">
        <f t="shared" si="2"/>
        <v>-844.77</v>
      </c>
      <c r="D99" s="356"/>
      <c r="E99" s="356"/>
      <c r="F99" s="356"/>
      <c r="G99" s="356"/>
      <c r="H99" s="356"/>
      <c r="I99" s="356"/>
      <c r="J99" s="356">
        <v>-844.77</v>
      </c>
      <c r="K99" s="356"/>
    </row>
    <row r="100" spans="1:11" ht="15" thickBot="1">
      <c r="A100" s="236" t="s">
        <v>49</v>
      </c>
      <c r="B100" s="507"/>
      <c r="C100" s="307">
        <f t="shared" si="2"/>
        <v>0</v>
      </c>
      <c r="D100" s="356"/>
      <c r="E100" s="356"/>
      <c r="F100" s="356"/>
      <c r="G100" s="356"/>
      <c r="H100" s="356"/>
      <c r="I100" s="356"/>
      <c r="J100" s="356"/>
      <c r="K100" s="356"/>
    </row>
    <row r="101" spans="1:11" ht="27" thickBot="1">
      <c r="A101" s="236" t="s">
        <v>50</v>
      </c>
      <c r="B101" s="234">
        <v>324</v>
      </c>
      <c r="C101" s="232">
        <f t="shared" si="2"/>
        <v>0</v>
      </c>
      <c r="D101" s="255"/>
      <c r="E101" s="255"/>
      <c r="F101" s="255"/>
      <c r="G101" s="255"/>
      <c r="H101" s="255"/>
      <c r="I101" s="255"/>
      <c r="J101" s="255"/>
      <c r="K101" s="255"/>
    </row>
    <row r="102" spans="1:11" ht="39.75" thickBot="1">
      <c r="A102" s="236" t="s">
        <v>51</v>
      </c>
      <c r="B102" s="234">
        <v>325</v>
      </c>
      <c r="C102" s="232">
        <f t="shared" si="2"/>
        <v>0</v>
      </c>
      <c r="D102" s="255"/>
      <c r="E102" s="255"/>
      <c r="F102" s="255"/>
      <c r="G102" s="255"/>
      <c r="H102" s="255"/>
      <c r="I102" s="255"/>
      <c r="J102" s="255"/>
      <c r="K102" s="255"/>
    </row>
    <row r="103" spans="1:11" ht="15" thickBot="1">
      <c r="A103" s="235" t="s">
        <v>52</v>
      </c>
      <c r="B103" s="234">
        <v>326</v>
      </c>
      <c r="C103" s="232">
        <f t="shared" si="2"/>
        <v>0</v>
      </c>
      <c r="D103" s="255"/>
      <c r="E103" s="255"/>
      <c r="F103" s="255"/>
      <c r="G103" s="255"/>
      <c r="H103" s="255"/>
      <c r="I103" s="255"/>
      <c r="J103" s="255"/>
      <c r="K103" s="255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 t="s">
        <v>127</v>
      </c>
      <c r="C106" s="232">
        <f>SUM(D106:K106)</f>
        <v>5</v>
      </c>
      <c r="D106" s="255"/>
      <c r="E106" s="255"/>
      <c r="F106" s="255"/>
      <c r="G106" s="255">
        <v>5</v>
      </c>
      <c r="H106" s="255"/>
      <c r="I106" s="255"/>
      <c r="J106" s="234">
        <v>0</v>
      </c>
      <c r="K106" s="234">
        <v>0</v>
      </c>
    </row>
    <row r="107" spans="1:11" ht="79.5" thickBot="1">
      <c r="A107" s="235" t="s">
        <v>185</v>
      </c>
      <c r="B107" s="234" t="s">
        <v>128</v>
      </c>
      <c r="C107" s="232">
        <f>SUM(D107:K107)</f>
        <v>0</v>
      </c>
      <c r="D107" s="255"/>
      <c r="E107" s="255"/>
      <c r="F107" s="255"/>
      <c r="G107" s="255"/>
      <c r="H107" s="255"/>
      <c r="I107" s="255"/>
      <c r="J107" s="234">
        <v>0</v>
      </c>
      <c r="K107" s="234">
        <v>0</v>
      </c>
    </row>
    <row r="108" spans="1:11" ht="53.25" thickBot="1">
      <c r="A108" s="235" t="s">
        <v>186</v>
      </c>
      <c r="B108" s="234" t="s">
        <v>129</v>
      </c>
      <c r="C108" s="232">
        <f>SUM(D108:K108)</f>
        <v>5</v>
      </c>
      <c r="D108" s="255"/>
      <c r="E108" s="255"/>
      <c r="F108" s="255"/>
      <c r="G108" s="255">
        <v>5</v>
      </c>
      <c r="H108" s="255"/>
      <c r="I108" s="255"/>
      <c r="J108" s="234">
        <v>0</v>
      </c>
      <c r="K108" s="234">
        <v>0</v>
      </c>
    </row>
    <row r="109" spans="1:11" ht="93" thickBot="1">
      <c r="A109" s="235" t="s">
        <v>187</v>
      </c>
      <c r="B109" s="234" t="s">
        <v>130</v>
      </c>
      <c r="C109" s="232">
        <f>SUM(D109:K109)</f>
        <v>0</v>
      </c>
      <c r="D109" s="255"/>
      <c r="E109" s="255"/>
      <c r="F109" s="255"/>
      <c r="G109" s="255"/>
      <c r="H109" s="255"/>
      <c r="I109" s="255"/>
      <c r="J109" s="234">
        <v>0</v>
      </c>
      <c r="K109" s="234">
        <v>0</v>
      </c>
    </row>
    <row r="110" spans="1:11" ht="15.75" customHeight="1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235" t="s">
        <v>189</v>
      </c>
      <c r="B111" s="234" t="s">
        <v>131</v>
      </c>
      <c r="C111" s="232">
        <f>SUM(D111:K111)</f>
        <v>21</v>
      </c>
      <c r="D111" s="255"/>
      <c r="E111" s="255"/>
      <c r="F111" s="255"/>
      <c r="G111" s="255">
        <v>21</v>
      </c>
      <c r="H111" s="255"/>
      <c r="I111" s="255"/>
      <c r="J111" s="234">
        <v>0</v>
      </c>
      <c r="K111" s="234">
        <v>0</v>
      </c>
    </row>
    <row r="112" spans="1:11" ht="39.75" thickBot="1">
      <c r="A112" s="235" t="s">
        <v>99</v>
      </c>
      <c r="B112" s="234" t="s">
        <v>132</v>
      </c>
      <c r="C112" s="232">
        <f>SUM(D112:K112)</f>
        <v>0</v>
      </c>
      <c r="D112" s="255"/>
      <c r="E112" s="255"/>
      <c r="F112" s="255"/>
      <c r="G112" s="255"/>
      <c r="H112" s="255"/>
      <c r="I112" s="255"/>
      <c r="J112" s="234">
        <v>0</v>
      </c>
      <c r="K112" s="234">
        <v>0</v>
      </c>
    </row>
    <row r="113" spans="1:11" ht="53.25" thickBot="1">
      <c r="A113" s="235" t="s">
        <v>190</v>
      </c>
      <c r="B113" s="234" t="s">
        <v>133</v>
      </c>
      <c r="C113" s="232">
        <f>SUM(D113:K113)</f>
        <v>0</v>
      </c>
      <c r="D113" s="255"/>
      <c r="E113" s="255"/>
      <c r="F113" s="255"/>
      <c r="G113" s="255"/>
      <c r="H113" s="255"/>
      <c r="I113" s="255"/>
      <c r="J113" s="234">
        <v>0</v>
      </c>
      <c r="K113" s="234">
        <v>0</v>
      </c>
    </row>
    <row r="114" spans="1:11" ht="15" customHeight="1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.75" customHeight="1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 t="s">
        <v>134</v>
      </c>
      <c r="C116" s="255">
        <v>394057.51999999996</v>
      </c>
      <c r="D116" s="234">
        <v>0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</row>
    <row r="117" spans="1:11" ht="43.5" thickBot="1">
      <c r="A117" s="237" t="s">
        <v>104</v>
      </c>
      <c r="B117" s="234" t="s">
        <v>135</v>
      </c>
      <c r="C117" s="255">
        <v>17825.48</v>
      </c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</row>
    <row r="118" spans="1:11" ht="53.25" thickBot="1">
      <c r="A118" s="235" t="s">
        <v>193</v>
      </c>
      <c r="B118" s="234" t="s">
        <v>136</v>
      </c>
      <c r="C118" s="232">
        <f aca="true" t="shared" si="3" ref="C118:C125">SUM(D118:K118)</f>
        <v>2367.41</v>
      </c>
      <c r="D118" s="255"/>
      <c r="E118" s="255"/>
      <c r="F118" s="255"/>
      <c r="G118" s="255">
        <v>2367.41</v>
      </c>
      <c r="H118" s="255"/>
      <c r="I118" s="255"/>
      <c r="J118" s="234">
        <v>0</v>
      </c>
      <c r="K118" s="234">
        <v>0</v>
      </c>
    </row>
    <row r="119" spans="1:11" ht="66" thickBot="1">
      <c r="A119" s="235" t="s">
        <v>194</v>
      </c>
      <c r="B119" s="234" t="s">
        <v>137</v>
      </c>
      <c r="C119" s="232">
        <f t="shared" si="3"/>
        <v>0</v>
      </c>
      <c r="D119" s="255"/>
      <c r="E119" s="255"/>
      <c r="F119" s="255"/>
      <c r="G119" s="255"/>
      <c r="H119" s="255"/>
      <c r="I119" s="255"/>
      <c r="J119" s="234">
        <v>0</v>
      </c>
      <c r="K119" s="234">
        <v>0</v>
      </c>
    </row>
    <row r="120" spans="1:11" ht="53.25" thickBot="1">
      <c r="A120" s="235" t="s">
        <v>195</v>
      </c>
      <c r="B120" s="234" t="s">
        <v>138</v>
      </c>
      <c r="C120" s="369">
        <f t="shared" si="3"/>
        <v>2010.0700000000002</v>
      </c>
      <c r="D120" s="353"/>
      <c r="E120" s="353"/>
      <c r="F120" s="353"/>
      <c r="G120" s="353">
        <v>2010.0700000000002</v>
      </c>
      <c r="H120" s="353"/>
      <c r="I120" s="353"/>
      <c r="J120" s="80">
        <v>0</v>
      </c>
      <c r="K120" s="80">
        <v>0</v>
      </c>
    </row>
    <row r="121" spans="1:11" ht="14.25">
      <c r="A121" s="238" t="s">
        <v>196</v>
      </c>
      <c r="B121" s="506" t="s">
        <v>139</v>
      </c>
      <c r="C121" s="307">
        <f t="shared" si="3"/>
        <v>2010.0700000000002</v>
      </c>
      <c r="D121" s="356"/>
      <c r="E121" s="356"/>
      <c r="F121" s="356"/>
      <c r="G121" s="356">
        <v>2010.0700000000002</v>
      </c>
      <c r="H121" s="356"/>
      <c r="I121" s="356"/>
      <c r="J121" s="355">
        <v>0</v>
      </c>
      <c r="K121" s="355">
        <v>0</v>
      </c>
    </row>
    <row r="122" spans="1:11" ht="15" thickBot="1">
      <c r="A122" s="235" t="s">
        <v>108</v>
      </c>
      <c r="B122" s="507"/>
      <c r="C122" s="307">
        <f t="shared" si="3"/>
        <v>0</v>
      </c>
      <c r="D122" s="356"/>
      <c r="E122" s="356"/>
      <c r="F122" s="356"/>
      <c r="G122" s="356"/>
      <c r="H122" s="356"/>
      <c r="I122" s="356"/>
      <c r="J122" s="355"/>
      <c r="K122" s="355"/>
    </row>
    <row r="123" spans="1:11" ht="27" thickBot="1">
      <c r="A123" s="236" t="s">
        <v>109</v>
      </c>
      <c r="B123" s="234" t="s">
        <v>140</v>
      </c>
      <c r="C123" s="232">
        <f t="shared" si="3"/>
        <v>0</v>
      </c>
      <c r="D123" s="255"/>
      <c r="E123" s="255"/>
      <c r="F123" s="255"/>
      <c r="G123" s="255"/>
      <c r="H123" s="255"/>
      <c r="I123" s="255"/>
      <c r="J123" s="234">
        <v>0</v>
      </c>
      <c r="K123" s="234">
        <v>0</v>
      </c>
    </row>
    <row r="124" spans="1:11" ht="79.5" thickBot="1">
      <c r="A124" s="235" t="s">
        <v>197</v>
      </c>
      <c r="B124" s="234" t="s">
        <v>141</v>
      </c>
      <c r="C124" s="232">
        <f t="shared" si="3"/>
        <v>0</v>
      </c>
      <c r="D124" s="255"/>
      <c r="E124" s="255"/>
      <c r="F124" s="255"/>
      <c r="G124" s="255"/>
      <c r="H124" s="255"/>
      <c r="I124" s="255"/>
      <c r="J124" s="234">
        <v>0</v>
      </c>
      <c r="K124" s="234">
        <v>0</v>
      </c>
    </row>
    <row r="125" spans="1:11" ht="79.5" thickBot="1">
      <c r="A125" s="236" t="s">
        <v>198</v>
      </c>
      <c r="B125" s="239" t="s">
        <v>142</v>
      </c>
      <c r="C125" s="232">
        <f t="shared" si="3"/>
        <v>0</v>
      </c>
      <c r="D125" s="239">
        <v>0</v>
      </c>
      <c r="E125" s="239">
        <v>0</v>
      </c>
      <c r="F125" s="239">
        <v>0</v>
      </c>
      <c r="G125" s="234">
        <v>0</v>
      </c>
      <c r="H125" s="239">
        <v>0</v>
      </c>
      <c r="I125" s="239">
        <v>0</v>
      </c>
      <c r="J125" s="239">
        <v>0</v>
      </c>
      <c r="K125" s="239">
        <v>0</v>
      </c>
    </row>
    <row r="126" ht="15">
      <c r="A126" s="92"/>
    </row>
    <row r="127" spans="1:6" ht="45" customHeight="1">
      <c r="A127" s="257" t="s">
        <v>112</v>
      </c>
      <c r="B127" s="542" t="s">
        <v>332</v>
      </c>
      <c r="C127" s="542"/>
      <c r="D127" s="257"/>
      <c r="E127" s="542" t="s">
        <v>333</v>
      </c>
      <c r="F127" s="542"/>
    </row>
    <row r="128" spans="1:6" ht="15.75" customHeight="1">
      <c r="A128" s="257"/>
      <c r="B128" s="479" t="s">
        <v>113</v>
      </c>
      <c r="C128" s="479"/>
      <c r="D128" s="256"/>
      <c r="E128" s="479" t="s">
        <v>114</v>
      </c>
      <c r="F128" s="479"/>
    </row>
    <row r="129" spans="1:5" ht="15">
      <c r="A129" s="257"/>
      <c r="B129" s="256"/>
      <c r="C129" s="256"/>
      <c r="D129" s="256"/>
      <c r="E129" s="256"/>
    </row>
    <row r="130" spans="1:5" ht="15.75" thickBot="1">
      <c r="A130" s="257"/>
      <c r="B130" s="256"/>
      <c r="C130" s="256"/>
      <c r="D130" s="256"/>
      <c r="E130" s="95"/>
    </row>
    <row r="131" spans="1:5" ht="15">
      <c r="A131" s="257"/>
      <c r="B131" s="256"/>
      <c r="C131" s="256"/>
      <c r="D131" s="256"/>
      <c r="E131" s="256" t="s">
        <v>115</v>
      </c>
    </row>
    <row r="132" ht="15">
      <c r="A132" s="92"/>
    </row>
    <row r="133" ht="15">
      <c r="A133" s="261" t="s">
        <v>334</v>
      </c>
    </row>
    <row r="134" ht="15">
      <c r="A134" s="261" t="s">
        <v>335</v>
      </c>
    </row>
    <row r="135" ht="30.75">
      <c r="A135" s="261" t="s">
        <v>336</v>
      </c>
    </row>
    <row r="136" ht="15">
      <c r="A136" s="75"/>
    </row>
    <row r="138" ht="15">
      <c r="A138" s="92"/>
    </row>
  </sheetData>
  <sheetProtection/>
  <mergeCells count="72">
    <mergeCell ref="A105:K105"/>
    <mergeCell ref="B99:B100"/>
    <mergeCell ref="A110:K110"/>
    <mergeCell ref="A114:K114"/>
    <mergeCell ref="A115:K115"/>
    <mergeCell ref="B121:B122"/>
    <mergeCell ref="J66:J67"/>
    <mergeCell ref="K66:K67"/>
    <mergeCell ref="A72:K72"/>
    <mergeCell ref="A73:K73"/>
    <mergeCell ref="B94:B95"/>
    <mergeCell ref="A104:K104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B127:C127"/>
    <mergeCell ref="E127:F127"/>
    <mergeCell ref="B128:C128"/>
    <mergeCell ref="E128:F128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85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2.25">
      <c r="A12" s="77" t="s">
        <v>9</v>
      </c>
      <c r="B12" s="96"/>
      <c r="C12" s="97"/>
      <c r="D12" s="97"/>
      <c r="E12" s="97"/>
      <c r="F12" s="97" t="s">
        <v>284</v>
      </c>
      <c r="G12" s="97"/>
      <c r="H12" s="97"/>
      <c r="I12" s="97"/>
      <c r="J12" s="97"/>
      <c r="K12" s="99"/>
    </row>
    <row r="13" spans="1:11" ht="15">
      <c r="A13" s="77"/>
      <c r="B13" s="78"/>
      <c r="K13" s="99"/>
    </row>
    <row r="14" spans="1:11" ht="15">
      <c r="A14" s="77" t="s">
        <v>10</v>
      </c>
      <c r="B14" s="98"/>
      <c r="C14" s="97"/>
      <c r="D14" s="97"/>
      <c r="E14" s="97"/>
      <c r="F14" s="97" t="s">
        <v>126</v>
      </c>
      <c r="G14" s="97"/>
      <c r="H14" s="97"/>
      <c r="I14" s="97"/>
      <c r="J14" s="97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42">
        <f>SUM(D23:K23)</f>
        <v>33</v>
      </c>
      <c r="D23" s="342"/>
      <c r="E23" s="342"/>
      <c r="F23" s="342"/>
      <c r="G23" s="342"/>
      <c r="H23" s="342"/>
      <c r="I23" s="342"/>
      <c r="J23" s="342">
        <v>1</v>
      </c>
      <c r="K23" s="342">
        <v>32</v>
      </c>
      <c r="L23" s="74">
        <f>SUM(D23:I23)</f>
        <v>0</v>
      </c>
    </row>
    <row r="24" spans="1:11" ht="39.75" thickBot="1">
      <c r="A24" s="235" t="s">
        <v>146</v>
      </c>
      <c r="B24" s="234">
        <v>102</v>
      </c>
      <c r="C24" s="232">
        <f aca="true" t="shared" si="0" ref="C24:C54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235" t="s">
        <v>147</v>
      </c>
      <c r="B25" s="234">
        <v>103</v>
      </c>
      <c r="C25" s="232">
        <f t="shared" si="0"/>
        <v>0</v>
      </c>
      <c r="D25" s="255"/>
      <c r="E25" s="255"/>
      <c r="F25" s="255"/>
      <c r="G25" s="255"/>
      <c r="H25" s="255"/>
      <c r="I25" s="255"/>
      <c r="J25" s="255">
        <v>0</v>
      </c>
      <c r="K25" s="255">
        <v>0</v>
      </c>
    </row>
    <row r="26" spans="1:11" ht="53.25" thickBot="1">
      <c r="A26" s="227" t="s">
        <v>243</v>
      </c>
      <c r="B26" s="228" t="s">
        <v>216</v>
      </c>
      <c r="C26" s="232">
        <f t="shared" si="0"/>
        <v>0</v>
      </c>
      <c r="D26" s="229"/>
      <c r="E26" s="229"/>
      <c r="F26" s="229"/>
      <c r="G26" s="229"/>
      <c r="H26" s="229"/>
      <c r="I26" s="229"/>
      <c r="J26" s="229"/>
      <c r="K26" s="229"/>
    </row>
    <row r="27" spans="1:11" ht="53.25" thickBot="1">
      <c r="A27" s="227" t="s">
        <v>244</v>
      </c>
      <c r="B27" s="228" t="s">
        <v>218</v>
      </c>
      <c r="C27" s="232">
        <f t="shared" si="0"/>
        <v>0</v>
      </c>
      <c r="D27" s="229"/>
      <c r="E27" s="229"/>
      <c r="F27" s="229"/>
      <c r="G27" s="229"/>
      <c r="H27" s="229"/>
      <c r="I27" s="229"/>
      <c r="J27" s="229"/>
      <c r="K27" s="229"/>
    </row>
    <row r="28" spans="1:11" ht="53.25" thickBot="1">
      <c r="A28" s="235" t="s">
        <v>148</v>
      </c>
      <c r="B28" s="234">
        <v>104</v>
      </c>
      <c r="C28" s="232">
        <f t="shared" si="0"/>
        <v>0</v>
      </c>
      <c r="D28" s="255"/>
      <c r="E28" s="255"/>
      <c r="F28" s="255"/>
      <c r="G28" s="255"/>
      <c r="H28" s="255"/>
      <c r="I28" s="255"/>
      <c r="J28" s="255">
        <v>0</v>
      </c>
      <c r="K28" s="255">
        <v>0</v>
      </c>
    </row>
    <row r="29" spans="1:11" ht="66" thickBot="1">
      <c r="A29" s="227" t="s">
        <v>245</v>
      </c>
      <c r="B29" s="228" t="s">
        <v>220</v>
      </c>
      <c r="C29" s="232">
        <f t="shared" si="0"/>
        <v>0</v>
      </c>
      <c r="D29" s="229"/>
      <c r="E29" s="229"/>
      <c r="F29" s="229"/>
      <c r="G29" s="229"/>
      <c r="H29" s="229"/>
      <c r="I29" s="229"/>
      <c r="J29" s="229"/>
      <c r="K29" s="229"/>
    </row>
    <row r="30" spans="1:11" ht="79.5" thickBot="1">
      <c r="A30" s="230" t="s">
        <v>246</v>
      </c>
      <c r="B30" s="231">
        <v>105</v>
      </c>
      <c r="C30" s="232">
        <f t="shared" si="0"/>
        <v>0</v>
      </c>
      <c r="D30" s="232"/>
      <c r="E30" s="232"/>
      <c r="F30" s="232"/>
      <c r="G30" s="232"/>
      <c r="H30" s="232"/>
      <c r="I30" s="232"/>
      <c r="J30" s="232"/>
      <c r="K30" s="232"/>
    </row>
    <row r="31" spans="1:11" ht="53.25" thickBot="1">
      <c r="A31" s="235" t="s">
        <v>34</v>
      </c>
      <c r="B31" s="234">
        <v>106</v>
      </c>
      <c r="C31" s="232">
        <f t="shared" si="0"/>
        <v>0</v>
      </c>
      <c r="D31" s="255"/>
      <c r="E31" s="255"/>
      <c r="F31" s="255"/>
      <c r="G31" s="255"/>
      <c r="H31" s="255"/>
      <c r="I31" s="255"/>
      <c r="J31" s="255">
        <v>0</v>
      </c>
      <c r="K31" s="255">
        <v>0</v>
      </c>
    </row>
    <row r="32" spans="1:11" ht="27" thickBot="1">
      <c r="A32" s="235" t="s">
        <v>150</v>
      </c>
      <c r="B32" s="234">
        <v>107</v>
      </c>
      <c r="C32" s="232">
        <f t="shared" si="0"/>
        <v>0</v>
      </c>
      <c r="D32" s="255"/>
      <c r="E32" s="255"/>
      <c r="F32" s="255"/>
      <c r="G32" s="255"/>
      <c r="H32" s="255">
        <v>0</v>
      </c>
      <c r="I32" s="255">
        <v>0</v>
      </c>
      <c r="J32" s="255">
        <v>0</v>
      </c>
      <c r="K32" s="255">
        <v>0</v>
      </c>
    </row>
    <row r="33" spans="1:11" ht="27" thickBot="1">
      <c r="A33" s="235" t="s">
        <v>151</v>
      </c>
      <c r="B33" s="234">
        <v>108</v>
      </c>
      <c r="C33" s="232">
        <f t="shared" si="0"/>
        <v>0</v>
      </c>
      <c r="D33" s="255"/>
      <c r="E33" s="255"/>
      <c r="F33" s="255"/>
      <c r="G33" s="255"/>
      <c r="H33" s="255">
        <v>0</v>
      </c>
      <c r="I33" s="255">
        <v>0</v>
      </c>
      <c r="J33" s="255">
        <v>0</v>
      </c>
      <c r="K33" s="255">
        <v>0</v>
      </c>
    </row>
    <row r="34" spans="1:11" ht="39.75" thickBot="1">
      <c r="A34" s="235" t="s">
        <v>152</v>
      </c>
      <c r="B34" s="234">
        <v>109</v>
      </c>
      <c r="C34" s="232">
        <f t="shared" si="0"/>
        <v>0</v>
      </c>
      <c r="D34" s="255"/>
      <c r="E34" s="255"/>
      <c r="F34" s="255"/>
      <c r="G34" s="255"/>
      <c r="H34" s="255">
        <v>0</v>
      </c>
      <c r="I34" s="255">
        <v>0</v>
      </c>
      <c r="J34" s="255">
        <v>0</v>
      </c>
      <c r="K34" s="255">
        <v>0</v>
      </c>
    </row>
    <row r="35" spans="1:11" ht="53.25" thickBot="1">
      <c r="A35" s="225" t="s">
        <v>221</v>
      </c>
      <c r="B35" s="228" t="s">
        <v>222</v>
      </c>
      <c r="C35" s="232">
        <f t="shared" si="0"/>
        <v>33</v>
      </c>
      <c r="D35" s="229"/>
      <c r="E35" s="229"/>
      <c r="F35" s="229"/>
      <c r="G35" s="229"/>
      <c r="H35" s="229"/>
      <c r="I35" s="229"/>
      <c r="J35" s="229">
        <v>1</v>
      </c>
      <c r="K35" s="229">
        <v>32</v>
      </c>
    </row>
    <row r="36" spans="1:11" ht="53.25" thickBot="1">
      <c r="A36" s="225" t="s">
        <v>223</v>
      </c>
      <c r="B36" s="228" t="s">
        <v>224</v>
      </c>
      <c r="C36" s="232">
        <f t="shared" si="0"/>
        <v>0</v>
      </c>
      <c r="D36" s="229"/>
      <c r="E36" s="229"/>
      <c r="F36" s="229"/>
      <c r="G36" s="229"/>
      <c r="H36" s="229"/>
      <c r="I36" s="229"/>
      <c r="J36" s="229"/>
      <c r="K36" s="229"/>
    </row>
    <row r="37" spans="1:11" ht="27" thickBot="1">
      <c r="A37" s="202" t="s">
        <v>153</v>
      </c>
      <c r="B37" s="203">
        <v>110</v>
      </c>
      <c r="C37" s="342">
        <f t="shared" si="0"/>
        <v>33</v>
      </c>
      <c r="D37" s="342"/>
      <c r="E37" s="342"/>
      <c r="F37" s="342"/>
      <c r="G37" s="342"/>
      <c r="H37" s="342"/>
      <c r="I37" s="342"/>
      <c r="J37" s="342">
        <v>1</v>
      </c>
      <c r="K37" s="342">
        <v>32</v>
      </c>
    </row>
    <row r="38" spans="1:11" ht="53.25" thickBot="1">
      <c r="A38" s="235" t="s">
        <v>154</v>
      </c>
      <c r="B38" s="234">
        <v>111</v>
      </c>
      <c r="C38" s="232">
        <f t="shared" si="0"/>
        <v>0</v>
      </c>
      <c r="D38" s="255"/>
      <c r="E38" s="255"/>
      <c r="F38" s="255"/>
      <c r="G38" s="255"/>
      <c r="H38" s="255"/>
      <c r="I38" s="255"/>
      <c r="J38" s="255">
        <v>0</v>
      </c>
      <c r="K38" s="255">
        <v>0</v>
      </c>
    </row>
    <row r="39" spans="1:11" ht="66" thickBot="1">
      <c r="A39" s="227" t="s">
        <v>247</v>
      </c>
      <c r="B39" s="228" t="s">
        <v>226</v>
      </c>
      <c r="C39" s="232">
        <f t="shared" si="0"/>
        <v>0</v>
      </c>
      <c r="D39" s="229"/>
      <c r="E39" s="229"/>
      <c r="F39" s="229"/>
      <c r="G39" s="229"/>
      <c r="H39" s="229"/>
      <c r="I39" s="229"/>
      <c r="J39" s="229"/>
      <c r="K39" s="229"/>
    </row>
    <row r="40" spans="1:11" ht="66" thickBot="1">
      <c r="A40" s="227" t="s">
        <v>248</v>
      </c>
      <c r="B40" s="228" t="s">
        <v>228</v>
      </c>
      <c r="C40" s="232">
        <f t="shared" si="0"/>
        <v>0</v>
      </c>
      <c r="D40" s="229"/>
      <c r="E40" s="229"/>
      <c r="F40" s="229"/>
      <c r="G40" s="229"/>
      <c r="H40" s="229"/>
      <c r="I40" s="229"/>
      <c r="J40" s="229"/>
      <c r="K40" s="229"/>
    </row>
    <row r="41" spans="1:11" ht="39.75" thickBot="1">
      <c r="A41" s="235" t="s">
        <v>155</v>
      </c>
      <c r="B41" s="234">
        <v>112</v>
      </c>
      <c r="C41" s="232">
        <f t="shared" si="0"/>
        <v>0</v>
      </c>
      <c r="D41" s="255"/>
      <c r="E41" s="255"/>
      <c r="F41" s="255"/>
      <c r="G41" s="255"/>
      <c r="H41" s="255">
        <v>0</v>
      </c>
      <c r="I41" s="255">
        <v>0</v>
      </c>
      <c r="J41" s="255">
        <v>0</v>
      </c>
      <c r="K41" s="255">
        <v>0</v>
      </c>
    </row>
    <row r="42" spans="1:11" ht="39.75" thickBot="1">
      <c r="A42" s="235" t="s">
        <v>156</v>
      </c>
      <c r="B42" s="234">
        <v>113</v>
      </c>
      <c r="C42" s="232">
        <f t="shared" si="0"/>
        <v>0</v>
      </c>
      <c r="D42" s="255"/>
      <c r="E42" s="255"/>
      <c r="F42" s="255"/>
      <c r="G42" s="255"/>
      <c r="H42" s="255">
        <v>0</v>
      </c>
      <c r="I42" s="255">
        <v>0</v>
      </c>
      <c r="J42" s="255">
        <v>0</v>
      </c>
      <c r="K42" s="255">
        <v>0</v>
      </c>
    </row>
    <row r="43" spans="1:11" ht="39.75" thickBot="1">
      <c r="A43" s="235" t="s">
        <v>157</v>
      </c>
      <c r="B43" s="234">
        <v>114</v>
      </c>
      <c r="C43" s="232">
        <f t="shared" si="0"/>
        <v>33</v>
      </c>
      <c r="D43" s="255"/>
      <c r="E43" s="255"/>
      <c r="F43" s="255"/>
      <c r="G43" s="255"/>
      <c r="H43" s="255"/>
      <c r="I43" s="255"/>
      <c r="J43" s="255">
        <v>1</v>
      </c>
      <c r="K43" s="255">
        <v>32</v>
      </c>
    </row>
    <row r="44" spans="1:11" ht="15" thickBot="1">
      <c r="A44" s="226" t="s">
        <v>158</v>
      </c>
      <c r="B44" s="464">
        <v>115</v>
      </c>
      <c r="C44" s="232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236" t="s">
        <v>44</v>
      </c>
      <c r="B45" s="465"/>
      <c r="C45" s="232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232">
        <f t="shared" si="0"/>
        <v>0</v>
      </c>
      <c r="D46" s="255"/>
      <c r="E46" s="255"/>
      <c r="F46" s="255"/>
      <c r="G46" s="255"/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232">
        <f t="shared" si="0"/>
        <v>0</v>
      </c>
      <c r="D47" s="255"/>
      <c r="E47" s="255"/>
      <c r="F47" s="255"/>
      <c r="G47" s="255"/>
      <c r="H47" s="255"/>
      <c r="I47" s="255"/>
      <c r="J47" s="255"/>
      <c r="K47" s="255"/>
    </row>
    <row r="48" spans="1:11" ht="15" thickBot="1">
      <c r="A48" s="235" t="s">
        <v>47</v>
      </c>
      <c r="B48" s="234">
        <v>122</v>
      </c>
      <c r="C48" s="232">
        <f t="shared" si="0"/>
        <v>1</v>
      </c>
      <c r="D48" s="255"/>
      <c r="E48" s="255"/>
      <c r="F48" s="255"/>
      <c r="G48" s="255"/>
      <c r="H48" s="255"/>
      <c r="I48" s="255"/>
      <c r="J48" s="255"/>
      <c r="K48" s="255">
        <v>1</v>
      </c>
    </row>
    <row r="49" spans="1:11" ht="15" thickBot="1">
      <c r="A49" s="226" t="s">
        <v>48</v>
      </c>
      <c r="B49" s="464">
        <v>123</v>
      </c>
      <c r="C49" s="232">
        <f t="shared" si="0"/>
        <v>1</v>
      </c>
      <c r="D49" s="462"/>
      <c r="E49" s="462"/>
      <c r="F49" s="462"/>
      <c r="G49" s="462"/>
      <c r="H49" s="462"/>
      <c r="I49" s="462"/>
      <c r="J49" s="462"/>
      <c r="K49" s="462">
        <v>1</v>
      </c>
    </row>
    <row r="50" spans="1:11" ht="15" thickBot="1">
      <c r="A50" s="236" t="s">
        <v>49</v>
      </c>
      <c r="B50" s="465"/>
      <c r="C50" s="232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232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39.75" thickBot="1">
      <c r="A52" s="236" t="s">
        <v>51</v>
      </c>
      <c r="B52" s="234">
        <v>125</v>
      </c>
      <c r="C52" s="232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232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127</v>
      </c>
      <c r="C54" s="232">
        <f t="shared" si="0"/>
        <v>0</v>
      </c>
      <c r="D54" s="255"/>
      <c r="E54" s="255"/>
      <c r="F54" s="255"/>
      <c r="G54" s="255"/>
      <c r="H54" s="255"/>
      <c r="I54" s="255"/>
      <c r="J54" s="255">
        <v>0</v>
      </c>
      <c r="K54" s="255">
        <v>0</v>
      </c>
    </row>
    <row r="55" spans="1:11" ht="15.75" customHeight="1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35" t="s">
        <v>161</v>
      </c>
      <c r="B56" s="234">
        <v>201</v>
      </c>
      <c r="C56" s="232">
        <f aca="true" t="shared" si="1" ref="C56:C71">SUM(D56:K56)</f>
        <v>0</v>
      </c>
      <c r="D56" s="255"/>
      <c r="E56" s="255"/>
      <c r="F56" s="255"/>
      <c r="G56" s="255"/>
      <c r="H56" s="255"/>
      <c r="I56" s="255"/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232">
        <f t="shared" si="1"/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236" t="s">
        <v>163</v>
      </c>
      <c r="B58" s="234">
        <v>203</v>
      </c>
      <c r="C58" s="232">
        <f t="shared" si="1"/>
        <v>0</v>
      </c>
      <c r="D58" s="255"/>
      <c r="E58" s="255"/>
      <c r="F58" s="255"/>
      <c r="G58" s="255"/>
      <c r="H58" s="255"/>
      <c r="I58" s="255"/>
      <c r="J58" s="255">
        <v>0</v>
      </c>
      <c r="K58" s="255">
        <v>0</v>
      </c>
    </row>
    <row r="59" spans="1:11" ht="27" thickBot="1">
      <c r="A59" s="236" t="s">
        <v>164</v>
      </c>
      <c r="B59" s="234">
        <v>204</v>
      </c>
      <c r="C59" s="232">
        <f t="shared" si="1"/>
        <v>0</v>
      </c>
      <c r="D59" s="255"/>
      <c r="E59" s="255"/>
      <c r="F59" s="255"/>
      <c r="G59" s="255"/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165</v>
      </c>
      <c r="B60" s="234">
        <v>205</v>
      </c>
      <c r="C60" s="232">
        <f t="shared" si="1"/>
        <v>0</v>
      </c>
      <c r="D60" s="255"/>
      <c r="E60" s="255"/>
      <c r="F60" s="255"/>
      <c r="G60" s="255"/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236" t="s">
        <v>166</v>
      </c>
      <c r="B61" s="234">
        <v>206</v>
      </c>
      <c r="C61" s="232">
        <f t="shared" si="1"/>
        <v>0</v>
      </c>
      <c r="D61" s="255"/>
      <c r="E61" s="255"/>
      <c r="F61" s="255"/>
      <c r="G61" s="255"/>
      <c r="H61" s="255"/>
      <c r="I61" s="255"/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232">
        <f t="shared" si="1"/>
        <v>0</v>
      </c>
      <c r="D62" s="462"/>
      <c r="E62" s="462"/>
      <c r="F62" s="462"/>
      <c r="G62" s="462"/>
      <c r="H62" s="462"/>
      <c r="I62" s="462"/>
      <c r="J62" s="462">
        <v>0</v>
      </c>
      <c r="K62" s="462">
        <v>0</v>
      </c>
    </row>
    <row r="63" spans="1:11" ht="15" thickBot="1">
      <c r="A63" s="236" t="s">
        <v>62</v>
      </c>
      <c r="B63" s="465"/>
      <c r="C63" s="232">
        <f t="shared" si="1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235" t="s">
        <v>63</v>
      </c>
      <c r="B64" s="234">
        <v>208</v>
      </c>
      <c r="C64" s="232">
        <f t="shared" si="1"/>
        <v>0</v>
      </c>
      <c r="D64" s="255"/>
      <c r="E64" s="255"/>
      <c r="F64" s="255"/>
      <c r="G64" s="255"/>
      <c r="H64" s="255"/>
      <c r="I64" s="255"/>
      <c r="J64" s="255">
        <v>0</v>
      </c>
      <c r="K64" s="255">
        <v>0</v>
      </c>
    </row>
    <row r="65" spans="1:11" ht="39.75" thickBot="1">
      <c r="A65" s="235" t="s">
        <v>64</v>
      </c>
      <c r="B65" s="234">
        <v>209</v>
      </c>
      <c r="C65" s="232">
        <f t="shared" si="1"/>
        <v>0</v>
      </c>
      <c r="D65" s="255"/>
      <c r="E65" s="255"/>
      <c r="F65" s="255"/>
      <c r="G65" s="255"/>
      <c r="H65" s="255"/>
      <c r="I65" s="255"/>
      <c r="J65" s="255">
        <v>0</v>
      </c>
      <c r="K65" s="255">
        <v>0</v>
      </c>
    </row>
    <row r="66" spans="1:11" ht="15" thickBot="1">
      <c r="A66" s="226" t="s">
        <v>65</v>
      </c>
      <c r="B66" s="464" t="s">
        <v>67</v>
      </c>
      <c r="C66" s="232">
        <f t="shared" si="1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236" t="s">
        <v>66</v>
      </c>
      <c r="B67" s="465"/>
      <c r="C67" s="232">
        <f t="shared" si="1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5" thickBot="1">
      <c r="A68" s="235" t="s">
        <v>68</v>
      </c>
      <c r="B68" s="234">
        <v>211</v>
      </c>
      <c r="C68" s="232">
        <f t="shared" si="1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69</v>
      </c>
      <c r="B69" s="234" t="s">
        <v>70</v>
      </c>
      <c r="C69" s="232">
        <f t="shared" si="1"/>
        <v>0</v>
      </c>
      <c r="D69" s="255"/>
      <c r="E69" s="255"/>
      <c r="F69" s="255"/>
      <c r="G69" s="255"/>
      <c r="H69" s="255"/>
      <c r="I69" s="255"/>
      <c r="J69" s="255">
        <v>0</v>
      </c>
      <c r="K69" s="255">
        <v>0</v>
      </c>
    </row>
    <row r="70" spans="1:11" ht="27" thickBot="1">
      <c r="A70" s="235" t="s">
        <v>71</v>
      </c>
      <c r="B70" s="234">
        <v>213</v>
      </c>
      <c r="C70" s="232">
        <f t="shared" si="1"/>
        <v>0</v>
      </c>
      <c r="D70" s="255"/>
      <c r="E70" s="255"/>
      <c r="F70" s="255"/>
      <c r="G70" s="255"/>
      <c r="H70" s="255"/>
      <c r="I70" s="255"/>
      <c r="J70" s="255">
        <v>0</v>
      </c>
      <c r="K70" s="255">
        <v>0</v>
      </c>
    </row>
    <row r="71" spans="1:11" ht="27" thickBot="1">
      <c r="A71" s="235" t="s">
        <v>72</v>
      </c>
      <c r="B71" s="234">
        <v>214</v>
      </c>
      <c r="C71" s="232">
        <f t="shared" si="1"/>
        <v>0</v>
      </c>
      <c r="D71" s="255"/>
      <c r="E71" s="255"/>
      <c r="F71" s="255"/>
      <c r="G71" s="255"/>
      <c r="H71" s="255"/>
      <c r="I71" s="255"/>
      <c r="J71" s="255">
        <v>0</v>
      </c>
      <c r="K71" s="255">
        <v>0</v>
      </c>
    </row>
    <row r="72" spans="1:11" ht="15" customHeight="1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.75" customHeight="1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35" t="s">
        <v>75</v>
      </c>
      <c r="B74" s="234">
        <v>301</v>
      </c>
      <c r="C74" s="232">
        <f aca="true" t="shared" si="2" ref="C74:C103">SUM(D74:K74)</f>
        <v>2401.9300000000003</v>
      </c>
      <c r="D74" s="255"/>
      <c r="E74" s="255"/>
      <c r="F74" s="255"/>
      <c r="G74" s="255"/>
      <c r="H74" s="255"/>
      <c r="I74" s="255"/>
      <c r="J74" s="255">
        <v>1299.78</v>
      </c>
      <c r="K74" s="255">
        <v>1102.15</v>
      </c>
      <c r="L74" s="74">
        <f>SUM(D74:I74)</f>
        <v>0</v>
      </c>
    </row>
    <row r="75" spans="1:12" ht="53.25" thickBot="1">
      <c r="A75" s="235" t="s">
        <v>169</v>
      </c>
      <c r="B75" s="234">
        <v>302</v>
      </c>
      <c r="C75" s="232">
        <f t="shared" si="2"/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74">
        <f>SUM(D87:I87)</f>
        <v>0</v>
      </c>
    </row>
    <row r="76" spans="1:11" ht="53.25" thickBot="1">
      <c r="A76" s="235" t="s">
        <v>170</v>
      </c>
      <c r="B76" s="234">
        <v>303</v>
      </c>
      <c r="C76" s="232">
        <f t="shared" si="2"/>
        <v>0</v>
      </c>
      <c r="D76" s="255"/>
      <c r="E76" s="255"/>
      <c r="F76" s="255"/>
      <c r="G76" s="255"/>
      <c r="H76" s="255"/>
      <c r="I76" s="255"/>
      <c r="J76" s="255">
        <v>0</v>
      </c>
      <c r="K76" s="255">
        <v>0</v>
      </c>
    </row>
    <row r="77" spans="1:11" ht="53.25" thickBot="1">
      <c r="A77" s="227" t="s">
        <v>249</v>
      </c>
      <c r="B77" s="228" t="s">
        <v>230</v>
      </c>
      <c r="C77" s="232">
        <f t="shared" si="2"/>
        <v>0</v>
      </c>
      <c r="D77" s="229"/>
      <c r="E77" s="229"/>
      <c r="F77" s="229"/>
      <c r="G77" s="229"/>
      <c r="H77" s="229"/>
      <c r="I77" s="229"/>
      <c r="J77" s="229"/>
      <c r="K77" s="229"/>
    </row>
    <row r="78" spans="1:11" ht="66" thickBot="1">
      <c r="A78" s="227" t="s">
        <v>250</v>
      </c>
      <c r="B78" s="228" t="s">
        <v>232</v>
      </c>
      <c r="C78" s="232">
        <f t="shared" si="2"/>
        <v>0</v>
      </c>
      <c r="D78" s="229"/>
      <c r="E78" s="229"/>
      <c r="F78" s="229"/>
      <c r="G78" s="229"/>
      <c r="H78" s="229"/>
      <c r="I78" s="229"/>
      <c r="J78" s="229"/>
      <c r="K78" s="229"/>
    </row>
    <row r="79" spans="1:11" ht="66" thickBot="1">
      <c r="A79" s="235" t="s">
        <v>171</v>
      </c>
      <c r="B79" s="234">
        <v>304</v>
      </c>
      <c r="C79" s="232">
        <f t="shared" si="2"/>
        <v>0</v>
      </c>
      <c r="D79" s="255"/>
      <c r="E79" s="255"/>
      <c r="F79" s="255"/>
      <c r="G79" s="255"/>
      <c r="H79" s="255"/>
      <c r="I79" s="255"/>
      <c r="J79" s="255">
        <v>0</v>
      </c>
      <c r="K79" s="255">
        <v>0</v>
      </c>
    </row>
    <row r="80" spans="1:11" ht="66" thickBot="1">
      <c r="A80" s="227" t="s">
        <v>251</v>
      </c>
      <c r="B80" s="228" t="s">
        <v>234</v>
      </c>
      <c r="C80" s="232">
        <f t="shared" si="2"/>
        <v>0</v>
      </c>
      <c r="D80" s="229"/>
      <c r="E80" s="229"/>
      <c r="F80" s="229"/>
      <c r="G80" s="229"/>
      <c r="H80" s="229"/>
      <c r="I80" s="229"/>
      <c r="J80" s="229"/>
      <c r="K80" s="229"/>
    </row>
    <row r="81" spans="1:11" ht="93" thickBot="1">
      <c r="A81" s="230" t="s">
        <v>252</v>
      </c>
      <c r="B81" s="231">
        <v>305</v>
      </c>
      <c r="C81" s="232">
        <f t="shared" si="2"/>
        <v>0</v>
      </c>
      <c r="D81" s="232"/>
      <c r="E81" s="232"/>
      <c r="F81" s="232"/>
      <c r="G81" s="232"/>
      <c r="H81" s="232"/>
      <c r="I81" s="232"/>
      <c r="J81" s="232"/>
      <c r="K81" s="232"/>
    </row>
    <row r="82" spans="1:11" ht="53.25" thickBot="1">
      <c r="A82" s="235" t="s">
        <v>80</v>
      </c>
      <c r="B82" s="234">
        <v>306</v>
      </c>
      <c r="C82" s="232">
        <f t="shared" si="2"/>
        <v>0</v>
      </c>
      <c r="D82" s="255"/>
      <c r="E82" s="255"/>
      <c r="F82" s="255"/>
      <c r="G82" s="255"/>
      <c r="H82" s="255"/>
      <c r="I82" s="255"/>
      <c r="J82" s="255">
        <v>0</v>
      </c>
      <c r="K82" s="255">
        <v>0</v>
      </c>
    </row>
    <row r="83" spans="1:11" ht="39.75" thickBot="1">
      <c r="A83" s="235" t="s">
        <v>173</v>
      </c>
      <c r="B83" s="234">
        <v>307</v>
      </c>
      <c r="C83" s="232">
        <f t="shared" si="2"/>
        <v>0</v>
      </c>
      <c r="D83" s="255"/>
      <c r="E83" s="255"/>
      <c r="F83" s="255"/>
      <c r="G83" s="255"/>
      <c r="H83" s="255">
        <v>0</v>
      </c>
      <c r="I83" s="255">
        <v>0</v>
      </c>
      <c r="J83" s="255">
        <v>0</v>
      </c>
      <c r="K83" s="255">
        <v>0</v>
      </c>
    </row>
    <row r="84" spans="1:11" ht="39.75" thickBot="1">
      <c r="A84" s="235" t="s">
        <v>174</v>
      </c>
      <c r="B84" s="234">
        <v>308</v>
      </c>
      <c r="C84" s="232">
        <f t="shared" si="2"/>
        <v>0</v>
      </c>
      <c r="D84" s="255"/>
      <c r="E84" s="255"/>
      <c r="F84" s="255"/>
      <c r="G84" s="255"/>
      <c r="H84" s="255">
        <v>0</v>
      </c>
      <c r="I84" s="255">
        <v>0</v>
      </c>
      <c r="J84" s="255">
        <v>0</v>
      </c>
      <c r="K84" s="255">
        <v>0</v>
      </c>
    </row>
    <row r="85" spans="1:11" ht="27" thickBot="1">
      <c r="A85" s="227" t="s">
        <v>375</v>
      </c>
      <c r="B85" s="228" t="s">
        <v>236</v>
      </c>
      <c r="C85" s="232">
        <f t="shared" si="2"/>
        <v>2401.9300000000003</v>
      </c>
      <c r="D85" s="229"/>
      <c r="E85" s="229"/>
      <c r="F85" s="229"/>
      <c r="G85" s="229"/>
      <c r="H85" s="229"/>
      <c r="I85" s="229"/>
      <c r="J85" s="229">
        <v>1299.78</v>
      </c>
      <c r="K85" s="229">
        <v>1102.15</v>
      </c>
    </row>
    <row r="86" spans="1:11" ht="27" thickBot="1">
      <c r="A86" s="227" t="s">
        <v>253</v>
      </c>
      <c r="B86" s="228" t="s">
        <v>238</v>
      </c>
      <c r="C86" s="232">
        <f t="shared" si="2"/>
        <v>0</v>
      </c>
      <c r="D86" s="229"/>
      <c r="E86" s="229"/>
      <c r="F86" s="229"/>
      <c r="G86" s="229"/>
      <c r="H86" s="229"/>
      <c r="I86" s="229"/>
      <c r="J86" s="229"/>
      <c r="K86" s="229"/>
    </row>
    <row r="87" spans="1:11" ht="27" thickBot="1">
      <c r="A87" s="235" t="s">
        <v>175</v>
      </c>
      <c r="B87" s="234">
        <v>309</v>
      </c>
      <c r="C87" s="232">
        <f t="shared" si="2"/>
        <v>2401.9300000000003</v>
      </c>
      <c r="D87" s="255"/>
      <c r="E87" s="255"/>
      <c r="F87" s="255"/>
      <c r="G87" s="255"/>
      <c r="H87" s="255"/>
      <c r="I87" s="255"/>
      <c r="J87" s="255">
        <v>1299.78</v>
      </c>
      <c r="K87" s="255">
        <v>1102.15</v>
      </c>
    </row>
    <row r="88" spans="1:11" ht="53.25" thickBot="1">
      <c r="A88" s="235" t="s">
        <v>176</v>
      </c>
      <c r="B88" s="234">
        <v>310</v>
      </c>
      <c r="C88" s="232">
        <f t="shared" si="2"/>
        <v>0</v>
      </c>
      <c r="D88" s="255"/>
      <c r="E88" s="255"/>
      <c r="F88" s="255"/>
      <c r="G88" s="255"/>
      <c r="H88" s="255"/>
      <c r="I88" s="255"/>
      <c r="J88" s="255">
        <v>0</v>
      </c>
      <c r="K88" s="255">
        <v>0</v>
      </c>
    </row>
    <row r="89" spans="1:11" ht="66" thickBot="1">
      <c r="A89" s="227" t="s">
        <v>254</v>
      </c>
      <c r="B89" s="228" t="s">
        <v>240</v>
      </c>
      <c r="C89" s="232">
        <f t="shared" si="2"/>
        <v>0</v>
      </c>
      <c r="D89" s="229"/>
      <c r="E89" s="229"/>
      <c r="F89" s="229"/>
      <c r="G89" s="229"/>
      <c r="H89" s="229"/>
      <c r="I89" s="229"/>
      <c r="J89" s="229"/>
      <c r="K89" s="229"/>
    </row>
    <row r="90" spans="1:11" ht="66" thickBot="1">
      <c r="A90" s="227" t="s">
        <v>255</v>
      </c>
      <c r="B90" s="228" t="s">
        <v>242</v>
      </c>
      <c r="C90" s="232">
        <f t="shared" si="2"/>
        <v>0</v>
      </c>
      <c r="D90" s="229"/>
      <c r="E90" s="229"/>
      <c r="F90" s="229"/>
      <c r="G90" s="229"/>
      <c r="H90" s="229"/>
      <c r="I90" s="229"/>
      <c r="J90" s="229"/>
      <c r="K90" s="229"/>
    </row>
    <row r="91" spans="1:11" ht="39.75" thickBot="1">
      <c r="A91" s="235" t="s">
        <v>177</v>
      </c>
      <c r="B91" s="234">
        <v>311</v>
      </c>
      <c r="C91" s="232">
        <f t="shared" si="2"/>
        <v>0</v>
      </c>
      <c r="D91" s="255"/>
      <c r="E91" s="255"/>
      <c r="F91" s="255"/>
      <c r="G91" s="255"/>
      <c r="H91" s="255">
        <v>0</v>
      </c>
      <c r="I91" s="255">
        <v>0</v>
      </c>
      <c r="J91" s="255">
        <v>0</v>
      </c>
      <c r="K91" s="255">
        <v>0</v>
      </c>
    </row>
    <row r="92" spans="1:11" ht="39.75" thickBot="1">
      <c r="A92" s="235" t="s">
        <v>178</v>
      </c>
      <c r="B92" s="234">
        <v>312</v>
      </c>
      <c r="C92" s="232">
        <f t="shared" si="2"/>
        <v>0</v>
      </c>
      <c r="D92" s="255"/>
      <c r="E92" s="255"/>
      <c r="F92" s="255"/>
      <c r="G92" s="255"/>
      <c r="H92" s="255">
        <v>0</v>
      </c>
      <c r="I92" s="255">
        <v>0</v>
      </c>
      <c r="J92" s="255">
        <v>0</v>
      </c>
      <c r="K92" s="255">
        <v>0</v>
      </c>
    </row>
    <row r="93" spans="1:11" ht="39.75" thickBot="1">
      <c r="A93" s="235" t="s">
        <v>179</v>
      </c>
      <c r="B93" s="234">
        <v>313</v>
      </c>
      <c r="C93" s="369">
        <f t="shared" si="2"/>
        <v>2401.9300000000003</v>
      </c>
      <c r="D93" s="353"/>
      <c r="E93" s="353"/>
      <c r="F93" s="353"/>
      <c r="G93" s="353"/>
      <c r="H93" s="353"/>
      <c r="I93" s="353"/>
      <c r="J93" s="353">
        <v>1299.78</v>
      </c>
      <c r="K93" s="353">
        <v>1102.15</v>
      </c>
    </row>
    <row r="94" spans="1:11" ht="14.25">
      <c r="A94" s="226" t="s">
        <v>158</v>
      </c>
      <c r="B94" s="506">
        <v>314</v>
      </c>
      <c r="C94" s="307">
        <f t="shared" si="2"/>
        <v>0</v>
      </c>
      <c r="D94" s="356"/>
      <c r="E94" s="356"/>
      <c r="F94" s="356"/>
      <c r="G94" s="356"/>
      <c r="H94" s="356"/>
      <c r="I94" s="356"/>
      <c r="J94" s="356"/>
      <c r="K94" s="356"/>
    </row>
    <row r="95" spans="1:11" ht="15" thickBot="1">
      <c r="A95" s="236" t="s">
        <v>44</v>
      </c>
      <c r="B95" s="507"/>
      <c r="C95" s="307">
        <f t="shared" si="2"/>
        <v>0</v>
      </c>
      <c r="D95" s="356"/>
      <c r="E95" s="356"/>
      <c r="F95" s="356"/>
      <c r="G95" s="356"/>
      <c r="H95" s="356"/>
      <c r="I95" s="356"/>
      <c r="J95" s="356"/>
      <c r="K95" s="356"/>
    </row>
    <row r="96" spans="1:11" ht="15" thickBot="1">
      <c r="A96" s="235" t="s">
        <v>88</v>
      </c>
      <c r="B96" s="234">
        <v>315</v>
      </c>
      <c r="C96" s="232">
        <f t="shared" si="2"/>
        <v>0</v>
      </c>
      <c r="D96" s="255"/>
      <c r="E96" s="255"/>
      <c r="F96" s="255"/>
      <c r="G96" s="255"/>
      <c r="H96" s="255"/>
      <c r="I96" s="255"/>
      <c r="J96" s="255"/>
      <c r="K96" s="255"/>
    </row>
    <row r="97" spans="1:11" ht="27" thickBot="1">
      <c r="A97" s="235" t="s">
        <v>180</v>
      </c>
      <c r="B97" s="234">
        <v>321</v>
      </c>
      <c r="C97" s="232">
        <f t="shared" si="2"/>
        <v>0</v>
      </c>
      <c r="D97" s="255"/>
      <c r="E97" s="255"/>
      <c r="F97" s="255"/>
      <c r="G97" s="255"/>
      <c r="H97" s="255"/>
      <c r="I97" s="255"/>
      <c r="J97" s="255"/>
      <c r="K97" s="255"/>
    </row>
    <row r="98" spans="1:11" ht="27" thickBot="1">
      <c r="A98" s="235" t="s">
        <v>181</v>
      </c>
      <c r="B98" s="234">
        <v>322</v>
      </c>
      <c r="C98" s="369">
        <f t="shared" si="2"/>
        <v>27</v>
      </c>
      <c r="D98" s="353"/>
      <c r="E98" s="353"/>
      <c r="F98" s="353"/>
      <c r="G98" s="353"/>
      <c r="H98" s="353"/>
      <c r="I98" s="353"/>
      <c r="J98" s="353"/>
      <c r="K98" s="353">
        <v>27</v>
      </c>
    </row>
    <row r="99" spans="1:11" ht="14.25">
      <c r="A99" s="226" t="s">
        <v>48</v>
      </c>
      <c r="B99" s="506">
        <v>323</v>
      </c>
      <c r="C99" s="307">
        <f t="shared" si="2"/>
        <v>27</v>
      </c>
      <c r="D99" s="356"/>
      <c r="E99" s="356"/>
      <c r="F99" s="356"/>
      <c r="G99" s="356"/>
      <c r="H99" s="356"/>
      <c r="I99" s="356"/>
      <c r="J99" s="356"/>
      <c r="K99" s="356">
        <v>27</v>
      </c>
    </row>
    <row r="100" spans="1:11" ht="15" thickBot="1">
      <c r="A100" s="236" t="s">
        <v>49</v>
      </c>
      <c r="B100" s="507"/>
      <c r="C100" s="307">
        <f t="shared" si="2"/>
        <v>0</v>
      </c>
      <c r="D100" s="356"/>
      <c r="E100" s="356"/>
      <c r="F100" s="356"/>
      <c r="G100" s="356"/>
      <c r="H100" s="356"/>
      <c r="I100" s="356"/>
      <c r="J100" s="356"/>
      <c r="K100" s="356"/>
    </row>
    <row r="101" spans="1:11" ht="27" thickBot="1">
      <c r="A101" s="236" t="s">
        <v>50</v>
      </c>
      <c r="B101" s="234">
        <v>324</v>
      </c>
      <c r="C101" s="232">
        <f t="shared" si="2"/>
        <v>0</v>
      </c>
      <c r="D101" s="255"/>
      <c r="E101" s="255"/>
      <c r="F101" s="255"/>
      <c r="G101" s="255"/>
      <c r="H101" s="255"/>
      <c r="I101" s="255"/>
      <c r="J101" s="255"/>
      <c r="K101" s="255"/>
    </row>
    <row r="102" spans="1:11" ht="39.75" thickBot="1">
      <c r="A102" s="236" t="s">
        <v>51</v>
      </c>
      <c r="B102" s="234">
        <v>325</v>
      </c>
      <c r="C102" s="232">
        <f t="shared" si="2"/>
        <v>0</v>
      </c>
      <c r="D102" s="255"/>
      <c r="E102" s="255"/>
      <c r="F102" s="255"/>
      <c r="G102" s="255"/>
      <c r="H102" s="255"/>
      <c r="I102" s="255"/>
      <c r="J102" s="255"/>
      <c r="K102" s="255"/>
    </row>
    <row r="103" spans="1:11" ht="15" thickBot="1">
      <c r="A103" s="235" t="s">
        <v>52</v>
      </c>
      <c r="B103" s="234">
        <v>326</v>
      </c>
      <c r="C103" s="232">
        <f t="shared" si="2"/>
        <v>0</v>
      </c>
      <c r="D103" s="255"/>
      <c r="E103" s="255"/>
      <c r="F103" s="255"/>
      <c r="G103" s="255"/>
      <c r="H103" s="255"/>
      <c r="I103" s="255"/>
      <c r="J103" s="255"/>
      <c r="K103" s="255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 t="s">
        <v>127</v>
      </c>
      <c r="C106" s="232">
        <f>SUM(D106:K106)</f>
        <v>0</v>
      </c>
      <c r="D106" s="255"/>
      <c r="E106" s="255"/>
      <c r="F106" s="255"/>
      <c r="G106" s="255"/>
      <c r="H106" s="255"/>
      <c r="I106" s="255"/>
      <c r="J106" s="234">
        <v>0</v>
      </c>
      <c r="K106" s="234">
        <v>0</v>
      </c>
    </row>
    <row r="107" spans="1:11" ht="79.5" thickBot="1">
      <c r="A107" s="235" t="s">
        <v>185</v>
      </c>
      <c r="B107" s="234" t="s">
        <v>128</v>
      </c>
      <c r="C107" s="232">
        <f>SUM(D107:K107)</f>
        <v>0</v>
      </c>
      <c r="D107" s="255"/>
      <c r="E107" s="255"/>
      <c r="F107" s="255"/>
      <c r="G107" s="255"/>
      <c r="H107" s="255"/>
      <c r="I107" s="255"/>
      <c r="J107" s="234">
        <v>0</v>
      </c>
      <c r="K107" s="234">
        <v>0</v>
      </c>
    </row>
    <row r="108" spans="1:11" ht="53.25" thickBot="1">
      <c r="A108" s="235" t="s">
        <v>186</v>
      </c>
      <c r="B108" s="234" t="s">
        <v>129</v>
      </c>
      <c r="C108" s="232">
        <f>SUM(D108:K108)</f>
        <v>0</v>
      </c>
      <c r="D108" s="255"/>
      <c r="E108" s="255"/>
      <c r="F108" s="255"/>
      <c r="G108" s="255"/>
      <c r="H108" s="255"/>
      <c r="I108" s="255"/>
      <c r="J108" s="234">
        <v>0</v>
      </c>
      <c r="K108" s="234">
        <v>0</v>
      </c>
    </row>
    <row r="109" spans="1:11" ht="93" thickBot="1">
      <c r="A109" s="235" t="s">
        <v>187</v>
      </c>
      <c r="B109" s="234" t="s">
        <v>130</v>
      </c>
      <c r="C109" s="232">
        <f>SUM(D109:K109)</f>
        <v>0</v>
      </c>
      <c r="D109" s="255"/>
      <c r="E109" s="255"/>
      <c r="F109" s="255"/>
      <c r="G109" s="255"/>
      <c r="H109" s="255"/>
      <c r="I109" s="255"/>
      <c r="J109" s="234">
        <v>0</v>
      </c>
      <c r="K109" s="234">
        <v>0</v>
      </c>
    </row>
    <row r="110" spans="1:11" ht="15.75" customHeight="1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235" t="s">
        <v>189</v>
      </c>
      <c r="B111" s="234" t="s">
        <v>131</v>
      </c>
      <c r="C111" s="232">
        <f>SUM(D111:K111)</f>
        <v>0</v>
      </c>
      <c r="D111" s="255"/>
      <c r="E111" s="255"/>
      <c r="F111" s="255"/>
      <c r="G111" s="255"/>
      <c r="H111" s="255"/>
      <c r="I111" s="255"/>
      <c r="J111" s="234">
        <v>0</v>
      </c>
      <c r="K111" s="234">
        <v>0</v>
      </c>
    </row>
    <row r="112" spans="1:11" ht="39.75" thickBot="1">
      <c r="A112" s="235" t="s">
        <v>99</v>
      </c>
      <c r="B112" s="234" t="s">
        <v>132</v>
      </c>
      <c r="C112" s="232">
        <f>SUM(D112:K112)</f>
        <v>0</v>
      </c>
      <c r="D112" s="255"/>
      <c r="E112" s="255"/>
      <c r="F112" s="255"/>
      <c r="G112" s="255"/>
      <c r="H112" s="255"/>
      <c r="I112" s="255"/>
      <c r="J112" s="234">
        <v>0</v>
      </c>
      <c r="K112" s="234">
        <v>0</v>
      </c>
    </row>
    <row r="113" spans="1:11" ht="53.25" thickBot="1">
      <c r="A113" s="235" t="s">
        <v>190</v>
      </c>
      <c r="B113" s="234" t="s">
        <v>133</v>
      </c>
      <c r="C113" s="232">
        <f>SUM(D113:K113)</f>
        <v>0</v>
      </c>
      <c r="D113" s="255"/>
      <c r="E113" s="255"/>
      <c r="F113" s="255"/>
      <c r="G113" s="255"/>
      <c r="H113" s="255"/>
      <c r="I113" s="255"/>
      <c r="J113" s="234">
        <v>0</v>
      </c>
      <c r="K113" s="234">
        <v>0</v>
      </c>
    </row>
    <row r="114" spans="1:11" ht="15" customHeight="1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.75" customHeight="1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 t="s">
        <v>134</v>
      </c>
      <c r="C116" s="292">
        <v>4337.84</v>
      </c>
      <c r="D116" s="234">
        <v>0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</row>
    <row r="117" spans="1:11" ht="43.5" thickBot="1">
      <c r="A117" s="237" t="s">
        <v>104</v>
      </c>
      <c r="B117" s="234" t="s">
        <v>135</v>
      </c>
      <c r="C117" s="292">
        <v>4337.84</v>
      </c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</row>
    <row r="118" spans="1:11" ht="53.25" thickBot="1">
      <c r="A118" s="235" t="s">
        <v>193</v>
      </c>
      <c r="B118" s="234" t="s">
        <v>136</v>
      </c>
      <c r="C118" s="232">
        <f aca="true" t="shared" si="3" ref="C118:C125">SUM(D118:K118)</f>
        <v>0</v>
      </c>
      <c r="D118" s="255"/>
      <c r="E118" s="255"/>
      <c r="F118" s="255"/>
      <c r="G118" s="255"/>
      <c r="H118" s="255"/>
      <c r="I118" s="255"/>
      <c r="J118" s="234">
        <v>0</v>
      </c>
      <c r="K118" s="234">
        <v>0</v>
      </c>
    </row>
    <row r="119" spans="1:11" ht="66" thickBot="1">
      <c r="A119" s="235" t="s">
        <v>194</v>
      </c>
      <c r="B119" s="234" t="s">
        <v>137</v>
      </c>
      <c r="C119" s="232">
        <f t="shared" si="3"/>
        <v>0</v>
      </c>
      <c r="D119" s="255"/>
      <c r="E119" s="255"/>
      <c r="F119" s="255"/>
      <c r="G119" s="255"/>
      <c r="H119" s="255"/>
      <c r="I119" s="255"/>
      <c r="J119" s="234">
        <v>0</v>
      </c>
      <c r="K119" s="234">
        <v>0</v>
      </c>
    </row>
    <row r="120" spans="1:11" ht="53.25" thickBot="1">
      <c r="A120" s="235" t="s">
        <v>195</v>
      </c>
      <c r="B120" s="234" t="s">
        <v>138</v>
      </c>
      <c r="C120" s="232">
        <f t="shared" si="3"/>
        <v>0</v>
      </c>
      <c r="D120" s="255"/>
      <c r="E120" s="255"/>
      <c r="F120" s="255"/>
      <c r="G120" s="255"/>
      <c r="H120" s="255"/>
      <c r="I120" s="255"/>
      <c r="J120" s="234">
        <v>0</v>
      </c>
      <c r="K120" s="234">
        <v>0</v>
      </c>
    </row>
    <row r="121" spans="1:11" ht="15" thickBot="1">
      <c r="A121" s="238" t="s">
        <v>196</v>
      </c>
      <c r="B121" s="464" t="s">
        <v>139</v>
      </c>
      <c r="C121" s="232">
        <f t="shared" si="3"/>
        <v>0</v>
      </c>
      <c r="D121" s="344"/>
      <c r="E121" s="344"/>
      <c r="F121" s="344"/>
      <c r="G121" s="344"/>
      <c r="H121" s="344"/>
      <c r="I121" s="344"/>
      <c r="J121" s="346">
        <v>0</v>
      </c>
      <c r="K121" s="346">
        <v>0</v>
      </c>
    </row>
    <row r="122" spans="1:11" ht="15" thickBot="1">
      <c r="A122" s="235" t="s">
        <v>108</v>
      </c>
      <c r="B122" s="465"/>
      <c r="C122" s="232">
        <f t="shared" si="3"/>
        <v>0</v>
      </c>
      <c r="D122" s="345"/>
      <c r="E122" s="345"/>
      <c r="F122" s="345"/>
      <c r="G122" s="345"/>
      <c r="H122" s="345"/>
      <c r="I122" s="345"/>
      <c r="J122" s="347"/>
      <c r="K122" s="347"/>
    </row>
    <row r="123" spans="1:11" ht="27" thickBot="1">
      <c r="A123" s="236" t="s">
        <v>109</v>
      </c>
      <c r="B123" s="234" t="s">
        <v>140</v>
      </c>
      <c r="C123" s="232">
        <f t="shared" si="3"/>
        <v>0</v>
      </c>
      <c r="D123" s="255"/>
      <c r="E123" s="255"/>
      <c r="F123" s="255"/>
      <c r="G123" s="255"/>
      <c r="H123" s="255"/>
      <c r="I123" s="255"/>
      <c r="J123" s="234">
        <v>0</v>
      </c>
      <c r="K123" s="234">
        <v>0</v>
      </c>
    </row>
    <row r="124" spans="1:11" ht="79.5" thickBot="1">
      <c r="A124" s="235" t="s">
        <v>197</v>
      </c>
      <c r="B124" s="234" t="s">
        <v>141</v>
      </c>
      <c r="C124" s="232">
        <f t="shared" si="3"/>
        <v>0</v>
      </c>
      <c r="D124" s="255"/>
      <c r="E124" s="255"/>
      <c r="F124" s="255"/>
      <c r="G124" s="255"/>
      <c r="H124" s="255"/>
      <c r="I124" s="255"/>
      <c r="J124" s="234">
        <v>0</v>
      </c>
      <c r="K124" s="234">
        <v>0</v>
      </c>
    </row>
    <row r="125" spans="1:11" ht="79.5" thickBot="1">
      <c r="A125" s="236" t="s">
        <v>198</v>
      </c>
      <c r="B125" s="239" t="s">
        <v>142</v>
      </c>
      <c r="C125" s="232">
        <f t="shared" si="3"/>
        <v>0</v>
      </c>
      <c r="D125" s="239">
        <v>0</v>
      </c>
      <c r="E125" s="239">
        <v>0</v>
      </c>
      <c r="F125" s="239">
        <v>0</v>
      </c>
      <c r="G125" s="234">
        <v>0</v>
      </c>
      <c r="H125" s="239">
        <v>0</v>
      </c>
      <c r="I125" s="239">
        <v>0</v>
      </c>
      <c r="J125" s="239">
        <v>0</v>
      </c>
      <c r="K125" s="239">
        <v>0</v>
      </c>
    </row>
    <row r="126" ht="15">
      <c r="A126" s="92"/>
    </row>
    <row r="127" spans="1:11" ht="15.75" customHeight="1">
      <c r="A127" s="482" t="s">
        <v>112</v>
      </c>
      <c r="B127" s="573" t="s">
        <v>383</v>
      </c>
      <c r="C127" s="573"/>
      <c r="D127" s="573"/>
      <c r="E127" s="257"/>
      <c r="F127" s="257"/>
      <c r="G127" s="257"/>
      <c r="H127" s="257"/>
      <c r="I127" s="257"/>
      <c r="J127" s="257"/>
      <c r="K127" s="257"/>
    </row>
    <row r="128" spans="1:11" ht="15.75" customHeight="1">
      <c r="A128" s="482"/>
      <c r="B128" s="574"/>
      <c r="C128" s="574"/>
      <c r="D128" s="574"/>
      <c r="E128" s="257"/>
      <c r="F128" s="504" t="s">
        <v>337</v>
      </c>
      <c r="G128" s="504"/>
      <c r="H128" s="504"/>
      <c r="I128" s="257"/>
      <c r="J128" s="504"/>
      <c r="K128" s="504"/>
    </row>
    <row r="129" spans="1:11" ht="26.25">
      <c r="A129" s="257"/>
      <c r="B129" s="256"/>
      <c r="C129" s="256" t="s">
        <v>113</v>
      </c>
      <c r="D129" s="256"/>
      <c r="F129" s="541" t="s">
        <v>114</v>
      </c>
      <c r="G129" s="541"/>
      <c r="H129" s="541"/>
      <c r="J129" s="541" t="s">
        <v>115</v>
      </c>
      <c r="K129" s="541"/>
    </row>
    <row r="130" spans="1:5" ht="15">
      <c r="A130" s="257"/>
      <c r="B130" s="256"/>
      <c r="C130" s="256"/>
      <c r="D130" s="256"/>
      <c r="E130" s="258"/>
    </row>
    <row r="131" ht="15">
      <c r="A131" s="92"/>
    </row>
    <row r="132" ht="15">
      <c r="A132" s="261" t="s">
        <v>338</v>
      </c>
    </row>
    <row r="133" ht="15">
      <c r="A133" s="261" t="s">
        <v>339</v>
      </c>
    </row>
    <row r="134" spans="1:5" ht="15">
      <c r="A134" s="480" t="s">
        <v>340</v>
      </c>
      <c r="B134" s="480"/>
      <c r="C134" s="480"/>
      <c r="D134" s="480"/>
      <c r="E134" s="480"/>
    </row>
    <row r="135" ht="15">
      <c r="A135" s="75"/>
    </row>
    <row r="136" ht="15">
      <c r="A136" s="75"/>
    </row>
    <row r="138" ht="15">
      <c r="A138" s="92"/>
    </row>
  </sheetData>
  <sheetProtection/>
  <mergeCells count="73">
    <mergeCell ref="A110:K110"/>
    <mergeCell ref="A114:K114"/>
    <mergeCell ref="A115:K115"/>
    <mergeCell ref="B121:B122"/>
    <mergeCell ref="A72:K72"/>
    <mergeCell ref="A73:K73"/>
    <mergeCell ref="B94:B95"/>
    <mergeCell ref="A104:K104"/>
    <mergeCell ref="A105:K105"/>
    <mergeCell ref="B99:B100"/>
    <mergeCell ref="K62:K63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K49:K50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J44:J45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  <mergeCell ref="B127:D128"/>
    <mergeCell ref="F128:H128"/>
    <mergeCell ref="J128:K128"/>
    <mergeCell ref="F129:H129"/>
    <mergeCell ref="J129:K129"/>
    <mergeCell ref="A134:E134"/>
    <mergeCell ref="A127:A128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85">
      <selection activeCell="G43" sqref="G43"/>
    </sheetView>
  </sheetViews>
  <sheetFormatPr defaultColWidth="9.140625" defaultRowHeight="15"/>
  <cols>
    <col min="1" max="1" width="41.7109375" style="74" customWidth="1"/>
    <col min="2" max="2" width="12.140625" style="74" customWidth="1"/>
    <col min="3" max="3" width="19.28125" style="74" customWidth="1"/>
    <col min="4" max="4" width="12.140625" style="74" customWidth="1"/>
    <col min="5" max="5" width="15.7109375" style="74" customWidth="1"/>
    <col min="6" max="6" width="12.140625" style="74" customWidth="1"/>
    <col min="7" max="7" width="12.140625" style="131" customWidth="1"/>
    <col min="8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2.25">
      <c r="A12" s="77" t="s">
        <v>9</v>
      </c>
      <c r="B12" s="542" t="s">
        <v>285</v>
      </c>
      <c r="C12" s="542"/>
      <c r="D12" s="542"/>
      <c r="E12" s="542"/>
      <c r="F12" s="542"/>
      <c r="G12" s="542"/>
      <c r="H12" s="542"/>
      <c r="I12" s="542"/>
      <c r="J12" s="542"/>
      <c r="K12" s="542"/>
    </row>
    <row r="13" spans="1:11" ht="15">
      <c r="A13" s="77"/>
      <c r="B13" s="78"/>
      <c r="K13" s="99"/>
    </row>
    <row r="14" spans="1:11" ht="15">
      <c r="A14" s="77" t="s">
        <v>10</v>
      </c>
      <c r="B14" s="542" t="s">
        <v>264</v>
      </c>
      <c r="C14" s="542"/>
      <c r="D14" s="542"/>
      <c r="E14" s="542"/>
      <c r="F14" s="542"/>
      <c r="G14" s="542"/>
      <c r="H14" s="542"/>
      <c r="I14" s="542"/>
      <c r="J14" s="542"/>
      <c r="K14" s="542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37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38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129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401" t="s">
        <v>29</v>
      </c>
      <c r="B23" s="402">
        <v>101</v>
      </c>
      <c r="C23" s="403">
        <f>SUM(D23:K23)</f>
        <v>274</v>
      </c>
      <c r="D23" s="403"/>
      <c r="E23" s="403"/>
      <c r="F23" s="403"/>
      <c r="G23" s="403">
        <v>40</v>
      </c>
      <c r="H23" s="403"/>
      <c r="I23" s="403"/>
      <c r="J23" s="403">
        <v>8</v>
      </c>
      <c r="K23" s="403">
        <v>226</v>
      </c>
      <c r="L23" s="74">
        <f>SUM(D23:I23)</f>
        <v>40</v>
      </c>
    </row>
    <row r="24" spans="1:11" ht="39.75" thickBot="1">
      <c r="A24" s="192" t="s">
        <v>146</v>
      </c>
      <c r="B24" s="191">
        <v>102</v>
      </c>
      <c r="C24" s="140">
        <f aca="true" t="shared" si="0" ref="C24:C54">SUM(D24:K24)</f>
        <v>0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0">
        <v>0</v>
      </c>
    </row>
    <row r="25" spans="1:11" ht="39.75" thickBot="1">
      <c r="A25" s="192" t="s">
        <v>147</v>
      </c>
      <c r="B25" s="191">
        <v>103</v>
      </c>
      <c r="C25" s="140">
        <f t="shared" si="0"/>
        <v>6</v>
      </c>
      <c r="D25" s="140"/>
      <c r="E25" s="140"/>
      <c r="F25" s="140"/>
      <c r="G25" s="140">
        <v>6</v>
      </c>
      <c r="H25" s="140"/>
      <c r="I25" s="140"/>
      <c r="J25" s="140">
        <v>0</v>
      </c>
      <c r="K25" s="140">
        <v>0</v>
      </c>
    </row>
    <row r="26" spans="1:11" ht="53.25" thickBot="1">
      <c r="A26" s="293" t="s">
        <v>243</v>
      </c>
      <c r="B26" s="294" t="s">
        <v>216</v>
      </c>
      <c r="C26" s="140">
        <f t="shared" si="0"/>
        <v>2</v>
      </c>
      <c r="D26" s="295"/>
      <c r="E26" s="295"/>
      <c r="F26" s="295"/>
      <c r="G26" s="296">
        <v>2</v>
      </c>
      <c r="H26" s="295"/>
      <c r="I26" s="295"/>
      <c r="J26" s="295"/>
      <c r="K26" s="295"/>
    </row>
    <row r="27" spans="1:11" ht="53.25" thickBot="1">
      <c r="A27" s="293" t="s">
        <v>244</v>
      </c>
      <c r="B27" s="294" t="s">
        <v>218</v>
      </c>
      <c r="C27" s="140">
        <f t="shared" si="0"/>
        <v>4</v>
      </c>
      <c r="D27" s="295"/>
      <c r="E27" s="295"/>
      <c r="F27" s="295"/>
      <c r="G27" s="296">
        <v>4</v>
      </c>
      <c r="H27" s="295"/>
      <c r="I27" s="295"/>
      <c r="J27" s="295"/>
      <c r="K27" s="295"/>
    </row>
    <row r="28" spans="1:11" ht="53.25" thickBot="1">
      <c r="A28" s="192" t="s">
        <v>148</v>
      </c>
      <c r="B28" s="191">
        <v>104</v>
      </c>
      <c r="C28" s="140">
        <f t="shared" si="0"/>
        <v>0</v>
      </c>
      <c r="D28" s="111"/>
      <c r="E28" s="111"/>
      <c r="F28" s="111"/>
      <c r="G28" s="111"/>
      <c r="H28" s="111"/>
      <c r="I28" s="111"/>
      <c r="J28" s="111">
        <v>0</v>
      </c>
      <c r="K28" s="111">
        <v>0</v>
      </c>
    </row>
    <row r="29" spans="1:11" ht="66" thickBot="1">
      <c r="A29" s="293" t="s">
        <v>245</v>
      </c>
      <c r="B29" s="294" t="s">
        <v>220</v>
      </c>
      <c r="C29" s="140">
        <f t="shared" si="0"/>
        <v>0</v>
      </c>
      <c r="D29" s="295"/>
      <c r="E29" s="295"/>
      <c r="F29" s="295"/>
      <c r="G29" s="295"/>
      <c r="H29" s="295"/>
      <c r="I29" s="295"/>
      <c r="J29" s="295"/>
      <c r="K29" s="295"/>
    </row>
    <row r="30" spans="1:11" ht="79.5" thickBot="1">
      <c r="A30" s="274" t="s">
        <v>246</v>
      </c>
      <c r="B30" s="275">
        <v>105</v>
      </c>
      <c r="C30" s="140">
        <f t="shared" si="0"/>
        <v>0</v>
      </c>
      <c r="D30" s="140"/>
      <c r="E30" s="140"/>
      <c r="F30" s="140"/>
      <c r="G30" s="140"/>
      <c r="H30" s="140"/>
      <c r="I30" s="140"/>
      <c r="J30" s="140"/>
      <c r="K30" s="140"/>
    </row>
    <row r="31" spans="1:11" ht="53.25" thickBot="1">
      <c r="A31" s="192" t="s">
        <v>34</v>
      </c>
      <c r="B31" s="191">
        <v>106</v>
      </c>
      <c r="C31" s="140">
        <f t="shared" si="0"/>
        <v>0</v>
      </c>
      <c r="D31" s="111"/>
      <c r="E31" s="111"/>
      <c r="F31" s="111"/>
      <c r="G31" s="111"/>
      <c r="H31" s="111"/>
      <c r="I31" s="111"/>
      <c r="J31" s="111">
        <v>0</v>
      </c>
      <c r="K31" s="111">
        <v>0</v>
      </c>
    </row>
    <row r="32" spans="1:11" ht="27" thickBot="1">
      <c r="A32" s="192" t="s">
        <v>150</v>
      </c>
      <c r="B32" s="191">
        <v>107</v>
      </c>
      <c r="C32" s="140">
        <f t="shared" si="0"/>
        <v>0</v>
      </c>
      <c r="D32" s="111"/>
      <c r="E32" s="111"/>
      <c r="F32" s="111"/>
      <c r="G32" s="111"/>
      <c r="H32" s="111">
        <v>0</v>
      </c>
      <c r="I32" s="111">
        <v>0</v>
      </c>
      <c r="J32" s="111">
        <v>0</v>
      </c>
      <c r="K32" s="111">
        <v>0</v>
      </c>
    </row>
    <row r="33" spans="1:11" ht="27" thickBot="1">
      <c r="A33" s="192" t="s">
        <v>151</v>
      </c>
      <c r="B33" s="191">
        <v>108</v>
      </c>
      <c r="C33" s="140">
        <f t="shared" si="0"/>
        <v>0</v>
      </c>
      <c r="D33" s="111"/>
      <c r="E33" s="111"/>
      <c r="F33" s="111"/>
      <c r="G33" s="111"/>
      <c r="H33" s="111">
        <v>0</v>
      </c>
      <c r="I33" s="111">
        <v>0</v>
      </c>
      <c r="J33" s="111">
        <v>0</v>
      </c>
      <c r="K33" s="111">
        <v>0</v>
      </c>
    </row>
    <row r="34" spans="1:11" ht="39.75" thickBot="1">
      <c r="A34" s="192" t="s">
        <v>152</v>
      </c>
      <c r="B34" s="191">
        <v>109</v>
      </c>
      <c r="C34" s="140">
        <f t="shared" si="0"/>
        <v>0</v>
      </c>
      <c r="D34" s="111"/>
      <c r="E34" s="111"/>
      <c r="F34" s="111"/>
      <c r="G34" s="111"/>
      <c r="H34" s="111">
        <v>0</v>
      </c>
      <c r="I34" s="111">
        <v>0</v>
      </c>
      <c r="J34" s="111">
        <v>0</v>
      </c>
      <c r="K34" s="111">
        <v>0</v>
      </c>
    </row>
    <row r="35" spans="1:11" ht="53.25" thickBot="1">
      <c r="A35" s="297" t="s">
        <v>221</v>
      </c>
      <c r="B35" s="294" t="s">
        <v>222</v>
      </c>
      <c r="C35" s="140">
        <f t="shared" si="0"/>
        <v>6</v>
      </c>
      <c r="D35" s="295"/>
      <c r="E35" s="295"/>
      <c r="F35" s="295"/>
      <c r="G35" s="296">
        <v>6</v>
      </c>
      <c r="H35" s="295"/>
      <c r="I35" s="295"/>
      <c r="J35" s="295"/>
      <c r="K35" s="295"/>
    </row>
    <row r="36" spans="1:11" ht="53.25" thickBot="1">
      <c r="A36" s="297" t="s">
        <v>223</v>
      </c>
      <c r="B36" s="294" t="s">
        <v>224</v>
      </c>
      <c r="C36" s="140">
        <f t="shared" si="0"/>
        <v>0</v>
      </c>
      <c r="D36" s="295"/>
      <c r="E36" s="295"/>
      <c r="F36" s="295"/>
      <c r="G36" s="295"/>
      <c r="H36" s="295"/>
      <c r="I36" s="295"/>
      <c r="J36" s="295"/>
      <c r="K36" s="295"/>
    </row>
    <row r="37" spans="1:11" ht="27" thickBot="1">
      <c r="A37" s="401" t="s">
        <v>153</v>
      </c>
      <c r="B37" s="402">
        <v>110</v>
      </c>
      <c r="C37" s="403">
        <f t="shared" si="0"/>
        <v>274</v>
      </c>
      <c r="D37" s="403"/>
      <c r="E37" s="403"/>
      <c r="F37" s="403"/>
      <c r="G37" s="403">
        <v>40</v>
      </c>
      <c r="H37" s="403"/>
      <c r="I37" s="403"/>
      <c r="J37" s="403">
        <v>8</v>
      </c>
      <c r="K37" s="403">
        <v>226</v>
      </c>
    </row>
    <row r="38" spans="1:11" ht="53.25" thickBot="1">
      <c r="A38" s="192" t="s">
        <v>154</v>
      </c>
      <c r="B38" s="191">
        <v>111</v>
      </c>
      <c r="C38" s="140">
        <f t="shared" si="0"/>
        <v>6</v>
      </c>
      <c r="D38" s="140"/>
      <c r="E38" s="140"/>
      <c r="F38" s="140"/>
      <c r="G38" s="140">
        <v>6</v>
      </c>
      <c r="H38" s="140"/>
      <c r="I38" s="140"/>
      <c r="J38" s="140">
        <v>0</v>
      </c>
      <c r="K38" s="140">
        <v>0</v>
      </c>
    </row>
    <row r="39" spans="1:11" ht="66" thickBot="1">
      <c r="A39" s="293" t="s">
        <v>247</v>
      </c>
      <c r="B39" s="294" t="s">
        <v>226</v>
      </c>
      <c r="C39" s="140">
        <f t="shared" si="0"/>
        <v>2</v>
      </c>
      <c r="D39" s="295"/>
      <c r="E39" s="295"/>
      <c r="F39" s="295"/>
      <c r="G39" s="296">
        <v>2</v>
      </c>
      <c r="H39" s="295"/>
      <c r="I39" s="295"/>
      <c r="J39" s="295"/>
      <c r="K39" s="295"/>
    </row>
    <row r="40" spans="1:11" ht="66" thickBot="1">
      <c r="A40" s="293" t="s">
        <v>248</v>
      </c>
      <c r="B40" s="294" t="s">
        <v>228</v>
      </c>
      <c r="C40" s="140">
        <f t="shared" si="0"/>
        <v>4</v>
      </c>
      <c r="D40" s="295"/>
      <c r="E40" s="295"/>
      <c r="F40" s="295"/>
      <c r="G40" s="296">
        <v>4</v>
      </c>
      <c r="H40" s="295"/>
      <c r="I40" s="295"/>
      <c r="J40" s="295"/>
      <c r="K40" s="295"/>
    </row>
    <row r="41" spans="1:11" ht="39.75" thickBot="1">
      <c r="A41" s="192" t="s">
        <v>155</v>
      </c>
      <c r="B41" s="191">
        <v>112</v>
      </c>
      <c r="C41" s="140">
        <f t="shared" si="0"/>
        <v>0</v>
      </c>
      <c r="D41" s="111"/>
      <c r="E41" s="111"/>
      <c r="F41" s="111"/>
      <c r="G41" s="111"/>
      <c r="H41" s="111">
        <v>0</v>
      </c>
      <c r="I41" s="111">
        <v>0</v>
      </c>
      <c r="J41" s="111">
        <v>0</v>
      </c>
      <c r="K41" s="111">
        <v>0</v>
      </c>
    </row>
    <row r="42" spans="1:11" ht="39.75" thickBot="1">
      <c r="A42" s="192" t="s">
        <v>156</v>
      </c>
      <c r="B42" s="191">
        <v>113</v>
      </c>
      <c r="C42" s="140">
        <f t="shared" si="0"/>
        <v>0</v>
      </c>
      <c r="D42" s="111"/>
      <c r="E42" s="111"/>
      <c r="F42" s="111"/>
      <c r="G42" s="111"/>
      <c r="H42" s="111">
        <v>0</v>
      </c>
      <c r="I42" s="111">
        <v>0</v>
      </c>
      <c r="J42" s="111">
        <v>0</v>
      </c>
      <c r="K42" s="111">
        <v>0</v>
      </c>
    </row>
    <row r="43" spans="1:11" ht="39.75" thickBot="1">
      <c r="A43" s="192" t="s">
        <v>157</v>
      </c>
      <c r="B43" s="191">
        <v>114</v>
      </c>
      <c r="C43" s="140">
        <f t="shared" si="0"/>
        <v>274</v>
      </c>
      <c r="D43" s="140"/>
      <c r="E43" s="140"/>
      <c r="F43" s="140"/>
      <c r="G43" s="140">
        <v>40</v>
      </c>
      <c r="H43" s="140"/>
      <c r="I43" s="140"/>
      <c r="J43" s="140">
        <v>8</v>
      </c>
      <c r="K43" s="140">
        <v>226</v>
      </c>
    </row>
    <row r="44" spans="1:11" ht="15" thickBot="1">
      <c r="A44" s="276" t="s">
        <v>158</v>
      </c>
      <c r="B44" s="428">
        <v>115</v>
      </c>
      <c r="C44" s="140">
        <f t="shared" si="0"/>
        <v>0</v>
      </c>
      <c r="D44" s="509"/>
      <c r="E44" s="509"/>
      <c r="F44" s="509"/>
      <c r="G44" s="509"/>
      <c r="H44" s="509"/>
      <c r="I44" s="509"/>
      <c r="J44" s="509"/>
      <c r="K44" s="509"/>
    </row>
    <row r="45" spans="1:11" ht="15" thickBot="1">
      <c r="A45" s="193" t="s">
        <v>44</v>
      </c>
      <c r="B45" s="430"/>
      <c r="C45" s="140">
        <f t="shared" si="0"/>
        <v>0</v>
      </c>
      <c r="D45" s="510"/>
      <c r="E45" s="510"/>
      <c r="F45" s="510"/>
      <c r="G45" s="510"/>
      <c r="H45" s="510"/>
      <c r="I45" s="510"/>
      <c r="J45" s="510"/>
      <c r="K45" s="510"/>
    </row>
    <row r="46" spans="1:11" ht="15" thickBot="1">
      <c r="A46" s="192" t="s">
        <v>45</v>
      </c>
      <c r="B46" s="191">
        <v>116</v>
      </c>
      <c r="C46" s="140">
        <f t="shared" si="0"/>
        <v>0</v>
      </c>
      <c r="D46" s="111"/>
      <c r="E46" s="111"/>
      <c r="F46" s="111"/>
      <c r="G46" s="111"/>
      <c r="H46" s="111"/>
      <c r="I46" s="111"/>
      <c r="J46" s="111"/>
      <c r="K46" s="111"/>
    </row>
    <row r="47" spans="1:11" ht="15" thickBot="1">
      <c r="A47" s="192" t="s">
        <v>46</v>
      </c>
      <c r="B47" s="191">
        <v>121</v>
      </c>
      <c r="C47" s="140">
        <f t="shared" si="0"/>
        <v>0</v>
      </c>
      <c r="D47" s="111"/>
      <c r="E47" s="111"/>
      <c r="F47" s="111"/>
      <c r="G47" s="111"/>
      <c r="H47" s="111"/>
      <c r="I47" s="111"/>
      <c r="J47" s="111"/>
      <c r="K47" s="111"/>
    </row>
    <row r="48" spans="1:11" ht="15" thickBot="1">
      <c r="A48" s="192" t="s">
        <v>47</v>
      </c>
      <c r="B48" s="191">
        <v>122</v>
      </c>
      <c r="C48" s="140">
        <f t="shared" si="0"/>
        <v>0</v>
      </c>
      <c r="D48" s="111"/>
      <c r="E48" s="111"/>
      <c r="F48" s="111"/>
      <c r="G48" s="111"/>
      <c r="H48" s="111"/>
      <c r="I48" s="111"/>
      <c r="J48" s="111"/>
      <c r="K48" s="111"/>
    </row>
    <row r="49" spans="1:11" ht="15" thickBot="1">
      <c r="A49" s="276" t="s">
        <v>48</v>
      </c>
      <c r="B49" s="428">
        <v>123</v>
      </c>
      <c r="C49" s="140">
        <f t="shared" si="0"/>
        <v>0</v>
      </c>
      <c r="D49" s="509"/>
      <c r="E49" s="509"/>
      <c r="F49" s="509"/>
      <c r="G49" s="509"/>
      <c r="H49" s="509"/>
      <c r="I49" s="509"/>
      <c r="J49" s="509"/>
      <c r="K49" s="509"/>
    </row>
    <row r="50" spans="1:11" ht="15" thickBot="1">
      <c r="A50" s="193" t="s">
        <v>49</v>
      </c>
      <c r="B50" s="430"/>
      <c r="C50" s="140">
        <f t="shared" si="0"/>
        <v>0</v>
      </c>
      <c r="D50" s="510"/>
      <c r="E50" s="510"/>
      <c r="F50" s="510"/>
      <c r="G50" s="510"/>
      <c r="H50" s="510"/>
      <c r="I50" s="510"/>
      <c r="J50" s="510"/>
      <c r="K50" s="510"/>
    </row>
    <row r="51" spans="1:11" ht="27" thickBot="1">
      <c r="A51" s="193" t="s">
        <v>50</v>
      </c>
      <c r="B51" s="191">
        <v>124</v>
      </c>
      <c r="C51" s="140">
        <f t="shared" si="0"/>
        <v>0</v>
      </c>
      <c r="D51" s="111"/>
      <c r="E51" s="111"/>
      <c r="F51" s="111"/>
      <c r="G51" s="111"/>
      <c r="H51" s="111"/>
      <c r="I51" s="111"/>
      <c r="J51" s="111"/>
      <c r="K51" s="111"/>
    </row>
    <row r="52" spans="1:11" ht="39.75" thickBot="1">
      <c r="A52" s="193" t="s">
        <v>51</v>
      </c>
      <c r="B52" s="191">
        <v>125</v>
      </c>
      <c r="C52" s="140">
        <f t="shared" si="0"/>
        <v>0</v>
      </c>
      <c r="D52" s="111"/>
      <c r="E52" s="111"/>
      <c r="F52" s="111"/>
      <c r="G52" s="111"/>
      <c r="H52" s="111"/>
      <c r="I52" s="111"/>
      <c r="J52" s="111"/>
      <c r="K52" s="111"/>
    </row>
    <row r="53" spans="1:11" ht="15" thickBot="1">
      <c r="A53" s="192" t="s">
        <v>52</v>
      </c>
      <c r="B53" s="191">
        <v>126</v>
      </c>
      <c r="C53" s="140">
        <f t="shared" si="0"/>
        <v>0</v>
      </c>
      <c r="D53" s="111"/>
      <c r="E53" s="111"/>
      <c r="F53" s="111"/>
      <c r="G53" s="111"/>
      <c r="H53" s="111"/>
      <c r="I53" s="111"/>
      <c r="J53" s="111"/>
      <c r="K53" s="111"/>
    </row>
    <row r="54" spans="1:11" ht="39.75" thickBot="1">
      <c r="A54" s="192" t="s">
        <v>159</v>
      </c>
      <c r="B54" s="191">
        <v>127</v>
      </c>
      <c r="C54" s="140">
        <f t="shared" si="0"/>
        <v>0</v>
      </c>
      <c r="D54" s="111"/>
      <c r="E54" s="111"/>
      <c r="F54" s="111"/>
      <c r="G54" s="111"/>
      <c r="H54" s="111"/>
      <c r="I54" s="111"/>
      <c r="J54" s="111">
        <v>0</v>
      </c>
      <c r="K54" s="111">
        <v>0</v>
      </c>
    </row>
    <row r="55" spans="1:11" ht="15.75" customHeight="1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192" t="s">
        <v>161</v>
      </c>
      <c r="B56" s="191">
        <v>201</v>
      </c>
      <c r="C56" s="140">
        <f aca="true" t="shared" si="1" ref="C56:C71">SUM(D56:K56)</f>
        <v>253</v>
      </c>
      <c r="D56" s="140"/>
      <c r="E56" s="140"/>
      <c r="F56" s="140"/>
      <c r="G56" s="140">
        <v>253</v>
      </c>
      <c r="H56" s="111"/>
      <c r="I56" s="111"/>
      <c r="J56" s="111">
        <v>0</v>
      </c>
      <c r="K56" s="111">
        <v>0</v>
      </c>
    </row>
    <row r="57" spans="1:11" ht="53.25" thickBot="1">
      <c r="A57" s="193" t="s">
        <v>162</v>
      </c>
      <c r="B57" s="191">
        <v>202</v>
      </c>
      <c r="C57" s="140">
        <f t="shared" si="1"/>
        <v>0</v>
      </c>
      <c r="D57" s="140">
        <v>0</v>
      </c>
      <c r="E57" s="140">
        <v>0</v>
      </c>
      <c r="F57" s="140">
        <v>0</v>
      </c>
      <c r="G57" s="140">
        <v>0</v>
      </c>
      <c r="H57" s="111">
        <v>0</v>
      </c>
      <c r="I57" s="111">
        <v>0</v>
      </c>
      <c r="J57" s="111">
        <v>0</v>
      </c>
      <c r="K57" s="111">
        <v>0</v>
      </c>
    </row>
    <row r="58" spans="1:11" ht="53.25" thickBot="1">
      <c r="A58" s="193" t="s">
        <v>163</v>
      </c>
      <c r="B58" s="191">
        <v>203</v>
      </c>
      <c r="C58" s="140">
        <f t="shared" si="1"/>
        <v>14</v>
      </c>
      <c r="D58" s="140"/>
      <c r="E58" s="140"/>
      <c r="F58" s="140"/>
      <c r="G58" s="140">
        <v>14</v>
      </c>
      <c r="H58" s="111"/>
      <c r="I58" s="111"/>
      <c r="J58" s="111">
        <v>0</v>
      </c>
      <c r="K58" s="111">
        <v>0</v>
      </c>
    </row>
    <row r="59" spans="1:11" ht="27" thickBot="1">
      <c r="A59" s="193" t="s">
        <v>164</v>
      </c>
      <c r="B59" s="191">
        <v>204</v>
      </c>
      <c r="C59" s="140">
        <f t="shared" si="1"/>
        <v>0</v>
      </c>
      <c r="D59" s="140"/>
      <c r="E59" s="140"/>
      <c r="F59" s="140"/>
      <c r="G59" s="140"/>
      <c r="H59" s="111">
        <v>0</v>
      </c>
      <c r="I59" s="111">
        <v>0</v>
      </c>
      <c r="J59" s="111">
        <v>0</v>
      </c>
      <c r="K59" s="111">
        <v>0</v>
      </c>
    </row>
    <row r="60" spans="1:11" ht="39.75" thickBot="1">
      <c r="A60" s="193" t="s">
        <v>165</v>
      </c>
      <c r="B60" s="191">
        <v>205</v>
      </c>
      <c r="C60" s="140">
        <f t="shared" si="1"/>
        <v>0</v>
      </c>
      <c r="D60" s="140"/>
      <c r="E60" s="140"/>
      <c r="F60" s="140"/>
      <c r="G60" s="140"/>
      <c r="H60" s="111">
        <v>0</v>
      </c>
      <c r="I60" s="111">
        <v>0</v>
      </c>
      <c r="J60" s="111">
        <v>0</v>
      </c>
      <c r="K60" s="111">
        <v>0</v>
      </c>
    </row>
    <row r="61" spans="1:11" ht="27" thickBot="1">
      <c r="A61" s="193" t="s">
        <v>166</v>
      </c>
      <c r="B61" s="191">
        <v>206</v>
      </c>
      <c r="C61" s="140">
        <f t="shared" si="1"/>
        <v>253</v>
      </c>
      <c r="D61" s="140"/>
      <c r="E61" s="140"/>
      <c r="F61" s="140"/>
      <c r="G61" s="140">
        <v>253</v>
      </c>
      <c r="H61" s="111"/>
      <c r="I61" s="111"/>
      <c r="J61" s="111">
        <v>0</v>
      </c>
      <c r="K61" s="111">
        <v>0</v>
      </c>
    </row>
    <row r="62" spans="1:11" ht="15" thickBot="1">
      <c r="A62" s="276" t="s">
        <v>167</v>
      </c>
      <c r="B62" s="428">
        <v>207</v>
      </c>
      <c r="C62" s="140">
        <f t="shared" si="1"/>
        <v>0</v>
      </c>
      <c r="D62" s="581"/>
      <c r="E62" s="581"/>
      <c r="F62" s="581"/>
      <c r="G62" s="581"/>
      <c r="H62" s="509"/>
      <c r="I62" s="509"/>
      <c r="J62" s="509">
        <v>0</v>
      </c>
      <c r="K62" s="509">
        <v>0</v>
      </c>
    </row>
    <row r="63" spans="1:11" ht="15" thickBot="1">
      <c r="A63" s="193" t="s">
        <v>62</v>
      </c>
      <c r="B63" s="430"/>
      <c r="C63" s="140">
        <f t="shared" si="1"/>
        <v>0</v>
      </c>
      <c r="D63" s="582"/>
      <c r="E63" s="582"/>
      <c r="F63" s="582"/>
      <c r="G63" s="582"/>
      <c r="H63" s="510"/>
      <c r="I63" s="510"/>
      <c r="J63" s="510"/>
      <c r="K63" s="510"/>
    </row>
    <row r="64" spans="1:11" ht="15" thickBot="1">
      <c r="A64" s="192" t="s">
        <v>63</v>
      </c>
      <c r="B64" s="191">
        <v>208</v>
      </c>
      <c r="C64" s="140">
        <f t="shared" si="1"/>
        <v>0</v>
      </c>
      <c r="D64" s="140"/>
      <c r="E64" s="140"/>
      <c r="F64" s="140"/>
      <c r="G64" s="140"/>
      <c r="H64" s="111"/>
      <c r="I64" s="111"/>
      <c r="J64" s="111">
        <v>0</v>
      </c>
      <c r="K64" s="111">
        <v>0</v>
      </c>
    </row>
    <row r="65" spans="1:11" ht="39.75" thickBot="1">
      <c r="A65" s="192" t="s">
        <v>64</v>
      </c>
      <c r="B65" s="191">
        <v>209</v>
      </c>
      <c r="C65" s="140">
        <f t="shared" si="1"/>
        <v>0</v>
      </c>
      <c r="D65" s="140"/>
      <c r="E65" s="140"/>
      <c r="F65" s="140"/>
      <c r="G65" s="140"/>
      <c r="H65" s="111"/>
      <c r="I65" s="111"/>
      <c r="J65" s="111">
        <v>0</v>
      </c>
      <c r="K65" s="111">
        <v>0</v>
      </c>
    </row>
    <row r="66" spans="1:11" ht="15" thickBot="1">
      <c r="A66" s="276" t="s">
        <v>65</v>
      </c>
      <c r="B66" s="428" t="s">
        <v>67</v>
      </c>
      <c r="C66" s="140">
        <f t="shared" si="1"/>
        <v>0</v>
      </c>
      <c r="D66" s="581"/>
      <c r="E66" s="581"/>
      <c r="F66" s="581"/>
      <c r="G66" s="581"/>
      <c r="H66" s="509"/>
      <c r="I66" s="509"/>
      <c r="J66" s="509">
        <v>0</v>
      </c>
      <c r="K66" s="509">
        <v>0</v>
      </c>
    </row>
    <row r="67" spans="1:11" ht="27" thickBot="1">
      <c r="A67" s="193" t="s">
        <v>66</v>
      </c>
      <c r="B67" s="430"/>
      <c r="C67" s="140">
        <f t="shared" si="1"/>
        <v>0</v>
      </c>
      <c r="D67" s="582"/>
      <c r="E67" s="582"/>
      <c r="F67" s="582"/>
      <c r="G67" s="582"/>
      <c r="H67" s="510"/>
      <c r="I67" s="510"/>
      <c r="J67" s="510"/>
      <c r="K67" s="510"/>
    </row>
    <row r="68" spans="1:11" ht="15" thickBot="1">
      <c r="A68" s="192" t="s">
        <v>68</v>
      </c>
      <c r="B68" s="191">
        <v>211</v>
      </c>
      <c r="C68" s="140">
        <f t="shared" si="1"/>
        <v>0</v>
      </c>
      <c r="D68" s="140"/>
      <c r="E68" s="140"/>
      <c r="F68" s="140"/>
      <c r="G68" s="140"/>
      <c r="H68" s="111"/>
      <c r="I68" s="111"/>
      <c r="J68" s="111">
        <v>0</v>
      </c>
      <c r="K68" s="111">
        <v>0</v>
      </c>
    </row>
    <row r="69" spans="1:11" ht="27" thickBot="1">
      <c r="A69" s="193" t="s">
        <v>69</v>
      </c>
      <c r="B69" s="191" t="s">
        <v>70</v>
      </c>
      <c r="C69" s="140">
        <f t="shared" si="1"/>
        <v>17</v>
      </c>
      <c r="D69" s="140"/>
      <c r="E69" s="140"/>
      <c r="F69" s="140"/>
      <c r="G69" s="140">
        <v>17</v>
      </c>
      <c r="H69" s="111"/>
      <c r="I69" s="111"/>
      <c r="J69" s="111">
        <v>0</v>
      </c>
      <c r="K69" s="111">
        <v>0</v>
      </c>
    </row>
    <row r="70" spans="1:11" s="131" customFormat="1" ht="27" thickBot="1">
      <c r="A70" s="192" t="s">
        <v>71</v>
      </c>
      <c r="B70" s="191">
        <v>213</v>
      </c>
      <c r="C70" s="140">
        <f t="shared" si="1"/>
        <v>0</v>
      </c>
      <c r="D70" s="140"/>
      <c r="E70" s="140"/>
      <c r="F70" s="140"/>
      <c r="G70" s="140"/>
      <c r="H70" s="111"/>
      <c r="I70" s="111"/>
      <c r="J70" s="111">
        <v>0</v>
      </c>
      <c r="K70" s="111">
        <v>0</v>
      </c>
    </row>
    <row r="71" spans="1:11" s="131" customFormat="1" ht="27" thickBot="1">
      <c r="A71" s="192" t="s">
        <v>72</v>
      </c>
      <c r="B71" s="191">
        <v>214</v>
      </c>
      <c r="C71" s="140">
        <f t="shared" si="1"/>
        <v>0</v>
      </c>
      <c r="D71" s="140"/>
      <c r="E71" s="140"/>
      <c r="F71" s="140"/>
      <c r="G71" s="140"/>
      <c r="H71" s="111"/>
      <c r="I71" s="111"/>
      <c r="J71" s="111">
        <v>0</v>
      </c>
      <c r="K71" s="111">
        <v>0</v>
      </c>
    </row>
    <row r="72" spans="1:11" ht="15" customHeight="1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.75" customHeight="1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192" t="s">
        <v>75</v>
      </c>
      <c r="B74" s="191">
        <v>301</v>
      </c>
      <c r="C74" s="140">
        <f aca="true" t="shared" si="2" ref="C74:C103">SUM(D74:K74)</f>
        <v>405845.13500999997</v>
      </c>
      <c r="D74" s="140"/>
      <c r="E74" s="140"/>
      <c r="F74" s="140"/>
      <c r="G74" s="298">
        <v>380661.93501</v>
      </c>
      <c r="H74" s="140"/>
      <c r="I74" s="140"/>
      <c r="J74" s="140">
        <v>14939.6</v>
      </c>
      <c r="K74" s="140">
        <v>10243.6</v>
      </c>
      <c r="L74" s="74">
        <f>SUM(D74:I74)</f>
        <v>380661.93501</v>
      </c>
    </row>
    <row r="75" spans="1:12" ht="53.25" thickBot="1">
      <c r="A75" s="192" t="s">
        <v>169</v>
      </c>
      <c r="B75" s="191">
        <v>302</v>
      </c>
      <c r="C75" s="140">
        <f t="shared" si="2"/>
        <v>0</v>
      </c>
      <c r="D75" s="140">
        <v>0</v>
      </c>
      <c r="E75" s="140"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0">
        <v>0</v>
      </c>
      <c r="L75" s="74">
        <f>SUM(D87:I87)</f>
        <v>322805.99834000005</v>
      </c>
    </row>
    <row r="76" spans="1:11" ht="53.25" thickBot="1">
      <c r="A76" s="192" t="s">
        <v>170</v>
      </c>
      <c r="B76" s="191">
        <v>303</v>
      </c>
      <c r="C76" s="140">
        <f t="shared" si="2"/>
        <v>145820.14067</v>
      </c>
      <c r="D76" s="140"/>
      <c r="E76" s="140"/>
      <c r="F76" s="140"/>
      <c r="G76" s="298">
        <v>145820.14067</v>
      </c>
      <c r="H76" s="140"/>
      <c r="I76" s="140"/>
      <c r="J76" s="140">
        <v>0</v>
      </c>
      <c r="K76" s="140">
        <v>0</v>
      </c>
    </row>
    <row r="77" spans="1:11" ht="53.25" thickBot="1">
      <c r="A77" s="293" t="s">
        <v>249</v>
      </c>
      <c r="B77" s="294" t="s">
        <v>230</v>
      </c>
      <c r="C77" s="140">
        <f t="shared" si="2"/>
        <v>3372.20867</v>
      </c>
      <c r="D77" s="295"/>
      <c r="E77" s="295"/>
      <c r="F77" s="295"/>
      <c r="G77" s="300">
        <v>3372.20867</v>
      </c>
      <c r="H77" s="295"/>
      <c r="I77" s="295"/>
      <c r="J77" s="295"/>
      <c r="K77" s="295"/>
    </row>
    <row r="78" spans="1:11" ht="66" thickBot="1">
      <c r="A78" s="293" t="s">
        <v>250</v>
      </c>
      <c r="B78" s="294" t="s">
        <v>232</v>
      </c>
      <c r="C78" s="140">
        <f t="shared" si="2"/>
        <v>142447.932</v>
      </c>
      <c r="D78" s="295"/>
      <c r="E78" s="295"/>
      <c r="F78" s="295"/>
      <c r="G78" s="300">
        <v>142447.932</v>
      </c>
      <c r="H78" s="295"/>
      <c r="I78" s="295"/>
      <c r="J78" s="295"/>
      <c r="K78" s="295"/>
    </row>
    <row r="79" spans="1:11" ht="66" thickBot="1">
      <c r="A79" s="192" t="s">
        <v>171</v>
      </c>
      <c r="B79" s="191">
        <v>304</v>
      </c>
      <c r="C79" s="140">
        <f t="shared" si="2"/>
        <v>0</v>
      </c>
      <c r="D79" s="111"/>
      <c r="E79" s="111"/>
      <c r="F79" s="111"/>
      <c r="G79" s="111"/>
      <c r="H79" s="111"/>
      <c r="I79" s="111"/>
      <c r="J79" s="111">
        <v>0</v>
      </c>
      <c r="K79" s="111">
        <v>0</v>
      </c>
    </row>
    <row r="80" spans="1:11" ht="66" thickBot="1">
      <c r="A80" s="293" t="s">
        <v>251</v>
      </c>
      <c r="B80" s="294" t="s">
        <v>234</v>
      </c>
      <c r="C80" s="140">
        <f t="shared" si="2"/>
        <v>0</v>
      </c>
      <c r="D80" s="295"/>
      <c r="E80" s="295"/>
      <c r="F80" s="295"/>
      <c r="G80" s="295"/>
      <c r="H80" s="295"/>
      <c r="I80" s="295"/>
      <c r="J80" s="295"/>
      <c r="K80" s="295"/>
    </row>
    <row r="81" spans="1:11" ht="53.25" thickBot="1">
      <c r="A81" s="235" t="s">
        <v>172</v>
      </c>
      <c r="B81" s="234">
        <v>305</v>
      </c>
      <c r="C81" s="140">
        <f t="shared" si="2"/>
        <v>0</v>
      </c>
      <c r="D81" s="111"/>
      <c r="E81" s="111"/>
      <c r="F81" s="111"/>
      <c r="G81" s="111"/>
      <c r="H81" s="111"/>
      <c r="I81" s="111"/>
      <c r="J81" s="111"/>
      <c r="K81" s="111"/>
    </row>
    <row r="82" spans="1:11" ht="53.25" thickBot="1">
      <c r="A82" s="235" t="s">
        <v>80</v>
      </c>
      <c r="B82" s="234">
        <v>306</v>
      </c>
      <c r="C82" s="140">
        <f t="shared" si="2"/>
        <v>0</v>
      </c>
      <c r="D82" s="111"/>
      <c r="E82" s="111"/>
      <c r="F82" s="111"/>
      <c r="G82" s="111"/>
      <c r="H82" s="111"/>
      <c r="I82" s="111"/>
      <c r="J82" s="111">
        <v>0</v>
      </c>
      <c r="K82" s="111">
        <v>0</v>
      </c>
    </row>
    <row r="83" spans="1:11" ht="39.75" thickBot="1">
      <c r="A83" s="235" t="s">
        <v>173</v>
      </c>
      <c r="B83" s="234">
        <v>307</v>
      </c>
      <c r="C83" s="140">
        <f t="shared" si="2"/>
        <v>0</v>
      </c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</row>
    <row r="84" spans="1:11" ht="39.75" thickBot="1">
      <c r="A84" s="235" t="s">
        <v>174</v>
      </c>
      <c r="B84" s="234">
        <v>308</v>
      </c>
      <c r="C84" s="140">
        <f t="shared" si="2"/>
        <v>0</v>
      </c>
      <c r="D84" s="111"/>
      <c r="E84" s="111"/>
      <c r="F84" s="111"/>
      <c r="G84" s="111"/>
      <c r="H84" s="111">
        <v>0</v>
      </c>
      <c r="I84" s="111">
        <v>0</v>
      </c>
      <c r="J84" s="111">
        <v>0</v>
      </c>
      <c r="K84" s="111">
        <v>0</v>
      </c>
    </row>
    <row r="85" spans="1:11" ht="27" thickBot="1">
      <c r="A85" s="293" t="s">
        <v>375</v>
      </c>
      <c r="B85" s="294" t="s">
        <v>236</v>
      </c>
      <c r="C85" s="140">
        <f t="shared" si="2"/>
        <v>405389.13500999997</v>
      </c>
      <c r="D85" s="295"/>
      <c r="E85" s="295"/>
      <c r="F85" s="295"/>
      <c r="G85" s="300">
        <v>380661.93501</v>
      </c>
      <c r="H85" s="299"/>
      <c r="I85" s="299"/>
      <c r="J85" s="300">
        <v>14840.6</v>
      </c>
      <c r="K85" s="300">
        <v>9886.6</v>
      </c>
    </row>
    <row r="86" spans="1:11" ht="27" thickBot="1">
      <c r="A86" s="293" t="s">
        <v>253</v>
      </c>
      <c r="B86" s="294" t="s">
        <v>238</v>
      </c>
      <c r="C86" s="140">
        <f t="shared" si="2"/>
        <v>0</v>
      </c>
      <c r="D86" s="295"/>
      <c r="E86" s="295"/>
      <c r="F86" s="295"/>
      <c r="G86" s="295"/>
      <c r="H86" s="295"/>
      <c r="I86" s="295"/>
      <c r="J86" s="295"/>
      <c r="K86" s="295"/>
    </row>
    <row r="87" spans="1:11" ht="27" thickBot="1">
      <c r="A87" s="235" t="s">
        <v>175</v>
      </c>
      <c r="B87" s="234">
        <v>309</v>
      </c>
      <c r="C87" s="140">
        <f t="shared" si="2"/>
        <v>347989.19834</v>
      </c>
      <c r="D87" s="140"/>
      <c r="E87" s="140"/>
      <c r="F87" s="140"/>
      <c r="G87" s="298">
        <v>322805.99834000005</v>
      </c>
      <c r="H87" s="140"/>
      <c r="I87" s="140"/>
      <c r="J87" s="298">
        <v>14939.6</v>
      </c>
      <c r="K87" s="140">
        <v>10243.6</v>
      </c>
    </row>
    <row r="88" spans="1:11" ht="53.25" thickBot="1">
      <c r="A88" s="235" t="s">
        <v>176</v>
      </c>
      <c r="B88" s="234">
        <v>310</v>
      </c>
      <c r="C88" s="140">
        <f t="shared" si="2"/>
        <v>145072.89342</v>
      </c>
      <c r="D88" s="140"/>
      <c r="E88" s="140"/>
      <c r="F88" s="140"/>
      <c r="G88" s="298">
        <v>145072.89342</v>
      </c>
      <c r="H88" s="140"/>
      <c r="I88" s="140"/>
      <c r="J88" s="140">
        <v>0</v>
      </c>
      <c r="K88" s="140">
        <v>0</v>
      </c>
    </row>
    <row r="89" spans="1:11" ht="15" thickBot="1">
      <c r="A89" s="235"/>
      <c r="B89" s="234"/>
      <c r="C89" s="140">
        <f t="shared" si="2"/>
        <v>0</v>
      </c>
      <c r="D89" s="140"/>
      <c r="E89" s="140"/>
      <c r="F89" s="140"/>
      <c r="G89" s="298"/>
      <c r="H89" s="140">
        <v>0</v>
      </c>
      <c r="I89" s="140">
        <v>0</v>
      </c>
      <c r="J89" s="140">
        <v>0</v>
      </c>
      <c r="K89" s="140">
        <v>0</v>
      </c>
    </row>
    <row r="90" spans="1:11" ht="15" thickBot="1">
      <c r="A90" s="235"/>
      <c r="B90" s="234"/>
      <c r="C90" s="140">
        <f t="shared" si="2"/>
        <v>0</v>
      </c>
      <c r="D90" s="303"/>
      <c r="E90" s="303"/>
      <c r="F90" s="303"/>
      <c r="G90" s="304"/>
      <c r="H90" s="303">
        <v>0</v>
      </c>
      <c r="I90" s="303">
        <v>0</v>
      </c>
      <c r="J90" s="303">
        <v>0</v>
      </c>
      <c r="K90" s="303">
        <v>0</v>
      </c>
    </row>
    <row r="91" spans="1:11" ht="39.75" thickBot="1">
      <c r="A91" s="235" t="s">
        <v>177</v>
      </c>
      <c r="B91" s="302">
        <v>311</v>
      </c>
      <c r="C91" s="140">
        <f t="shared" si="2"/>
        <v>0</v>
      </c>
      <c r="D91" s="305"/>
      <c r="E91" s="305"/>
      <c r="F91" s="305"/>
      <c r="G91" s="306"/>
      <c r="H91" s="305"/>
      <c r="I91" s="305"/>
      <c r="J91" s="305"/>
      <c r="K91" s="305"/>
    </row>
    <row r="92" spans="1:11" ht="39.75" thickBot="1">
      <c r="A92" s="235" t="s">
        <v>178</v>
      </c>
      <c r="B92" s="302">
        <v>312</v>
      </c>
      <c r="C92" s="140">
        <f t="shared" si="2"/>
        <v>0</v>
      </c>
      <c r="D92" s="130"/>
      <c r="E92" s="130"/>
      <c r="F92" s="130"/>
      <c r="G92" s="307"/>
      <c r="H92" s="130"/>
      <c r="I92" s="130"/>
      <c r="J92" s="130"/>
      <c r="K92" s="130"/>
    </row>
    <row r="93" spans="1:11" ht="39.75" thickBot="1">
      <c r="A93" s="235" t="s">
        <v>179</v>
      </c>
      <c r="B93" s="234">
        <v>313</v>
      </c>
      <c r="C93" s="303">
        <f t="shared" si="2"/>
        <v>347989.19834</v>
      </c>
      <c r="D93" s="303"/>
      <c r="E93" s="303"/>
      <c r="F93" s="303"/>
      <c r="G93" s="304">
        <v>322805.99834000005</v>
      </c>
      <c r="H93" s="303"/>
      <c r="I93" s="303"/>
      <c r="J93" s="304">
        <v>14939.6</v>
      </c>
      <c r="K93" s="303">
        <v>10243.6</v>
      </c>
    </row>
    <row r="94" spans="1:11" ht="14.25">
      <c r="A94" s="226" t="s">
        <v>158</v>
      </c>
      <c r="B94" s="506">
        <v>314</v>
      </c>
      <c r="C94" s="382">
        <f t="shared" si="2"/>
        <v>0</v>
      </c>
      <c r="D94" s="356"/>
      <c r="E94" s="356"/>
      <c r="F94" s="356"/>
      <c r="G94" s="307"/>
      <c r="H94" s="356"/>
      <c r="I94" s="356"/>
      <c r="J94" s="356"/>
      <c r="K94" s="356"/>
    </row>
    <row r="95" spans="1:11" ht="15" thickBot="1">
      <c r="A95" s="236" t="s">
        <v>44</v>
      </c>
      <c r="B95" s="507"/>
      <c r="C95" s="382">
        <f t="shared" si="2"/>
        <v>0</v>
      </c>
      <c r="D95" s="356"/>
      <c r="E95" s="356"/>
      <c r="F95" s="356"/>
      <c r="G95" s="307"/>
      <c r="H95" s="356"/>
      <c r="I95" s="356"/>
      <c r="J95" s="356"/>
      <c r="K95" s="356"/>
    </row>
    <row r="96" spans="1:11" ht="15" thickBot="1">
      <c r="A96" s="235" t="s">
        <v>88</v>
      </c>
      <c r="B96" s="234">
        <v>315</v>
      </c>
      <c r="C96" s="140">
        <f t="shared" si="2"/>
        <v>0</v>
      </c>
      <c r="D96" s="255"/>
      <c r="E96" s="255"/>
      <c r="F96" s="255"/>
      <c r="G96" s="232"/>
      <c r="H96" s="255"/>
      <c r="I96" s="255"/>
      <c r="J96" s="255"/>
      <c r="K96" s="255"/>
    </row>
    <row r="97" spans="1:11" ht="27" thickBot="1">
      <c r="A97" s="235" t="s">
        <v>180</v>
      </c>
      <c r="B97" s="234">
        <v>321</v>
      </c>
      <c r="C97" s="140">
        <f t="shared" si="2"/>
        <v>0</v>
      </c>
      <c r="D97" s="255"/>
      <c r="E97" s="255"/>
      <c r="F97" s="255"/>
      <c r="G97" s="232"/>
      <c r="H97" s="255"/>
      <c r="I97" s="255"/>
      <c r="J97" s="255"/>
      <c r="K97" s="255"/>
    </row>
    <row r="98" spans="1:11" ht="27" thickBot="1">
      <c r="A98" s="235" t="s">
        <v>181</v>
      </c>
      <c r="B98" s="234">
        <v>322</v>
      </c>
      <c r="C98" s="303">
        <f t="shared" si="2"/>
        <v>100.1776</v>
      </c>
      <c r="D98" s="370"/>
      <c r="E98" s="370"/>
      <c r="F98" s="370"/>
      <c r="G98" s="304">
        <v>100.1776</v>
      </c>
      <c r="H98" s="370"/>
      <c r="I98" s="370"/>
      <c r="J98" s="370"/>
      <c r="K98" s="370"/>
    </row>
    <row r="99" spans="1:11" ht="14.25">
      <c r="A99" s="226" t="s">
        <v>48</v>
      </c>
      <c r="B99" s="506">
        <v>323</v>
      </c>
      <c r="C99" s="382">
        <f t="shared" si="2"/>
        <v>100.1776</v>
      </c>
      <c r="D99" s="373"/>
      <c r="E99" s="373"/>
      <c r="F99" s="373"/>
      <c r="G99" s="383">
        <v>100.1776</v>
      </c>
      <c r="H99" s="373"/>
      <c r="I99" s="373"/>
      <c r="J99" s="373"/>
      <c r="K99" s="373"/>
    </row>
    <row r="100" spans="1:11" ht="15" thickBot="1">
      <c r="A100" s="236" t="s">
        <v>49</v>
      </c>
      <c r="B100" s="507"/>
      <c r="C100" s="382">
        <f t="shared" si="2"/>
        <v>0</v>
      </c>
      <c r="D100" s="373"/>
      <c r="E100" s="373"/>
      <c r="F100" s="373"/>
      <c r="G100" s="383"/>
      <c r="H100" s="373"/>
      <c r="I100" s="373"/>
      <c r="J100" s="373"/>
      <c r="K100" s="373"/>
    </row>
    <row r="101" spans="1:11" ht="27" thickBot="1">
      <c r="A101" s="236" t="s">
        <v>50</v>
      </c>
      <c r="B101" s="234">
        <v>324</v>
      </c>
      <c r="C101" s="140">
        <f t="shared" si="2"/>
        <v>0</v>
      </c>
      <c r="D101" s="111"/>
      <c r="E101" s="111"/>
      <c r="F101" s="111"/>
      <c r="G101" s="111"/>
      <c r="H101" s="111"/>
      <c r="I101" s="111"/>
      <c r="J101" s="111"/>
      <c r="K101" s="111"/>
    </row>
    <row r="102" spans="1:11" ht="15.75" customHeight="1" thickBot="1">
      <c r="A102" s="236" t="s">
        <v>51</v>
      </c>
      <c r="B102" s="234">
        <v>325</v>
      </c>
      <c r="C102" s="140">
        <f t="shared" si="2"/>
        <v>0</v>
      </c>
      <c r="D102" s="111"/>
      <c r="E102" s="111"/>
      <c r="F102" s="111"/>
      <c r="G102" s="111"/>
      <c r="H102" s="111"/>
      <c r="I102" s="111"/>
      <c r="J102" s="111"/>
      <c r="K102" s="111"/>
    </row>
    <row r="103" spans="1:11" ht="15.75" customHeight="1" thickBot="1">
      <c r="A103" s="235" t="s">
        <v>52</v>
      </c>
      <c r="B103" s="234">
        <v>326</v>
      </c>
      <c r="C103" s="140">
        <f t="shared" si="2"/>
        <v>0</v>
      </c>
      <c r="D103" s="255"/>
      <c r="E103" s="255"/>
      <c r="F103" s="255"/>
      <c r="G103" s="232"/>
      <c r="H103" s="255"/>
      <c r="I103" s="255"/>
      <c r="J103" s="255"/>
      <c r="K103" s="255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>
        <v>4.101</v>
      </c>
      <c r="C106" s="140">
        <f>SUM(D106:K106)</f>
        <v>34</v>
      </c>
      <c r="D106" s="140"/>
      <c r="E106" s="140"/>
      <c r="F106" s="140"/>
      <c r="G106" s="301">
        <v>34</v>
      </c>
      <c r="H106" s="140"/>
      <c r="I106" s="140"/>
      <c r="J106" s="275">
        <v>0</v>
      </c>
      <c r="K106" s="275">
        <v>0</v>
      </c>
    </row>
    <row r="107" spans="1:11" ht="79.5" thickBot="1">
      <c r="A107" s="235" t="s">
        <v>185</v>
      </c>
      <c r="B107" s="234">
        <v>4.102</v>
      </c>
      <c r="C107" s="140">
        <f>SUM(D107:K107)</f>
        <v>4</v>
      </c>
      <c r="D107" s="140"/>
      <c r="E107" s="140"/>
      <c r="F107" s="140"/>
      <c r="G107" s="301">
        <v>4</v>
      </c>
      <c r="H107" s="140"/>
      <c r="I107" s="140"/>
      <c r="J107" s="275">
        <v>0</v>
      </c>
      <c r="K107" s="275">
        <v>0</v>
      </c>
    </row>
    <row r="108" spans="1:11" ht="15.75" customHeight="1" thickBot="1">
      <c r="A108" s="235" t="s">
        <v>186</v>
      </c>
      <c r="B108" s="234">
        <v>4.103</v>
      </c>
      <c r="C108" s="140">
        <f>SUM(D108:K108)</f>
        <v>34</v>
      </c>
      <c r="D108" s="140"/>
      <c r="E108" s="140"/>
      <c r="F108" s="140"/>
      <c r="G108" s="301">
        <v>34</v>
      </c>
      <c r="H108" s="140"/>
      <c r="I108" s="140"/>
      <c r="J108" s="275">
        <v>0</v>
      </c>
      <c r="K108" s="275">
        <v>0</v>
      </c>
    </row>
    <row r="109" spans="1:11" ht="93" thickBot="1">
      <c r="A109" s="235" t="s">
        <v>187</v>
      </c>
      <c r="B109" s="234">
        <v>4.104</v>
      </c>
      <c r="C109" s="140">
        <f>SUM(D109:K109)</f>
        <v>4</v>
      </c>
      <c r="D109" s="140"/>
      <c r="E109" s="140"/>
      <c r="F109" s="140"/>
      <c r="G109" s="301">
        <v>4</v>
      </c>
      <c r="H109" s="140"/>
      <c r="I109" s="140"/>
      <c r="J109" s="275">
        <v>0</v>
      </c>
      <c r="K109" s="275">
        <v>0</v>
      </c>
    </row>
    <row r="110" spans="1:11" ht="15.75" customHeight="1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235" t="s">
        <v>189</v>
      </c>
      <c r="B111" s="234">
        <v>4.201</v>
      </c>
      <c r="C111" s="140">
        <f>SUM(D111:K111)</f>
        <v>222</v>
      </c>
      <c r="D111" s="140"/>
      <c r="E111" s="140"/>
      <c r="F111" s="140"/>
      <c r="G111" s="301">
        <v>222</v>
      </c>
      <c r="H111" s="140"/>
      <c r="I111" s="140"/>
      <c r="J111" s="275">
        <v>0</v>
      </c>
      <c r="K111" s="275">
        <v>0</v>
      </c>
    </row>
    <row r="112" spans="1:11" ht="15" customHeight="1" thickBot="1">
      <c r="A112" s="235" t="s">
        <v>99</v>
      </c>
      <c r="B112" s="234">
        <v>4.202</v>
      </c>
      <c r="C112" s="140">
        <f>SUM(D112:K112)</f>
        <v>11</v>
      </c>
      <c r="D112" s="140"/>
      <c r="E112" s="140"/>
      <c r="F112" s="140"/>
      <c r="G112" s="301">
        <v>11</v>
      </c>
      <c r="H112" s="140"/>
      <c r="I112" s="140"/>
      <c r="J112" s="275">
        <v>0</v>
      </c>
      <c r="K112" s="275">
        <v>0</v>
      </c>
    </row>
    <row r="113" spans="1:11" ht="15.75" customHeight="1" thickBot="1">
      <c r="A113" s="235" t="s">
        <v>190</v>
      </c>
      <c r="B113" s="234">
        <v>4.203</v>
      </c>
      <c r="C113" s="140">
        <f>SUM(D113:K113)</f>
        <v>0</v>
      </c>
      <c r="D113" s="111"/>
      <c r="E113" s="111"/>
      <c r="F113" s="111"/>
      <c r="G113" s="111"/>
      <c r="H113" s="111"/>
      <c r="I113" s="111"/>
      <c r="J113" s="191">
        <v>0</v>
      </c>
      <c r="K113" s="191">
        <v>0</v>
      </c>
    </row>
    <row r="114" spans="1:11" ht="15" customHeight="1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.75" customHeight="1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>
        <v>4.301</v>
      </c>
      <c r="C116" s="111"/>
      <c r="D116" s="191">
        <v>0</v>
      </c>
      <c r="E116" s="191">
        <v>0</v>
      </c>
      <c r="F116" s="191">
        <v>0</v>
      </c>
      <c r="G116" s="191">
        <v>0</v>
      </c>
      <c r="H116" s="191">
        <v>0</v>
      </c>
      <c r="I116" s="191">
        <v>0</v>
      </c>
      <c r="J116" s="191">
        <v>0</v>
      </c>
      <c r="K116" s="191">
        <v>0</v>
      </c>
    </row>
    <row r="117" spans="1:11" ht="39.75" thickBot="1">
      <c r="A117" s="235" t="s">
        <v>104</v>
      </c>
      <c r="B117" s="234">
        <v>4.302</v>
      </c>
      <c r="C117" s="140">
        <v>790000</v>
      </c>
      <c r="D117" s="191">
        <v>0</v>
      </c>
      <c r="E117" s="191">
        <v>0</v>
      </c>
      <c r="F117" s="191">
        <v>0</v>
      </c>
      <c r="G117" s="191">
        <v>0</v>
      </c>
      <c r="H117" s="191">
        <v>0</v>
      </c>
      <c r="I117" s="191">
        <v>0</v>
      </c>
      <c r="J117" s="191">
        <v>0</v>
      </c>
      <c r="K117" s="191">
        <v>0</v>
      </c>
    </row>
    <row r="118" spans="1:11" ht="53.25" thickBot="1">
      <c r="A118" s="235" t="s">
        <v>193</v>
      </c>
      <c r="B118" s="234">
        <v>4.303</v>
      </c>
      <c r="C118" s="140">
        <f aca="true" t="shared" si="3" ref="C118:C125">SUM(D118:K118)</f>
        <v>130879.46200999999</v>
      </c>
      <c r="D118" s="140"/>
      <c r="E118" s="140"/>
      <c r="F118" s="140"/>
      <c r="G118" s="298">
        <v>130879.46200999999</v>
      </c>
      <c r="H118" s="140"/>
      <c r="I118" s="140"/>
      <c r="J118" s="191">
        <v>0</v>
      </c>
      <c r="K118" s="191">
        <v>0</v>
      </c>
    </row>
    <row r="119" spans="1:11" ht="66" thickBot="1">
      <c r="A119" s="235" t="s">
        <v>194</v>
      </c>
      <c r="B119" s="234">
        <v>4.304</v>
      </c>
      <c r="C119" s="140">
        <f t="shared" si="3"/>
        <v>20381.65867</v>
      </c>
      <c r="D119" s="140"/>
      <c r="E119" s="140"/>
      <c r="F119" s="140"/>
      <c r="G119" s="298">
        <v>20381.65867</v>
      </c>
      <c r="H119" s="140"/>
      <c r="I119" s="140"/>
      <c r="J119" s="191">
        <v>0</v>
      </c>
      <c r="K119" s="191">
        <v>0</v>
      </c>
    </row>
    <row r="120" spans="1:11" ht="53.25" thickBot="1">
      <c r="A120" s="235" t="s">
        <v>195</v>
      </c>
      <c r="B120" s="234">
        <v>4.305</v>
      </c>
      <c r="C120" s="303">
        <f t="shared" si="3"/>
        <v>94949.16822</v>
      </c>
      <c r="D120" s="303"/>
      <c r="E120" s="303"/>
      <c r="F120" s="303"/>
      <c r="G120" s="304">
        <v>94949.16822</v>
      </c>
      <c r="H120" s="303"/>
      <c r="I120" s="303"/>
      <c r="J120" s="189">
        <v>0</v>
      </c>
      <c r="K120" s="189">
        <v>0</v>
      </c>
    </row>
    <row r="121" spans="1:11" ht="14.25">
      <c r="A121" s="238" t="s">
        <v>196</v>
      </c>
      <c r="B121" s="506">
        <v>4.306</v>
      </c>
      <c r="C121" s="382">
        <f t="shared" si="3"/>
        <v>94949.16822</v>
      </c>
      <c r="D121" s="382"/>
      <c r="E121" s="382"/>
      <c r="F121" s="382"/>
      <c r="G121" s="383">
        <v>94949.16822</v>
      </c>
      <c r="H121" s="382"/>
      <c r="I121" s="382"/>
      <c r="J121" s="374">
        <v>0</v>
      </c>
      <c r="K121" s="374">
        <v>0</v>
      </c>
    </row>
    <row r="122" spans="1:11" ht="15" thickBot="1">
      <c r="A122" s="235" t="s">
        <v>108</v>
      </c>
      <c r="B122" s="507"/>
      <c r="C122" s="382">
        <f t="shared" si="3"/>
        <v>0</v>
      </c>
      <c r="D122" s="382"/>
      <c r="E122" s="382"/>
      <c r="F122" s="382"/>
      <c r="G122" s="384"/>
      <c r="H122" s="382"/>
      <c r="I122" s="382"/>
      <c r="J122" s="374"/>
      <c r="K122" s="374"/>
    </row>
    <row r="123" spans="1:11" ht="27" thickBot="1">
      <c r="A123" s="236" t="s">
        <v>109</v>
      </c>
      <c r="B123" s="234">
        <v>4.307</v>
      </c>
      <c r="C123" s="140">
        <f t="shared" si="3"/>
        <v>0</v>
      </c>
      <c r="D123" s="140"/>
      <c r="E123" s="140"/>
      <c r="F123" s="140"/>
      <c r="G123" s="140"/>
      <c r="H123" s="140"/>
      <c r="I123" s="140"/>
      <c r="J123" s="191">
        <v>0</v>
      </c>
      <c r="K123" s="191">
        <v>0</v>
      </c>
    </row>
    <row r="124" spans="1:11" ht="79.5" thickBot="1">
      <c r="A124" s="84" t="s">
        <v>197</v>
      </c>
      <c r="B124" s="82">
        <v>4.308</v>
      </c>
      <c r="C124" s="140">
        <f t="shared" si="3"/>
        <v>20261.603840000003</v>
      </c>
      <c r="D124" s="140"/>
      <c r="E124" s="140"/>
      <c r="F124" s="140"/>
      <c r="G124" s="298">
        <v>20261.603840000003</v>
      </c>
      <c r="H124" s="140"/>
      <c r="I124" s="140"/>
      <c r="J124" s="191">
        <v>0</v>
      </c>
      <c r="K124" s="191">
        <v>0</v>
      </c>
    </row>
    <row r="125" spans="1:11" ht="79.5" thickBot="1">
      <c r="A125" s="87" t="s">
        <v>198</v>
      </c>
      <c r="B125" s="91">
        <v>4.309</v>
      </c>
      <c r="C125" s="140">
        <f t="shared" si="3"/>
        <v>0</v>
      </c>
      <c r="D125" s="144">
        <v>0</v>
      </c>
      <c r="E125" s="144">
        <v>0</v>
      </c>
      <c r="F125" s="144">
        <v>0</v>
      </c>
      <c r="G125" s="191">
        <v>0</v>
      </c>
      <c r="H125" s="144">
        <v>0</v>
      </c>
      <c r="I125" s="144">
        <v>0</v>
      </c>
      <c r="J125" s="144">
        <v>0</v>
      </c>
      <c r="K125" s="144">
        <v>0</v>
      </c>
    </row>
    <row r="126" ht="15">
      <c r="A126" s="92"/>
    </row>
    <row r="127" spans="1:10" ht="16.5" customHeight="1">
      <c r="A127" s="576" t="s">
        <v>112</v>
      </c>
      <c r="B127" s="577"/>
      <c r="C127" s="253"/>
      <c r="D127" s="253"/>
      <c r="E127" s="253"/>
      <c r="F127" s="253"/>
      <c r="G127" s="308"/>
      <c r="H127" s="309"/>
      <c r="I127" s="309"/>
      <c r="J127" s="309"/>
    </row>
    <row r="128" spans="1:10" ht="15.75" thickBot="1">
      <c r="A128" s="576"/>
      <c r="B128" s="577"/>
      <c r="C128" s="578" t="s">
        <v>342</v>
      </c>
      <c r="D128" s="578"/>
      <c r="E128" s="578"/>
      <c r="F128" s="578"/>
      <c r="G128" s="308"/>
      <c r="H128" s="309"/>
      <c r="I128" s="309"/>
      <c r="J128" s="309"/>
    </row>
    <row r="129" spans="1:10" ht="15">
      <c r="A129" s="186"/>
      <c r="B129" s="187"/>
      <c r="C129" s="579" t="s">
        <v>341</v>
      </c>
      <c r="D129" s="579"/>
      <c r="E129" s="580" t="s">
        <v>343</v>
      </c>
      <c r="F129" s="580"/>
      <c r="G129" s="253"/>
      <c r="H129" s="309"/>
      <c r="I129" s="309"/>
      <c r="J129" s="309"/>
    </row>
    <row r="130" spans="1:10" ht="15">
      <c r="A130" s="186"/>
      <c r="B130" s="187"/>
      <c r="C130" s="187"/>
      <c r="D130" s="187"/>
      <c r="E130" s="310"/>
      <c r="F130" s="187"/>
      <c r="G130" s="309"/>
      <c r="H130" s="309"/>
      <c r="I130" s="309"/>
      <c r="J130" s="309"/>
    </row>
    <row r="131" spans="1:10" ht="15">
      <c r="A131" s="195"/>
      <c r="B131" s="309"/>
      <c r="C131" s="309"/>
      <c r="D131" s="309"/>
      <c r="E131" s="309"/>
      <c r="F131" s="309"/>
      <c r="G131" s="309"/>
      <c r="H131" s="309"/>
      <c r="I131" s="309"/>
      <c r="J131" s="309"/>
    </row>
    <row r="132" spans="1:10" ht="15">
      <c r="A132" s="575" t="s">
        <v>344</v>
      </c>
      <c r="B132" s="575"/>
      <c r="C132" s="575"/>
      <c r="D132" s="575"/>
      <c r="E132" s="575"/>
      <c r="F132" s="575"/>
      <c r="G132" s="575"/>
      <c r="H132" s="575"/>
      <c r="I132" s="575"/>
      <c r="J132" s="575"/>
    </row>
    <row r="133" spans="1:10" ht="15">
      <c r="A133" s="575" t="s">
        <v>345</v>
      </c>
      <c r="B133" s="575"/>
      <c r="C133" s="575"/>
      <c r="D133" s="575"/>
      <c r="E133" s="575"/>
      <c r="F133" s="575"/>
      <c r="G133" s="575"/>
      <c r="H133" s="575"/>
      <c r="I133" s="575"/>
      <c r="J133" s="575"/>
    </row>
    <row r="134" spans="1:10" ht="15">
      <c r="A134" s="575" t="s">
        <v>346</v>
      </c>
      <c r="B134" s="575"/>
      <c r="C134" s="575"/>
      <c r="D134" s="575"/>
      <c r="E134" s="575"/>
      <c r="F134" s="575"/>
      <c r="G134" s="575"/>
      <c r="H134" s="575"/>
      <c r="I134" s="575"/>
      <c r="J134" s="575"/>
    </row>
    <row r="135" spans="1:10" ht="15">
      <c r="A135" s="195"/>
      <c r="B135" s="309"/>
      <c r="C135" s="309"/>
      <c r="D135" s="309"/>
      <c r="E135" s="309"/>
      <c r="F135" s="309"/>
      <c r="G135" s="309"/>
      <c r="H135" s="309"/>
      <c r="I135" s="309"/>
      <c r="J135" s="309"/>
    </row>
    <row r="136" ht="14.25">
      <c r="G136" s="74"/>
    </row>
    <row r="137" spans="1:7" ht="15">
      <c r="A137" s="195"/>
      <c r="G137" s="74"/>
    </row>
    <row r="138" spans="1:7" ht="15">
      <c r="A138" s="92"/>
      <c r="G138" s="74"/>
    </row>
  </sheetData>
  <sheetProtection/>
  <mergeCells count="75">
    <mergeCell ref="A105:K105"/>
    <mergeCell ref="B99:B100"/>
    <mergeCell ref="A110:K110"/>
    <mergeCell ref="A114:K114"/>
    <mergeCell ref="A115:K115"/>
    <mergeCell ref="B121:B122"/>
    <mergeCell ref="J66:J67"/>
    <mergeCell ref="K66:K67"/>
    <mergeCell ref="A72:K72"/>
    <mergeCell ref="A73:K73"/>
    <mergeCell ref="B94:B95"/>
    <mergeCell ref="A104:K104"/>
    <mergeCell ref="I62:I63"/>
    <mergeCell ref="J62:J63"/>
    <mergeCell ref="K62:K63"/>
    <mergeCell ref="B66:B67"/>
    <mergeCell ref="D66:D67"/>
    <mergeCell ref="E66:E67"/>
    <mergeCell ref="F66:F67"/>
    <mergeCell ref="G66:G67"/>
    <mergeCell ref="H66:H67"/>
    <mergeCell ref="I66:I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K12"/>
    <mergeCell ref="B14:K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  <mergeCell ref="A132:J132"/>
    <mergeCell ref="A133:J133"/>
    <mergeCell ref="A134:J134"/>
    <mergeCell ref="A127:B128"/>
    <mergeCell ref="C128:F128"/>
    <mergeCell ref="C129:D129"/>
    <mergeCell ref="E129:F129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AC134"/>
  <sheetViews>
    <sheetView zoomScalePageLayoutView="0" workbookViewId="0" topLeftCell="A85">
      <selection activeCell="E74" sqref="E74:I74"/>
    </sheetView>
  </sheetViews>
  <sheetFormatPr defaultColWidth="9.140625" defaultRowHeight="15"/>
  <cols>
    <col min="1" max="1" width="46.574218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2.25">
      <c r="A12" s="77" t="s">
        <v>9</v>
      </c>
      <c r="B12" s="530" t="s">
        <v>286</v>
      </c>
      <c r="C12" s="530"/>
      <c r="D12" s="530"/>
      <c r="E12" s="530"/>
      <c r="F12" s="530"/>
      <c r="G12" s="530"/>
      <c r="H12" s="530"/>
      <c r="I12" s="530"/>
      <c r="J12" s="530"/>
      <c r="K12" s="99"/>
    </row>
    <row r="13" spans="1:11" ht="15">
      <c r="A13" s="77"/>
      <c r="B13" s="132"/>
      <c r="C13" s="26"/>
      <c r="D13" s="26"/>
      <c r="E13" s="26"/>
      <c r="F13" s="26"/>
      <c r="G13" s="26"/>
      <c r="H13" s="26"/>
      <c r="I13" s="26"/>
      <c r="J13" s="26"/>
      <c r="K13" s="99"/>
    </row>
    <row r="14" spans="1:11" ht="15">
      <c r="A14" s="77" t="s">
        <v>10</v>
      </c>
      <c r="B14" s="583" t="s">
        <v>258</v>
      </c>
      <c r="C14" s="583"/>
      <c r="D14" s="583"/>
      <c r="E14" s="583"/>
      <c r="F14" s="583"/>
      <c r="G14" s="583"/>
      <c r="H14" s="583"/>
      <c r="I14" s="583"/>
      <c r="J14" s="583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15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2.5">
      <c r="A23" s="407" t="s">
        <v>29</v>
      </c>
      <c r="B23" s="408">
        <v>101</v>
      </c>
      <c r="C23" s="404">
        <f>SUM(D23:K23)</f>
        <v>2579</v>
      </c>
      <c r="D23" s="404">
        <v>0</v>
      </c>
      <c r="E23" s="404">
        <v>1</v>
      </c>
      <c r="F23" s="404">
        <v>0</v>
      </c>
      <c r="G23" s="404">
        <v>126</v>
      </c>
      <c r="H23" s="404">
        <v>33</v>
      </c>
      <c r="I23" s="404">
        <v>0</v>
      </c>
      <c r="J23" s="404">
        <v>317</v>
      </c>
      <c r="K23" s="404">
        <v>2102</v>
      </c>
      <c r="L23" s="74">
        <f>SUM(D23:I23)</f>
        <v>160</v>
      </c>
    </row>
    <row r="24" spans="1:11" ht="39">
      <c r="A24" s="313" t="s">
        <v>146</v>
      </c>
      <c r="B24" s="314">
        <v>102</v>
      </c>
      <c r="C24" s="307">
        <f aca="true" t="shared" si="0" ref="C24:C54">SUM(D24:K24)</f>
        <v>0</v>
      </c>
      <c r="D24" s="315">
        <v>0</v>
      </c>
      <c r="E24" s="315">
        <v>0</v>
      </c>
      <c r="F24" s="315">
        <v>0</v>
      </c>
      <c r="G24" s="315">
        <v>0</v>
      </c>
      <c r="H24" s="315">
        <v>0</v>
      </c>
      <c r="I24" s="315">
        <v>0</v>
      </c>
      <c r="J24" s="315">
        <v>0</v>
      </c>
      <c r="K24" s="315">
        <v>0</v>
      </c>
    </row>
    <row r="25" spans="1:11" ht="39">
      <c r="A25" s="313" t="s">
        <v>147</v>
      </c>
      <c r="B25" s="314">
        <v>103</v>
      </c>
      <c r="C25" s="307">
        <f t="shared" si="0"/>
        <v>45</v>
      </c>
      <c r="D25" s="315">
        <v>0</v>
      </c>
      <c r="E25" s="315">
        <v>1</v>
      </c>
      <c r="F25" s="315">
        <v>0</v>
      </c>
      <c r="G25" s="315">
        <v>36</v>
      </c>
      <c r="H25" s="315">
        <v>8</v>
      </c>
      <c r="I25" s="315">
        <v>0</v>
      </c>
      <c r="J25" s="315">
        <v>0</v>
      </c>
      <c r="K25" s="315">
        <v>0</v>
      </c>
    </row>
    <row r="26" spans="1:11" ht="39">
      <c r="A26" s="313" t="s">
        <v>243</v>
      </c>
      <c r="B26" s="314" t="s">
        <v>216</v>
      </c>
      <c r="C26" s="307">
        <f t="shared" si="0"/>
        <v>32</v>
      </c>
      <c r="D26" s="315">
        <v>0</v>
      </c>
      <c r="E26" s="315">
        <v>1</v>
      </c>
      <c r="F26" s="315">
        <v>0</v>
      </c>
      <c r="G26" s="315">
        <v>26</v>
      </c>
      <c r="H26" s="315">
        <v>5</v>
      </c>
      <c r="I26" s="315">
        <v>0</v>
      </c>
      <c r="J26" s="315">
        <v>0</v>
      </c>
      <c r="K26" s="315">
        <v>0</v>
      </c>
    </row>
    <row r="27" spans="1:11" ht="52.5">
      <c r="A27" s="313" t="s">
        <v>244</v>
      </c>
      <c r="B27" s="314" t="s">
        <v>218</v>
      </c>
      <c r="C27" s="307">
        <f t="shared" si="0"/>
        <v>19</v>
      </c>
      <c r="D27" s="315">
        <v>0</v>
      </c>
      <c r="E27" s="315">
        <v>0</v>
      </c>
      <c r="F27" s="315">
        <v>0</v>
      </c>
      <c r="G27" s="315">
        <v>14</v>
      </c>
      <c r="H27" s="315">
        <v>5</v>
      </c>
      <c r="I27" s="315">
        <v>0</v>
      </c>
      <c r="J27" s="315">
        <v>0</v>
      </c>
      <c r="K27" s="315">
        <v>0</v>
      </c>
    </row>
    <row r="28" spans="1:11" ht="39">
      <c r="A28" s="313" t="s">
        <v>148</v>
      </c>
      <c r="B28" s="314">
        <v>104</v>
      </c>
      <c r="C28" s="307">
        <f t="shared" si="0"/>
        <v>3</v>
      </c>
      <c r="D28" s="315">
        <v>0</v>
      </c>
      <c r="E28" s="315">
        <v>0</v>
      </c>
      <c r="F28" s="315">
        <v>0</v>
      </c>
      <c r="G28" s="315">
        <v>3</v>
      </c>
      <c r="H28" s="315">
        <v>0</v>
      </c>
      <c r="I28" s="315">
        <v>0</v>
      </c>
      <c r="J28" s="315">
        <v>0</v>
      </c>
      <c r="K28" s="315">
        <v>0</v>
      </c>
    </row>
    <row r="29" spans="1:11" ht="52.5">
      <c r="A29" s="313" t="s">
        <v>245</v>
      </c>
      <c r="B29" s="314" t="s">
        <v>220</v>
      </c>
      <c r="C29" s="307">
        <f t="shared" si="0"/>
        <v>2</v>
      </c>
      <c r="D29" s="315">
        <v>0</v>
      </c>
      <c r="E29" s="315">
        <v>0</v>
      </c>
      <c r="F29" s="315">
        <v>0</v>
      </c>
      <c r="G29" s="315">
        <v>2</v>
      </c>
      <c r="H29" s="315">
        <v>0</v>
      </c>
      <c r="I29" s="315">
        <v>0</v>
      </c>
      <c r="J29" s="315">
        <v>0</v>
      </c>
      <c r="K29" s="315">
        <v>0</v>
      </c>
    </row>
    <row r="30" spans="1:11" ht="66">
      <c r="A30" s="313" t="s">
        <v>246</v>
      </c>
      <c r="B30" s="314">
        <v>105</v>
      </c>
      <c r="C30" s="307">
        <f t="shared" si="0"/>
        <v>1</v>
      </c>
      <c r="D30" s="315">
        <v>0</v>
      </c>
      <c r="E30" s="315">
        <v>0</v>
      </c>
      <c r="F30" s="315">
        <v>0</v>
      </c>
      <c r="G30" s="315">
        <v>1</v>
      </c>
      <c r="H30" s="315">
        <v>0</v>
      </c>
      <c r="I30" s="315">
        <v>0</v>
      </c>
      <c r="J30" s="315">
        <v>0</v>
      </c>
      <c r="K30" s="315">
        <v>0</v>
      </c>
    </row>
    <row r="31" spans="1:11" ht="52.5">
      <c r="A31" s="313" t="s">
        <v>34</v>
      </c>
      <c r="B31" s="314">
        <v>106</v>
      </c>
      <c r="C31" s="307">
        <f t="shared" si="0"/>
        <v>0</v>
      </c>
      <c r="D31" s="315">
        <v>0</v>
      </c>
      <c r="E31" s="315">
        <v>0</v>
      </c>
      <c r="F31" s="315">
        <v>0</v>
      </c>
      <c r="G31" s="315">
        <v>0</v>
      </c>
      <c r="H31" s="315">
        <v>0</v>
      </c>
      <c r="I31" s="315">
        <v>0</v>
      </c>
      <c r="J31" s="315">
        <v>0</v>
      </c>
      <c r="K31" s="315">
        <v>0</v>
      </c>
    </row>
    <row r="32" spans="1:11" ht="26.25">
      <c r="A32" s="313" t="s">
        <v>150</v>
      </c>
      <c r="B32" s="314">
        <v>107</v>
      </c>
      <c r="C32" s="307">
        <f t="shared" si="0"/>
        <v>0</v>
      </c>
      <c r="D32" s="315">
        <v>0</v>
      </c>
      <c r="E32" s="315">
        <v>0</v>
      </c>
      <c r="F32" s="315">
        <v>0</v>
      </c>
      <c r="G32" s="315">
        <v>0</v>
      </c>
      <c r="H32" s="315">
        <v>0</v>
      </c>
      <c r="I32" s="315">
        <v>0</v>
      </c>
      <c r="J32" s="315">
        <v>0</v>
      </c>
      <c r="K32" s="315">
        <v>0</v>
      </c>
    </row>
    <row r="33" spans="1:11" ht="26.25">
      <c r="A33" s="313" t="s">
        <v>151</v>
      </c>
      <c r="B33" s="314">
        <v>108</v>
      </c>
      <c r="C33" s="307">
        <f t="shared" si="0"/>
        <v>0</v>
      </c>
      <c r="D33" s="315">
        <v>0</v>
      </c>
      <c r="E33" s="315">
        <v>0</v>
      </c>
      <c r="F33" s="315">
        <v>0</v>
      </c>
      <c r="G33" s="315">
        <v>0</v>
      </c>
      <c r="H33" s="315">
        <v>0</v>
      </c>
      <c r="I33" s="315">
        <v>0</v>
      </c>
      <c r="J33" s="315">
        <v>0</v>
      </c>
      <c r="K33" s="315">
        <v>0</v>
      </c>
    </row>
    <row r="34" spans="1:11" ht="39">
      <c r="A34" s="313" t="s">
        <v>152</v>
      </c>
      <c r="B34" s="314">
        <v>109</v>
      </c>
      <c r="C34" s="307">
        <f t="shared" si="0"/>
        <v>0</v>
      </c>
      <c r="D34" s="315">
        <v>0</v>
      </c>
      <c r="E34" s="315">
        <v>0</v>
      </c>
      <c r="F34" s="315">
        <v>0</v>
      </c>
      <c r="G34" s="315">
        <v>0</v>
      </c>
      <c r="H34" s="315">
        <v>0</v>
      </c>
      <c r="I34" s="315">
        <v>0</v>
      </c>
      <c r="J34" s="315">
        <v>0</v>
      </c>
      <c r="K34" s="315">
        <v>0</v>
      </c>
    </row>
    <row r="35" spans="1:11" ht="39">
      <c r="A35" s="317" t="s">
        <v>221</v>
      </c>
      <c r="B35" s="314" t="s">
        <v>222</v>
      </c>
      <c r="C35" s="307">
        <f t="shared" si="0"/>
        <v>477</v>
      </c>
      <c r="D35" s="315">
        <v>0</v>
      </c>
      <c r="E35" s="315">
        <v>1</v>
      </c>
      <c r="F35" s="315">
        <v>0</v>
      </c>
      <c r="G35" s="315">
        <v>126</v>
      </c>
      <c r="H35" s="315">
        <v>33</v>
      </c>
      <c r="I35" s="315">
        <v>0</v>
      </c>
      <c r="J35" s="315">
        <v>317</v>
      </c>
      <c r="K35" s="315">
        <v>0</v>
      </c>
    </row>
    <row r="36" spans="1:11" ht="39">
      <c r="A36" s="317" t="s">
        <v>223</v>
      </c>
      <c r="B36" s="314" t="s">
        <v>224</v>
      </c>
      <c r="C36" s="307">
        <f t="shared" si="0"/>
        <v>95</v>
      </c>
      <c r="D36" s="315">
        <v>0</v>
      </c>
      <c r="E36" s="315"/>
      <c r="F36" s="315">
        <v>0</v>
      </c>
      <c r="G36" s="315">
        <v>31</v>
      </c>
      <c r="H36" s="315">
        <v>8</v>
      </c>
      <c r="I36" s="315">
        <v>0</v>
      </c>
      <c r="J36" s="315">
        <v>9</v>
      </c>
      <c r="K36" s="315">
        <v>47</v>
      </c>
    </row>
    <row r="37" spans="1:11" ht="14.25">
      <c r="A37" s="407" t="s">
        <v>153</v>
      </c>
      <c r="B37" s="408">
        <v>110</v>
      </c>
      <c r="C37" s="404">
        <f t="shared" si="0"/>
        <v>2579</v>
      </c>
      <c r="D37" s="404">
        <v>0</v>
      </c>
      <c r="E37" s="404">
        <v>1</v>
      </c>
      <c r="F37" s="404">
        <v>0</v>
      </c>
      <c r="G37" s="404">
        <v>126</v>
      </c>
      <c r="H37" s="404">
        <v>33</v>
      </c>
      <c r="I37" s="404">
        <v>0</v>
      </c>
      <c r="J37" s="404">
        <v>317</v>
      </c>
      <c r="K37" s="404">
        <v>2102</v>
      </c>
    </row>
    <row r="38" spans="1:11" ht="39">
      <c r="A38" s="313" t="s">
        <v>154</v>
      </c>
      <c r="B38" s="314">
        <v>111</v>
      </c>
      <c r="C38" s="307">
        <f t="shared" si="0"/>
        <v>52</v>
      </c>
      <c r="D38" s="315">
        <v>0</v>
      </c>
      <c r="E38" s="315">
        <v>1</v>
      </c>
      <c r="F38" s="315">
        <v>0</v>
      </c>
      <c r="G38" s="315">
        <v>42</v>
      </c>
      <c r="H38" s="315">
        <v>9</v>
      </c>
      <c r="I38" s="315">
        <v>0</v>
      </c>
      <c r="J38" s="315">
        <v>0</v>
      </c>
      <c r="K38" s="315">
        <v>0</v>
      </c>
    </row>
    <row r="39" spans="1:11" ht="52.5">
      <c r="A39" s="313" t="s">
        <v>247</v>
      </c>
      <c r="B39" s="314" t="s">
        <v>226</v>
      </c>
      <c r="C39" s="307">
        <f t="shared" si="0"/>
        <v>29</v>
      </c>
      <c r="D39" s="315">
        <v>0</v>
      </c>
      <c r="E39" s="315">
        <v>1</v>
      </c>
      <c r="F39" s="315">
        <v>0</v>
      </c>
      <c r="G39" s="315">
        <v>21</v>
      </c>
      <c r="H39" s="315">
        <v>5</v>
      </c>
      <c r="I39" s="315">
        <v>0</v>
      </c>
      <c r="J39" s="315">
        <v>2</v>
      </c>
      <c r="K39" s="315">
        <v>0</v>
      </c>
    </row>
    <row r="40" spans="1:11" ht="52.5">
      <c r="A40" s="313" t="s">
        <v>248</v>
      </c>
      <c r="B40" s="314" t="s">
        <v>228</v>
      </c>
      <c r="C40" s="307">
        <f t="shared" si="0"/>
        <v>15</v>
      </c>
      <c r="D40" s="315">
        <v>0</v>
      </c>
      <c r="E40" s="315">
        <v>0</v>
      </c>
      <c r="F40" s="315">
        <v>0</v>
      </c>
      <c r="G40" s="315">
        <v>10</v>
      </c>
      <c r="H40" s="315">
        <v>5</v>
      </c>
      <c r="I40" s="315">
        <v>0</v>
      </c>
      <c r="J40" s="315">
        <v>0</v>
      </c>
      <c r="K40" s="315">
        <v>0</v>
      </c>
    </row>
    <row r="41" spans="1:11" ht="39">
      <c r="A41" s="313" t="s">
        <v>155</v>
      </c>
      <c r="B41" s="314">
        <v>112</v>
      </c>
      <c r="C41" s="307">
        <f t="shared" si="0"/>
        <v>0</v>
      </c>
      <c r="D41" s="315">
        <v>0</v>
      </c>
      <c r="E41" s="315">
        <v>0</v>
      </c>
      <c r="F41" s="315">
        <v>0</v>
      </c>
      <c r="G41" s="315">
        <v>0</v>
      </c>
      <c r="H41" s="315">
        <v>0</v>
      </c>
      <c r="I41" s="315">
        <v>0</v>
      </c>
      <c r="J41" s="315">
        <v>0</v>
      </c>
      <c r="K41" s="315">
        <v>0</v>
      </c>
    </row>
    <row r="42" spans="1:11" ht="39">
      <c r="A42" s="313" t="s">
        <v>156</v>
      </c>
      <c r="B42" s="314">
        <v>113</v>
      </c>
      <c r="C42" s="307">
        <f t="shared" si="0"/>
        <v>0</v>
      </c>
      <c r="D42" s="315">
        <v>0</v>
      </c>
      <c r="E42" s="315">
        <v>0</v>
      </c>
      <c r="F42" s="315">
        <v>0</v>
      </c>
      <c r="G42" s="315">
        <v>0</v>
      </c>
      <c r="H42" s="315">
        <v>0</v>
      </c>
      <c r="I42" s="315">
        <v>0</v>
      </c>
      <c r="J42" s="315">
        <v>0</v>
      </c>
      <c r="K42" s="315">
        <v>0</v>
      </c>
    </row>
    <row r="43" spans="1:11" ht="26.25">
      <c r="A43" s="313" t="s">
        <v>157</v>
      </c>
      <c r="B43" s="314">
        <v>114</v>
      </c>
      <c r="C43" s="307">
        <f t="shared" si="0"/>
        <v>2579</v>
      </c>
      <c r="D43" s="315">
        <v>0</v>
      </c>
      <c r="E43" s="315">
        <v>1</v>
      </c>
      <c r="F43" s="315"/>
      <c r="G43" s="315">
        <v>126</v>
      </c>
      <c r="H43" s="315">
        <v>33</v>
      </c>
      <c r="I43" s="315"/>
      <c r="J43" s="315">
        <v>317</v>
      </c>
      <c r="K43" s="315">
        <v>2102</v>
      </c>
    </row>
    <row r="44" spans="1:11" ht="14.25">
      <c r="A44" s="318" t="s">
        <v>158</v>
      </c>
      <c r="B44" s="584">
        <v>115</v>
      </c>
      <c r="C44" s="307">
        <f t="shared" si="0"/>
        <v>0</v>
      </c>
      <c r="D44" s="354">
        <v>0</v>
      </c>
      <c r="E44" s="354">
        <v>0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</row>
    <row r="45" spans="1:11" ht="14.25">
      <c r="A45" s="318" t="s">
        <v>44</v>
      </c>
      <c r="B45" s="584"/>
      <c r="C45" s="307">
        <f t="shared" si="0"/>
        <v>0</v>
      </c>
      <c r="D45" s="354"/>
      <c r="E45" s="354"/>
      <c r="F45" s="354"/>
      <c r="G45" s="354"/>
      <c r="H45" s="354"/>
      <c r="I45" s="354"/>
      <c r="J45" s="354"/>
      <c r="K45" s="354"/>
    </row>
    <row r="46" spans="1:11" ht="14.25">
      <c r="A46" s="313" t="s">
        <v>45</v>
      </c>
      <c r="B46" s="314">
        <v>116</v>
      </c>
      <c r="C46" s="307">
        <f t="shared" si="0"/>
        <v>0</v>
      </c>
      <c r="D46" s="315">
        <v>0</v>
      </c>
      <c r="E46" s="315">
        <v>0</v>
      </c>
      <c r="F46" s="315">
        <v>0</v>
      </c>
      <c r="G46" s="315">
        <v>0</v>
      </c>
      <c r="H46" s="315">
        <v>0</v>
      </c>
      <c r="I46" s="315">
        <v>0</v>
      </c>
      <c r="J46" s="315">
        <v>0</v>
      </c>
      <c r="K46" s="315">
        <v>0</v>
      </c>
    </row>
    <row r="47" spans="1:11" ht="14.25">
      <c r="A47" s="313" t="s">
        <v>46</v>
      </c>
      <c r="B47" s="314">
        <v>121</v>
      </c>
      <c r="C47" s="307">
        <f t="shared" si="0"/>
        <v>48</v>
      </c>
      <c r="D47" s="315">
        <v>0</v>
      </c>
      <c r="E47" s="315">
        <v>1</v>
      </c>
      <c r="F47" s="315">
        <v>0</v>
      </c>
      <c r="G47" s="315">
        <v>23</v>
      </c>
      <c r="H47" s="315">
        <v>2</v>
      </c>
      <c r="I47" s="315">
        <v>0</v>
      </c>
      <c r="J47" s="315">
        <v>7</v>
      </c>
      <c r="K47" s="315">
        <v>15</v>
      </c>
    </row>
    <row r="48" spans="1:11" ht="14.25">
      <c r="A48" s="313" t="s">
        <v>47</v>
      </c>
      <c r="B48" s="314">
        <v>122</v>
      </c>
      <c r="C48" s="307">
        <f t="shared" si="0"/>
        <v>16</v>
      </c>
      <c r="D48" s="315">
        <v>0</v>
      </c>
      <c r="E48" s="315">
        <v>0</v>
      </c>
      <c r="F48" s="315">
        <v>0</v>
      </c>
      <c r="G48" s="315">
        <v>6</v>
      </c>
      <c r="H48" s="315">
        <v>0</v>
      </c>
      <c r="I48" s="315">
        <v>0</v>
      </c>
      <c r="J48" s="315">
        <v>1</v>
      </c>
      <c r="K48" s="315">
        <v>9</v>
      </c>
    </row>
    <row r="49" spans="1:11" ht="14.25">
      <c r="A49" s="318" t="s">
        <v>48</v>
      </c>
      <c r="B49" s="584">
        <v>123</v>
      </c>
      <c r="C49" s="307">
        <f t="shared" si="0"/>
        <v>16</v>
      </c>
      <c r="D49" s="354">
        <v>0</v>
      </c>
      <c r="E49" s="354">
        <v>0</v>
      </c>
      <c r="F49" s="354">
        <v>0</v>
      </c>
      <c r="G49" s="354">
        <v>6</v>
      </c>
      <c r="H49" s="354">
        <v>0</v>
      </c>
      <c r="I49" s="354">
        <v>0</v>
      </c>
      <c r="J49" s="354">
        <v>1</v>
      </c>
      <c r="K49" s="354">
        <v>9</v>
      </c>
    </row>
    <row r="50" spans="1:11" ht="14.25">
      <c r="A50" s="318" t="s">
        <v>49</v>
      </c>
      <c r="B50" s="584"/>
      <c r="C50" s="307">
        <f t="shared" si="0"/>
        <v>0</v>
      </c>
      <c r="D50" s="354"/>
      <c r="E50" s="354"/>
      <c r="F50" s="354"/>
      <c r="G50" s="354"/>
      <c r="H50" s="354"/>
      <c r="I50" s="354"/>
      <c r="J50" s="354"/>
      <c r="K50" s="354"/>
    </row>
    <row r="51" spans="1:11" ht="26.25">
      <c r="A51" s="318" t="s">
        <v>50</v>
      </c>
      <c r="B51" s="314">
        <v>124</v>
      </c>
      <c r="C51" s="307">
        <f t="shared" si="0"/>
        <v>0</v>
      </c>
      <c r="D51" s="315">
        <v>0</v>
      </c>
      <c r="E51" s="315"/>
      <c r="F51" s="315">
        <v>0</v>
      </c>
      <c r="G51" s="315">
        <v>0</v>
      </c>
      <c r="H51" s="315">
        <v>0</v>
      </c>
      <c r="I51" s="315">
        <v>0</v>
      </c>
      <c r="J51" s="315">
        <v>0</v>
      </c>
      <c r="K51" s="315">
        <v>0</v>
      </c>
    </row>
    <row r="52" spans="1:11" ht="26.25">
      <c r="A52" s="318" t="s">
        <v>51</v>
      </c>
      <c r="B52" s="314">
        <v>125</v>
      </c>
      <c r="C52" s="307">
        <f t="shared" si="0"/>
        <v>0</v>
      </c>
      <c r="D52" s="315">
        <v>0</v>
      </c>
      <c r="E52" s="315">
        <v>0</v>
      </c>
      <c r="F52" s="315">
        <v>0</v>
      </c>
      <c r="G52" s="315">
        <v>0</v>
      </c>
      <c r="H52" s="315">
        <v>0</v>
      </c>
      <c r="I52" s="315">
        <v>0</v>
      </c>
      <c r="J52" s="315">
        <v>0</v>
      </c>
      <c r="K52" s="315">
        <v>0</v>
      </c>
    </row>
    <row r="53" spans="1:11" ht="14.25">
      <c r="A53" s="313" t="s">
        <v>52</v>
      </c>
      <c r="B53" s="314">
        <v>126</v>
      </c>
      <c r="C53" s="307">
        <f t="shared" si="0"/>
        <v>0</v>
      </c>
      <c r="D53" s="315">
        <v>0</v>
      </c>
      <c r="E53" s="315">
        <v>0</v>
      </c>
      <c r="F53" s="315">
        <v>0</v>
      </c>
      <c r="G53" s="315">
        <v>0</v>
      </c>
      <c r="H53" s="315">
        <v>0</v>
      </c>
      <c r="I53" s="315">
        <v>0</v>
      </c>
      <c r="J53" s="315">
        <v>0</v>
      </c>
      <c r="K53" s="315">
        <v>0</v>
      </c>
    </row>
    <row r="54" spans="1:11" ht="39.75" thickBot="1">
      <c r="A54" s="313" t="s">
        <v>159</v>
      </c>
      <c r="B54" s="314">
        <v>127</v>
      </c>
      <c r="C54" s="307">
        <f t="shared" si="0"/>
        <v>0</v>
      </c>
      <c r="D54" s="315">
        <v>0</v>
      </c>
      <c r="E54" s="315">
        <v>0</v>
      </c>
      <c r="F54" s="315">
        <v>0</v>
      </c>
      <c r="G54" s="315">
        <v>0</v>
      </c>
      <c r="H54" s="315">
        <v>0</v>
      </c>
      <c r="I54" s="315">
        <v>0</v>
      </c>
      <c r="J54" s="315">
        <v>0</v>
      </c>
      <c r="K54" s="315">
        <v>0</v>
      </c>
    </row>
    <row r="55" spans="1:11" ht="15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4.25">
      <c r="A56" s="313" t="s">
        <v>161</v>
      </c>
      <c r="B56" s="314">
        <v>201</v>
      </c>
      <c r="C56" s="307">
        <f aca="true" t="shared" si="1" ref="C56:C71">SUM(D56:K56)</f>
        <v>396</v>
      </c>
      <c r="D56" s="315">
        <v>0</v>
      </c>
      <c r="E56" s="315">
        <v>1</v>
      </c>
      <c r="F56" s="315">
        <v>0</v>
      </c>
      <c r="G56" s="315">
        <v>322</v>
      </c>
      <c r="H56" s="315">
        <v>73</v>
      </c>
      <c r="I56" s="315">
        <v>0</v>
      </c>
      <c r="J56" s="315">
        <v>0</v>
      </c>
      <c r="K56" s="315">
        <v>0</v>
      </c>
    </row>
    <row r="57" spans="1:11" ht="52.5">
      <c r="A57" s="318" t="s">
        <v>162</v>
      </c>
      <c r="B57" s="314">
        <v>202</v>
      </c>
      <c r="C57" s="307">
        <f t="shared" si="1"/>
        <v>0</v>
      </c>
      <c r="D57" s="315">
        <v>0</v>
      </c>
      <c r="E57" s="315">
        <v>0</v>
      </c>
      <c r="F57" s="315">
        <v>0</v>
      </c>
      <c r="G57" s="315">
        <v>0</v>
      </c>
      <c r="H57" s="315">
        <v>0</v>
      </c>
      <c r="I57" s="315">
        <v>0</v>
      </c>
      <c r="J57" s="315">
        <v>0</v>
      </c>
      <c r="K57" s="315">
        <v>0</v>
      </c>
    </row>
    <row r="58" spans="1:11" ht="52.5">
      <c r="A58" s="318" t="s">
        <v>163</v>
      </c>
      <c r="B58" s="314">
        <v>203</v>
      </c>
      <c r="C58" s="307">
        <f t="shared" si="1"/>
        <v>28</v>
      </c>
      <c r="D58" s="315">
        <v>0</v>
      </c>
      <c r="E58" s="315">
        <v>1</v>
      </c>
      <c r="F58" s="315">
        <v>0</v>
      </c>
      <c r="G58" s="315">
        <v>24</v>
      </c>
      <c r="H58" s="315">
        <v>3</v>
      </c>
      <c r="I58" s="315">
        <v>0</v>
      </c>
      <c r="J58" s="315">
        <v>0</v>
      </c>
      <c r="K58" s="315">
        <v>0</v>
      </c>
    </row>
    <row r="59" spans="1:11" ht="26.25">
      <c r="A59" s="318" t="s">
        <v>164</v>
      </c>
      <c r="B59" s="314">
        <v>204</v>
      </c>
      <c r="C59" s="307">
        <f t="shared" si="1"/>
        <v>0</v>
      </c>
      <c r="D59" s="315">
        <v>0</v>
      </c>
      <c r="E59" s="315">
        <v>0</v>
      </c>
      <c r="F59" s="315">
        <v>0</v>
      </c>
      <c r="G59" s="315">
        <v>0</v>
      </c>
      <c r="H59" s="315">
        <v>0</v>
      </c>
      <c r="I59" s="315">
        <v>0</v>
      </c>
      <c r="J59" s="315">
        <v>0</v>
      </c>
      <c r="K59" s="315">
        <v>0</v>
      </c>
    </row>
    <row r="60" spans="1:11" ht="39">
      <c r="A60" s="318" t="s">
        <v>165</v>
      </c>
      <c r="B60" s="314">
        <v>205</v>
      </c>
      <c r="C60" s="307">
        <f t="shared" si="1"/>
        <v>0</v>
      </c>
      <c r="D60" s="315">
        <v>0</v>
      </c>
      <c r="E60" s="315">
        <v>0</v>
      </c>
      <c r="F60" s="315">
        <v>0</v>
      </c>
      <c r="G60" s="315">
        <v>0</v>
      </c>
      <c r="H60" s="315">
        <v>0</v>
      </c>
      <c r="I60" s="315">
        <v>0</v>
      </c>
      <c r="J60" s="315">
        <v>0</v>
      </c>
      <c r="K60" s="315">
        <v>0</v>
      </c>
    </row>
    <row r="61" spans="1:11" ht="26.25">
      <c r="A61" s="318" t="s">
        <v>166</v>
      </c>
      <c r="B61" s="314">
        <v>206</v>
      </c>
      <c r="C61" s="307">
        <f t="shared" si="1"/>
        <v>396</v>
      </c>
      <c r="D61" s="315">
        <v>0</v>
      </c>
      <c r="E61" s="315">
        <v>1</v>
      </c>
      <c r="F61" s="315">
        <v>0</v>
      </c>
      <c r="G61" s="315">
        <v>322</v>
      </c>
      <c r="H61" s="315">
        <v>73</v>
      </c>
      <c r="I61" s="315">
        <v>0</v>
      </c>
      <c r="J61" s="315">
        <v>0</v>
      </c>
      <c r="K61" s="315">
        <v>0</v>
      </c>
    </row>
    <row r="62" spans="1:11" ht="14.25">
      <c r="A62" s="318" t="s">
        <v>167</v>
      </c>
      <c r="B62" s="584">
        <v>207</v>
      </c>
      <c r="C62" s="307">
        <f t="shared" si="1"/>
        <v>0</v>
      </c>
      <c r="D62" s="354">
        <v>0</v>
      </c>
      <c r="E62" s="354">
        <v>0</v>
      </c>
      <c r="F62" s="354">
        <v>0</v>
      </c>
      <c r="G62" s="354">
        <v>0</v>
      </c>
      <c r="H62" s="354">
        <v>0</v>
      </c>
      <c r="I62" s="354">
        <v>0</v>
      </c>
      <c r="J62" s="354">
        <v>0</v>
      </c>
      <c r="K62" s="354">
        <v>0</v>
      </c>
    </row>
    <row r="63" spans="1:11" ht="14.25">
      <c r="A63" s="318" t="s">
        <v>62</v>
      </c>
      <c r="B63" s="584"/>
      <c r="C63" s="307">
        <f t="shared" si="1"/>
        <v>0</v>
      </c>
      <c r="D63" s="354"/>
      <c r="E63" s="354"/>
      <c r="F63" s="354"/>
      <c r="G63" s="354"/>
      <c r="H63" s="354"/>
      <c r="I63" s="354"/>
      <c r="J63" s="354"/>
      <c r="K63" s="354"/>
    </row>
    <row r="64" spans="1:11" ht="14.25">
      <c r="A64" s="313" t="s">
        <v>63</v>
      </c>
      <c r="B64" s="314">
        <v>208</v>
      </c>
      <c r="C64" s="307">
        <f t="shared" si="1"/>
        <v>0</v>
      </c>
      <c r="D64" s="315">
        <v>0</v>
      </c>
      <c r="E64" s="315">
        <v>0</v>
      </c>
      <c r="F64" s="315">
        <v>0</v>
      </c>
      <c r="G64" s="315">
        <v>0</v>
      </c>
      <c r="H64" s="315">
        <v>0</v>
      </c>
      <c r="I64" s="315">
        <v>0</v>
      </c>
      <c r="J64" s="315">
        <v>0</v>
      </c>
      <c r="K64" s="315">
        <v>0</v>
      </c>
    </row>
    <row r="65" spans="1:11" ht="26.25">
      <c r="A65" s="313" t="s">
        <v>64</v>
      </c>
      <c r="B65" s="314">
        <v>209</v>
      </c>
      <c r="C65" s="307">
        <f t="shared" si="1"/>
        <v>41</v>
      </c>
      <c r="D65" s="315">
        <v>0</v>
      </c>
      <c r="E65" s="315">
        <v>0</v>
      </c>
      <c r="F65" s="315">
        <v>0</v>
      </c>
      <c r="G65" s="315">
        <v>35</v>
      </c>
      <c r="H65" s="315">
        <v>6</v>
      </c>
      <c r="I65" s="315">
        <v>0</v>
      </c>
      <c r="J65" s="315">
        <v>0</v>
      </c>
      <c r="K65" s="315">
        <v>0</v>
      </c>
    </row>
    <row r="66" spans="1:11" ht="14.25">
      <c r="A66" s="318" t="s">
        <v>65</v>
      </c>
      <c r="B66" s="584" t="s">
        <v>67</v>
      </c>
      <c r="C66" s="307">
        <f t="shared" si="1"/>
        <v>41</v>
      </c>
      <c r="D66" s="354"/>
      <c r="E66" s="354">
        <v>0</v>
      </c>
      <c r="F66" s="354">
        <v>0</v>
      </c>
      <c r="G66" s="354">
        <v>35</v>
      </c>
      <c r="H66" s="354">
        <v>6</v>
      </c>
      <c r="I66" s="354">
        <v>0</v>
      </c>
      <c r="J66" s="354">
        <v>0</v>
      </c>
      <c r="K66" s="354">
        <v>0</v>
      </c>
    </row>
    <row r="67" spans="1:11" ht="26.25">
      <c r="A67" s="318" t="s">
        <v>66</v>
      </c>
      <c r="B67" s="584"/>
      <c r="C67" s="307">
        <f t="shared" si="1"/>
        <v>0</v>
      </c>
      <c r="D67" s="354"/>
      <c r="E67" s="354"/>
      <c r="F67" s="354"/>
      <c r="G67" s="354"/>
      <c r="H67" s="354"/>
      <c r="I67" s="354"/>
      <c r="J67" s="354"/>
      <c r="K67" s="354"/>
    </row>
    <row r="68" spans="1:11" ht="14.25">
      <c r="A68" s="313" t="s">
        <v>68</v>
      </c>
      <c r="B68" s="314">
        <v>211</v>
      </c>
      <c r="C68" s="307">
        <f t="shared" si="1"/>
        <v>0</v>
      </c>
      <c r="D68" s="315">
        <v>0</v>
      </c>
      <c r="E68" s="315">
        <v>0</v>
      </c>
      <c r="F68" s="315">
        <v>0</v>
      </c>
      <c r="G68" s="315">
        <v>0</v>
      </c>
      <c r="H68" s="315">
        <v>0</v>
      </c>
      <c r="I68" s="315">
        <v>0</v>
      </c>
      <c r="J68" s="315">
        <v>0</v>
      </c>
      <c r="K68" s="315">
        <v>0</v>
      </c>
    </row>
    <row r="69" spans="1:11" ht="26.25">
      <c r="A69" s="318" t="s">
        <v>69</v>
      </c>
      <c r="B69" s="314" t="s">
        <v>70</v>
      </c>
      <c r="C69" s="307">
        <f t="shared" si="1"/>
        <v>0</v>
      </c>
      <c r="D69" s="315">
        <v>0</v>
      </c>
      <c r="E69" s="315">
        <v>0</v>
      </c>
      <c r="F69" s="315">
        <v>0</v>
      </c>
      <c r="G69" s="315">
        <v>0</v>
      </c>
      <c r="H69" s="315">
        <v>0</v>
      </c>
      <c r="I69" s="315">
        <v>0</v>
      </c>
      <c r="J69" s="315">
        <v>0</v>
      </c>
      <c r="K69" s="315">
        <v>0</v>
      </c>
    </row>
    <row r="70" spans="1:11" ht="14.25">
      <c r="A70" s="313" t="s">
        <v>71</v>
      </c>
      <c r="B70" s="314">
        <v>213</v>
      </c>
      <c r="C70" s="307">
        <f t="shared" si="1"/>
        <v>1</v>
      </c>
      <c r="D70" s="315">
        <v>0</v>
      </c>
      <c r="E70" s="315">
        <v>0</v>
      </c>
      <c r="F70" s="315">
        <v>0</v>
      </c>
      <c r="G70" s="315">
        <v>1</v>
      </c>
      <c r="H70" s="315">
        <v>0</v>
      </c>
      <c r="I70" s="315">
        <v>0</v>
      </c>
      <c r="J70" s="315">
        <v>0</v>
      </c>
      <c r="K70" s="315">
        <v>0</v>
      </c>
    </row>
    <row r="71" spans="1:11" ht="15" thickBot="1">
      <c r="A71" s="313" t="s">
        <v>72</v>
      </c>
      <c r="B71" s="314">
        <v>214</v>
      </c>
      <c r="C71" s="307">
        <f t="shared" si="1"/>
        <v>0</v>
      </c>
      <c r="D71" s="315">
        <v>0</v>
      </c>
      <c r="E71" s="315">
        <v>0</v>
      </c>
      <c r="F71" s="315">
        <v>0</v>
      </c>
      <c r="G71" s="315">
        <v>0</v>
      </c>
      <c r="H71" s="315">
        <v>0</v>
      </c>
      <c r="I71" s="315">
        <v>0</v>
      </c>
      <c r="J71" s="315">
        <v>0</v>
      </c>
      <c r="K71" s="315">
        <v>0</v>
      </c>
    </row>
    <row r="72" spans="1:11" ht="14.25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6.25">
      <c r="A74" s="313" t="s">
        <v>75</v>
      </c>
      <c r="B74" s="314">
        <v>301</v>
      </c>
      <c r="C74" s="307">
        <f aca="true" t="shared" si="2" ref="C74:C103">SUM(D74:K74)</f>
        <v>122221.9129</v>
      </c>
      <c r="D74" s="315">
        <v>0</v>
      </c>
      <c r="E74" s="315">
        <v>4001.01</v>
      </c>
      <c r="F74" s="315">
        <v>0</v>
      </c>
      <c r="G74" s="315">
        <v>24733.00244</v>
      </c>
      <c r="H74" s="315">
        <v>2420.99876</v>
      </c>
      <c r="I74" s="315">
        <v>0</v>
      </c>
      <c r="J74" s="315">
        <v>56033.75091</v>
      </c>
      <c r="K74" s="315">
        <v>35033.15079</v>
      </c>
      <c r="L74" s="74">
        <f>SUM(D74:I74)</f>
        <v>31155.011199999997</v>
      </c>
    </row>
    <row r="75" spans="1:12" ht="39">
      <c r="A75" s="313" t="s">
        <v>169</v>
      </c>
      <c r="B75" s="314">
        <v>302</v>
      </c>
      <c r="C75" s="307">
        <f t="shared" si="2"/>
        <v>0</v>
      </c>
      <c r="D75" s="315">
        <v>0</v>
      </c>
      <c r="E75" s="315">
        <v>0</v>
      </c>
      <c r="F75" s="315">
        <v>0</v>
      </c>
      <c r="G75" s="315">
        <v>0</v>
      </c>
      <c r="H75" s="315">
        <v>0</v>
      </c>
      <c r="I75" s="315">
        <v>0</v>
      </c>
      <c r="J75" s="315">
        <v>0</v>
      </c>
      <c r="K75" s="315">
        <v>0</v>
      </c>
      <c r="L75" s="74">
        <f>SUM(D87:I87)</f>
        <v>27266.9345</v>
      </c>
    </row>
    <row r="76" spans="1:11" ht="39">
      <c r="A76" s="313" t="s">
        <v>170</v>
      </c>
      <c r="B76" s="314">
        <v>303</v>
      </c>
      <c r="C76" s="307">
        <f t="shared" si="2"/>
        <v>9446.689</v>
      </c>
      <c r="D76" s="315">
        <v>0</v>
      </c>
      <c r="E76" s="315">
        <v>4001.01</v>
      </c>
      <c r="F76" s="315">
        <v>0</v>
      </c>
      <c r="G76" s="315">
        <v>5082.769</v>
      </c>
      <c r="H76" s="315">
        <v>362.91</v>
      </c>
      <c r="I76" s="315">
        <v>0</v>
      </c>
      <c r="J76" s="315">
        <v>0</v>
      </c>
      <c r="K76" s="315">
        <v>0</v>
      </c>
    </row>
    <row r="77" spans="1:11" ht="52.5">
      <c r="A77" s="313" t="s">
        <v>249</v>
      </c>
      <c r="B77" s="314" t="s">
        <v>230</v>
      </c>
      <c r="C77" s="307">
        <f t="shared" si="2"/>
        <v>6614.400000000001</v>
      </c>
      <c r="D77" s="315">
        <v>0</v>
      </c>
      <c r="E77" s="315">
        <v>4001.01</v>
      </c>
      <c r="F77" s="315">
        <v>0</v>
      </c>
      <c r="G77" s="315">
        <v>2546.33</v>
      </c>
      <c r="H77" s="315">
        <v>67.06</v>
      </c>
      <c r="I77" s="315">
        <v>0</v>
      </c>
      <c r="J77" s="315">
        <v>0</v>
      </c>
      <c r="K77" s="315">
        <v>0</v>
      </c>
    </row>
    <row r="78" spans="1:11" ht="52.5">
      <c r="A78" s="313" t="s">
        <v>250</v>
      </c>
      <c r="B78" s="314" t="s">
        <v>232</v>
      </c>
      <c r="C78" s="307">
        <f t="shared" si="2"/>
        <v>1247.9099999999999</v>
      </c>
      <c r="D78" s="315">
        <v>0</v>
      </c>
      <c r="E78" s="315">
        <v>0</v>
      </c>
      <c r="F78" s="315">
        <v>0</v>
      </c>
      <c r="G78" s="315">
        <v>1100.06</v>
      </c>
      <c r="H78" s="315">
        <v>147.85</v>
      </c>
      <c r="I78" s="315">
        <v>0</v>
      </c>
      <c r="J78" s="315">
        <v>0</v>
      </c>
      <c r="K78" s="315">
        <v>0</v>
      </c>
    </row>
    <row r="79" spans="1:11" ht="52.5">
      <c r="A79" s="313" t="s">
        <v>171</v>
      </c>
      <c r="B79" s="314">
        <v>304</v>
      </c>
      <c r="C79" s="307">
        <f t="shared" si="2"/>
        <v>365.96</v>
      </c>
      <c r="D79" s="315">
        <v>0</v>
      </c>
      <c r="E79" s="315">
        <v>0</v>
      </c>
      <c r="F79" s="315">
        <v>0</v>
      </c>
      <c r="G79" s="315">
        <v>365.96</v>
      </c>
      <c r="H79" s="315">
        <v>0</v>
      </c>
      <c r="I79" s="315">
        <v>0</v>
      </c>
      <c r="J79" s="315">
        <v>0</v>
      </c>
      <c r="K79" s="315">
        <v>0</v>
      </c>
    </row>
    <row r="80" spans="1:11" ht="66">
      <c r="A80" s="313" t="s">
        <v>251</v>
      </c>
      <c r="B80" s="314" t="s">
        <v>234</v>
      </c>
      <c r="C80" s="307">
        <f t="shared" si="2"/>
        <v>140.97</v>
      </c>
      <c r="D80" s="315">
        <v>0</v>
      </c>
      <c r="E80" s="315">
        <v>0</v>
      </c>
      <c r="F80" s="315">
        <v>0</v>
      </c>
      <c r="G80" s="315">
        <v>140.97</v>
      </c>
      <c r="H80" s="315">
        <v>0</v>
      </c>
      <c r="I80" s="315">
        <v>0</v>
      </c>
      <c r="J80" s="315">
        <v>0</v>
      </c>
      <c r="K80" s="315">
        <v>0</v>
      </c>
    </row>
    <row r="81" spans="1:11" ht="78.75">
      <c r="A81" s="313" t="s">
        <v>252</v>
      </c>
      <c r="B81" s="314">
        <v>305</v>
      </c>
      <c r="C81" s="307">
        <f t="shared" si="2"/>
        <v>229.99</v>
      </c>
      <c r="D81" s="315">
        <v>0</v>
      </c>
      <c r="E81" s="315">
        <v>0</v>
      </c>
      <c r="F81" s="315">
        <v>0</v>
      </c>
      <c r="G81" s="315">
        <v>229.99</v>
      </c>
      <c r="H81" s="315">
        <v>0</v>
      </c>
      <c r="I81" s="315">
        <v>0</v>
      </c>
      <c r="J81" s="315">
        <v>0</v>
      </c>
      <c r="K81" s="315">
        <v>0</v>
      </c>
    </row>
    <row r="82" spans="1:11" ht="39">
      <c r="A82" s="313" t="s">
        <v>80</v>
      </c>
      <c r="B82" s="314">
        <v>306</v>
      </c>
      <c r="C82" s="307">
        <f t="shared" si="2"/>
        <v>0</v>
      </c>
      <c r="D82" s="315">
        <v>0</v>
      </c>
      <c r="E82" s="315">
        <v>0</v>
      </c>
      <c r="F82" s="315">
        <v>0</v>
      </c>
      <c r="G82" s="315">
        <v>0</v>
      </c>
      <c r="H82" s="315">
        <v>0</v>
      </c>
      <c r="I82" s="315">
        <v>0</v>
      </c>
      <c r="J82" s="315">
        <v>0</v>
      </c>
      <c r="K82" s="315">
        <v>0</v>
      </c>
    </row>
    <row r="83" spans="1:11" ht="39">
      <c r="A83" s="313" t="s">
        <v>173</v>
      </c>
      <c r="B83" s="314">
        <v>307</v>
      </c>
      <c r="C83" s="307">
        <f t="shared" si="2"/>
        <v>0</v>
      </c>
      <c r="D83" s="315">
        <v>0</v>
      </c>
      <c r="E83" s="315">
        <v>0</v>
      </c>
      <c r="F83" s="315">
        <v>0</v>
      </c>
      <c r="G83" s="315">
        <v>0</v>
      </c>
      <c r="H83" s="315">
        <v>0</v>
      </c>
      <c r="I83" s="315">
        <v>0</v>
      </c>
      <c r="J83" s="315">
        <v>0</v>
      </c>
      <c r="K83" s="315">
        <v>0</v>
      </c>
    </row>
    <row r="84" spans="1:11" ht="39">
      <c r="A84" s="313" t="s">
        <v>174</v>
      </c>
      <c r="B84" s="314">
        <v>308</v>
      </c>
      <c r="C84" s="307">
        <f t="shared" si="2"/>
        <v>0</v>
      </c>
      <c r="D84" s="315">
        <v>0</v>
      </c>
      <c r="E84" s="315"/>
      <c r="F84" s="315">
        <v>0</v>
      </c>
      <c r="G84" s="315"/>
      <c r="H84" s="315">
        <v>0</v>
      </c>
      <c r="I84" s="315">
        <v>0</v>
      </c>
      <c r="J84" s="315">
        <v>0</v>
      </c>
      <c r="K84" s="315">
        <v>0</v>
      </c>
    </row>
    <row r="85" spans="1:11" ht="26.25">
      <c r="A85" s="313" t="s">
        <v>375</v>
      </c>
      <c r="B85" s="314" t="s">
        <v>236</v>
      </c>
      <c r="C85" s="307">
        <f t="shared" si="2"/>
        <v>122221.9129</v>
      </c>
      <c r="D85" s="315">
        <v>0</v>
      </c>
      <c r="E85" s="315">
        <v>4001.01</v>
      </c>
      <c r="F85" s="315">
        <v>0</v>
      </c>
      <c r="G85" s="315">
        <v>24733.00244</v>
      </c>
      <c r="H85" s="315">
        <v>2420.99876</v>
      </c>
      <c r="I85" s="315">
        <v>0</v>
      </c>
      <c r="J85" s="315">
        <v>56033.75091</v>
      </c>
      <c r="K85" s="315">
        <v>35033.15079</v>
      </c>
    </row>
    <row r="86" spans="1:11" ht="26.25">
      <c r="A86" s="313" t="s">
        <v>253</v>
      </c>
      <c r="B86" s="314" t="s">
        <v>238</v>
      </c>
      <c r="C86" s="307">
        <f t="shared" si="2"/>
        <v>10330.109999999999</v>
      </c>
      <c r="D86" s="315">
        <v>0</v>
      </c>
      <c r="E86" s="315"/>
      <c r="F86" s="315">
        <v>0</v>
      </c>
      <c r="G86" s="315">
        <v>6106.05</v>
      </c>
      <c r="H86" s="315">
        <v>387.4</v>
      </c>
      <c r="I86" s="315">
        <v>0</v>
      </c>
      <c r="J86" s="315">
        <v>1979.92</v>
      </c>
      <c r="K86" s="315">
        <v>1856.74</v>
      </c>
    </row>
    <row r="87" spans="1:11" ht="26.25">
      <c r="A87" s="313" t="s">
        <v>175</v>
      </c>
      <c r="B87" s="314">
        <v>309</v>
      </c>
      <c r="C87" s="307">
        <f t="shared" si="2"/>
        <v>118333.8362</v>
      </c>
      <c r="D87" s="315">
        <v>0</v>
      </c>
      <c r="E87" s="315">
        <v>3999.23</v>
      </c>
      <c r="F87" s="315">
        <v>0</v>
      </c>
      <c r="G87" s="315">
        <v>21084.599</v>
      </c>
      <c r="H87" s="315">
        <v>2183.1055</v>
      </c>
      <c r="I87" s="315">
        <v>0</v>
      </c>
      <c r="J87" s="315">
        <v>56033.75091</v>
      </c>
      <c r="K87" s="315">
        <v>35033.15079</v>
      </c>
    </row>
    <row r="88" spans="1:11" ht="52.5">
      <c r="A88" s="313" t="s">
        <v>176</v>
      </c>
      <c r="B88" s="314">
        <v>310</v>
      </c>
      <c r="C88" s="307">
        <f t="shared" si="2"/>
        <v>11739.71</v>
      </c>
      <c r="D88" s="315">
        <v>0</v>
      </c>
      <c r="E88" s="315">
        <v>3999.23</v>
      </c>
      <c r="F88" s="315">
        <v>0</v>
      </c>
      <c r="G88" s="315">
        <v>7374.07</v>
      </c>
      <c r="H88" s="315">
        <v>366.41</v>
      </c>
      <c r="I88" s="315">
        <v>0</v>
      </c>
      <c r="J88" s="315">
        <v>0</v>
      </c>
      <c r="K88" s="315">
        <v>0</v>
      </c>
    </row>
    <row r="89" spans="1:11" ht="52.5">
      <c r="A89" s="313" t="s">
        <v>254</v>
      </c>
      <c r="B89" s="314" t="s">
        <v>240</v>
      </c>
      <c r="C89" s="307">
        <f t="shared" si="2"/>
        <v>8189.2300000000005</v>
      </c>
      <c r="D89" s="315">
        <v>0</v>
      </c>
      <c r="E89" s="315">
        <v>3999.23</v>
      </c>
      <c r="F89" s="315">
        <v>0</v>
      </c>
      <c r="G89" s="315">
        <v>4162.7</v>
      </c>
      <c r="H89" s="315">
        <v>27.3</v>
      </c>
      <c r="I89" s="315">
        <v>0</v>
      </c>
      <c r="J89" s="315">
        <v>0</v>
      </c>
      <c r="K89" s="315">
        <v>0</v>
      </c>
    </row>
    <row r="90" spans="1:11" ht="66">
      <c r="A90" s="313" t="s">
        <v>255</v>
      </c>
      <c r="B90" s="314" t="s">
        <v>242</v>
      </c>
      <c r="C90" s="307">
        <f t="shared" si="2"/>
        <v>1025.43</v>
      </c>
      <c r="D90" s="315">
        <v>0</v>
      </c>
      <c r="E90" s="315">
        <v>0</v>
      </c>
      <c r="F90" s="315">
        <v>0</v>
      </c>
      <c r="G90" s="315">
        <v>938.47</v>
      </c>
      <c r="H90" s="315">
        <v>86.96</v>
      </c>
      <c r="I90" s="315">
        <v>0</v>
      </c>
      <c r="J90" s="315">
        <v>0</v>
      </c>
      <c r="K90" s="315">
        <v>0</v>
      </c>
    </row>
    <row r="91" spans="1:11" ht="39">
      <c r="A91" s="313" t="s">
        <v>177</v>
      </c>
      <c r="B91" s="314">
        <v>311</v>
      </c>
      <c r="C91" s="307">
        <f t="shared" si="2"/>
        <v>0</v>
      </c>
      <c r="D91" s="315">
        <v>0</v>
      </c>
      <c r="E91" s="315">
        <v>0</v>
      </c>
      <c r="F91" s="315">
        <v>0</v>
      </c>
      <c r="G91" s="315">
        <v>0</v>
      </c>
      <c r="H91" s="315">
        <v>0</v>
      </c>
      <c r="I91" s="315">
        <v>0</v>
      </c>
      <c r="J91" s="315">
        <v>0</v>
      </c>
      <c r="K91" s="315">
        <v>0</v>
      </c>
    </row>
    <row r="92" spans="1:11" ht="39">
      <c r="A92" s="313" t="s">
        <v>178</v>
      </c>
      <c r="B92" s="314">
        <v>312</v>
      </c>
      <c r="C92" s="307">
        <f t="shared" si="2"/>
        <v>0</v>
      </c>
      <c r="D92" s="315">
        <v>0</v>
      </c>
      <c r="E92" s="315">
        <v>0</v>
      </c>
      <c r="F92" s="315">
        <v>0</v>
      </c>
      <c r="G92" s="315">
        <v>0</v>
      </c>
      <c r="H92" s="315">
        <v>0</v>
      </c>
      <c r="I92" s="315">
        <v>0</v>
      </c>
      <c r="J92" s="315">
        <v>0</v>
      </c>
      <c r="K92" s="315">
        <v>0</v>
      </c>
    </row>
    <row r="93" spans="1:11" ht="26.25">
      <c r="A93" s="313" t="s">
        <v>179</v>
      </c>
      <c r="B93" s="314">
        <v>313</v>
      </c>
      <c r="C93" s="307">
        <f t="shared" si="2"/>
        <v>118333.8362</v>
      </c>
      <c r="D93" s="315">
        <v>0</v>
      </c>
      <c r="E93" s="315">
        <v>3999.23</v>
      </c>
      <c r="F93" s="315">
        <v>0</v>
      </c>
      <c r="G93" s="315">
        <v>21084.599</v>
      </c>
      <c r="H93" s="315">
        <v>2183.1055</v>
      </c>
      <c r="I93" s="315">
        <v>0</v>
      </c>
      <c r="J93" s="315">
        <v>56033.75091</v>
      </c>
      <c r="K93" s="315">
        <v>35033.15079</v>
      </c>
    </row>
    <row r="94" spans="1:11" ht="14.25">
      <c r="A94" s="318" t="s">
        <v>158</v>
      </c>
      <c r="B94" s="584">
        <v>314</v>
      </c>
      <c r="C94" s="307">
        <f t="shared" si="2"/>
        <v>0</v>
      </c>
      <c r="D94" s="354">
        <v>0</v>
      </c>
      <c r="E94" s="354">
        <v>0</v>
      </c>
      <c r="F94" s="354">
        <v>0</v>
      </c>
      <c r="G94" s="354">
        <v>0</v>
      </c>
      <c r="H94" s="354">
        <v>0</v>
      </c>
      <c r="I94" s="354">
        <v>0</v>
      </c>
      <c r="J94" s="354">
        <v>0</v>
      </c>
      <c r="K94" s="354">
        <v>0</v>
      </c>
    </row>
    <row r="95" spans="1:11" ht="14.25">
      <c r="A95" s="318" t="s">
        <v>44</v>
      </c>
      <c r="B95" s="584"/>
      <c r="C95" s="307">
        <f t="shared" si="2"/>
        <v>0</v>
      </c>
      <c r="D95" s="354"/>
      <c r="E95" s="354"/>
      <c r="F95" s="354"/>
      <c r="G95" s="354"/>
      <c r="H95" s="354"/>
      <c r="I95" s="354"/>
      <c r="J95" s="354"/>
      <c r="K95" s="354"/>
    </row>
    <row r="96" spans="1:11" ht="14.25">
      <c r="A96" s="313" t="s">
        <v>88</v>
      </c>
      <c r="B96" s="314">
        <v>315</v>
      </c>
      <c r="C96" s="307">
        <f t="shared" si="2"/>
        <v>0</v>
      </c>
      <c r="D96" s="315">
        <v>0</v>
      </c>
      <c r="E96" s="315">
        <v>0</v>
      </c>
      <c r="F96" s="315">
        <v>0</v>
      </c>
      <c r="G96" s="315">
        <v>0</v>
      </c>
      <c r="H96" s="315">
        <v>0</v>
      </c>
      <c r="I96" s="315">
        <v>0</v>
      </c>
      <c r="J96" s="315">
        <v>0</v>
      </c>
      <c r="K96" s="315">
        <v>0</v>
      </c>
    </row>
    <row r="97" spans="1:11" ht="26.25">
      <c r="A97" s="313" t="s">
        <v>180</v>
      </c>
      <c r="B97" s="314">
        <v>321</v>
      </c>
      <c r="C97" s="307">
        <f t="shared" si="2"/>
        <v>-466.559</v>
      </c>
      <c r="D97" s="315">
        <v>0</v>
      </c>
      <c r="E97" s="315">
        <v>0</v>
      </c>
      <c r="F97" s="315">
        <v>0</v>
      </c>
      <c r="G97" s="315">
        <v>-428.48</v>
      </c>
      <c r="H97" s="315">
        <v>5.4</v>
      </c>
      <c r="I97" s="315">
        <v>0</v>
      </c>
      <c r="J97" s="315">
        <v>-3.003</v>
      </c>
      <c r="K97" s="315">
        <v>-40.476</v>
      </c>
    </row>
    <row r="98" spans="1:11" ht="26.25">
      <c r="A98" s="313" t="s">
        <v>181</v>
      </c>
      <c r="B98" s="314">
        <v>322</v>
      </c>
      <c r="C98" s="307">
        <f t="shared" si="2"/>
        <v>1469.306</v>
      </c>
      <c r="D98" s="315">
        <v>0</v>
      </c>
      <c r="E98" s="315">
        <v>0</v>
      </c>
      <c r="F98" s="315">
        <v>0</v>
      </c>
      <c r="G98" s="315">
        <v>1362.266</v>
      </c>
      <c r="H98" s="315">
        <v>0</v>
      </c>
      <c r="I98" s="315">
        <v>0</v>
      </c>
      <c r="J98" s="315">
        <v>1.5</v>
      </c>
      <c r="K98" s="315">
        <v>105.54</v>
      </c>
    </row>
    <row r="99" spans="1:11" ht="14.25">
      <c r="A99" s="318" t="s">
        <v>48</v>
      </c>
      <c r="B99" s="584">
        <v>323</v>
      </c>
      <c r="C99" s="307">
        <f t="shared" si="2"/>
        <v>0</v>
      </c>
      <c r="D99" s="354">
        <v>0</v>
      </c>
      <c r="E99" s="354">
        <v>0</v>
      </c>
      <c r="F99" s="354">
        <v>0</v>
      </c>
      <c r="G99" s="354">
        <v>0</v>
      </c>
      <c r="H99" s="354">
        <v>0</v>
      </c>
      <c r="I99" s="354">
        <v>0</v>
      </c>
      <c r="J99" s="354">
        <v>0</v>
      </c>
      <c r="K99" s="354">
        <v>0</v>
      </c>
    </row>
    <row r="100" spans="1:11" ht="14.25">
      <c r="A100" s="318" t="s">
        <v>49</v>
      </c>
      <c r="B100" s="584"/>
      <c r="C100" s="307">
        <f t="shared" si="2"/>
        <v>0</v>
      </c>
      <c r="D100" s="354"/>
      <c r="E100" s="354"/>
      <c r="F100" s="354"/>
      <c r="G100" s="354"/>
      <c r="H100" s="354"/>
      <c r="I100" s="354"/>
      <c r="J100" s="354"/>
      <c r="K100" s="354"/>
    </row>
    <row r="101" spans="1:11" ht="26.25">
      <c r="A101" s="318" t="s">
        <v>50</v>
      </c>
      <c r="B101" s="314">
        <v>324</v>
      </c>
      <c r="C101" s="307">
        <f t="shared" si="2"/>
        <v>0</v>
      </c>
      <c r="D101" s="315">
        <v>0</v>
      </c>
      <c r="E101" s="315">
        <v>0</v>
      </c>
      <c r="F101" s="315">
        <v>0</v>
      </c>
      <c r="G101" s="315">
        <v>0</v>
      </c>
      <c r="H101" s="315">
        <v>0</v>
      </c>
      <c r="I101" s="315">
        <v>0</v>
      </c>
      <c r="J101" s="315">
        <v>0</v>
      </c>
      <c r="K101" s="315">
        <v>0</v>
      </c>
    </row>
    <row r="102" spans="1:11" ht="26.25">
      <c r="A102" s="318" t="s">
        <v>51</v>
      </c>
      <c r="B102" s="314">
        <v>325</v>
      </c>
      <c r="C102" s="307">
        <f t="shared" si="2"/>
        <v>0</v>
      </c>
      <c r="D102" s="315">
        <v>0</v>
      </c>
      <c r="E102" s="315">
        <v>0</v>
      </c>
      <c r="F102" s="315">
        <v>0</v>
      </c>
      <c r="G102" s="315">
        <v>0</v>
      </c>
      <c r="H102" s="315">
        <v>0</v>
      </c>
      <c r="I102" s="315">
        <v>0</v>
      </c>
      <c r="J102" s="315">
        <v>0</v>
      </c>
      <c r="K102" s="315">
        <v>0</v>
      </c>
    </row>
    <row r="103" spans="1:11" ht="15" thickBot="1">
      <c r="A103" s="313" t="s">
        <v>52</v>
      </c>
      <c r="B103" s="314">
        <v>326</v>
      </c>
      <c r="C103" s="307">
        <f t="shared" si="2"/>
        <v>0</v>
      </c>
      <c r="D103" s="315">
        <v>0</v>
      </c>
      <c r="E103" s="315">
        <v>0</v>
      </c>
      <c r="F103" s="315">
        <v>0</v>
      </c>
      <c r="G103" s="315">
        <v>0</v>
      </c>
      <c r="H103" s="315">
        <v>0</v>
      </c>
      <c r="I103" s="315">
        <v>0</v>
      </c>
      <c r="J103" s="315">
        <v>0</v>
      </c>
      <c r="K103" s="315">
        <v>0</v>
      </c>
    </row>
    <row r="104" spans="1:11" ht="15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15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>
      <c r="A106" s="313" t="s">
        <v>184</v>
      </c>
      <c r="B106" s="314" t="s">
        <v>127</v>
      </c>
      <c r="C106" s="307">
        <f>SUM(D106:K106)</f>
        <v>49</v>
      </c>
      <c r="D106" s="315">
        <v>0</v>
      </c>
      <c r="E106" s="315">
        <v>0</v>
      </c>
      <c r="F106" s="315">
        <v>0</v>
      </c>
      <c r="G106" s="315">
        <v>39</v>
      </c>
      <c r="H106" s="315">
        <v>10</v>
      </c>
      <c r="I106" s="315">
        <v>0</v>
      </c>
      <c r="J106" s="314">
        <v>0</v>
      </c>
      <c r="K106" s="314">
        <v>0</v>
      </c>
    </row>
    <row r="107" spans="1:11" ht="66">
      <c r="A107" s="313" t="s">
        <v>185</v>
      </c>
      <c r="B107" s="314" t="s">
        <v>128</v>
      </c>
      <c r="C107" s="307">
        <f>SUM(D107:K107)</f>
        <v>13</v>
      </c>
      <c r="D107" s="315">
        <v>0</v>
      </c>
      <c r="E107" s="315">
        <v>0</v>
      </c>
      <c r="F107" s="315">
        <v>0</v>
      </c>
      <c r="G107" s="315">
        <v>9</v>
      </c>
      <c r="H107" s="315">
        <v>4</v>
      </c>
      <c r="I107" s="315">
        <v>0</v>
      </c>
      <c r="J107" s="314">
        <v>0</v>
      </c>
      <c r="K107" s="314">
        <v>0</v>
      </c>
    </row>
    <row r="108" spans="1:11" ht="39">
      <c r="A108" s="313" t="s">
        <v>186</v>
      </c>
      <c r="B108" s="314" t="s">
        <v>129</v>
      </c>
      <c r="C108" s="307">
        <f>SUM(D108:K108)</f>
        <v>49</v>
      </c>
      <c r="D108" s="315">
        <v>0</v>
      </c>
      <c r="E108" s="315">
        <v>0</v>
      </c>
      <c r="F108" s="315">
        <v>0</v>
      </c>
      <c r="G108" s="315">
        <v>39</v>
      </c>
      <c r="H108" s="315">
        <v>10</v>
      </c>
      <c r="I108" s="315">
        <v>0</v>
      </c>
      <c r="J108" s="314">
        <v>0</v>
      </c>
      <c r="K108" s="314">
        <v>0</v>
      </c>
    </row>
    <row r="109" spans="1:11" ht="66" thickBot="1">
      <c r="A109" s="313" t="s">
        <v>187</v>
      </c>
      <c r="B109" s="314" t="s">
        <v>130</v>
      </c>
      <c r="C109" s="307">
        <f>SUM(D109:K109)</f>
        <v>12</v>
      </c>
      <c r="D109" s="315">
        <v>0</v>
      </c>
      <c r="E109" s="315">
        <v>0</v>
      </c>
      <c r="F109" s="315">
        <v>0</v>
      </c>
      <c r="G109" s="315">
        <v>11</v>
      </c>
      <c r="H109" s="315">
        <v>1</v>
      </c>
      <c r="I109" s="315">
        <v>0</v>
      </c>
      <c r="J109" s="314">
        <v>0</v>
      </c>
      <c r="K109" s="314">
        <v>0</v>
      </c>
    </row>
    <row r="110" spans="1:11" ht="15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66">
      <c r="A111" s="313" t="s">
        <v>189</v>
      </c>
      <c r="B111" s="314" t="s">
        <v>131</v>
      </c>
      <c r="C111" s="307">
        <f>SUM(D111:K111)</f>
        <v>144</v>
      </c>
      <c r="D111" s="315">
        <v>0</v>
      </c>
      <c r="E111" s="315">
        <v>0</v>
      </c>
      <c r="F111" s="315">
        <v>0</v>
      </c>
      <c r="G111" s="315">
        <v>120</v>
      </c>
      <c r="H111" s="315">
        <v>24</v>
      </c>
      <c r="I111" s="315">
        <v>0</v>
      </c>
      <c r="J111" s="314">
        <v>0</v>
      </c>
      <c r="K111" s="314">
        <v>0</v>
      </c>
    </row>
    <row r="112" spans="1:11" ht="26.25">
      <c r="A112" s="313" t="s">
        <v>99</v>
      </c>
      <c r="B112" s="314" t="s">
        <v>132</v>
      </c>
      <c r="C112" s="307">
        <f>SUM(D112:K112)</f>
        <v>11</v>
      </c>
      <c r="D112" s="315">
        <v>0</v>
      </c>
      <c r="E112" s="315">
        <v>0</v>
      </c>
      <c r="F112" s="315">
        <v>0</v>
      </c>
      <c r="G112" s="315">
        <v>6</v>
      </c>
      <c r="H112" s="315">
        <v>5</v>
      </c>
      <c r="I112" s="315">
        <v>0</v>
      </c>
      <c r="J112" s="314">
        <v>0</v>
      </c>
      <c r="K112" s="314">
        <v>0</v>
      </c>
    </row>
    <row r="113" spans="1:11" ht="39.75" thickBot="1">
      <c r="A113" s="313" t="s">
        <v>190</v>
      </c>
      <c r="B113" s="314" t="s">
        <v>133</v>
      </c>
      <c r="C113" s="307">
        <f>SUM(D113:K113)</f>
        <v>0</v>
      </c>
      <c r="D113" s="315">
        <v>0</v>
      </c>
      <c r="E113" s="315">
        <v>0</v>
      </c>
      <c r="F113" s="315">
        <v>0</v>
      </c>
      <c r="G113" s="315">
        <v>0</v>
      </c>
      <c r="H113" s="315">
        <v>0</v>
      </c>
      <c r="I113" s="315">
        <v>0</v>
      </c>
      <c r="J113" s="314">
        <v>0</v>
      </c>
      <c r="K113" s="314">
        <v>0</v>
      </c>
    </row>
    <row r="114" spans="1:11" ht="14.25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4.25">
      <c r="A116" s="313" t="s">
        <v>103</v>
      </c>
      <c r="B116" s="314" t="s">
        <v>134</v>
      </c>
      <c r="C116" s="315">
        <v>216739.7172</v>
      </c>
      <c r="D116" s="314">
        <v>0</v>
      </c>
      <c r="E116" s="314">
        <v>0</v>
      </c>
      <c r="F116" s="314">
        <v>0</v>
      </c>
      <c r="G116" s="314">
        <v>0</v>
      </c>
      <c r="H116" s="314">
        <v>0</v>
      </c>
      <c r="I116" s="314">
        <v>0</v>
      </c>
      <c r="J116" s="314">
        <v>0</v>
      </c>
      <c r="K116" s="314">
        <v>0</v>
      </c>
    </row>
    <row r="117" spans="1:11" ht="42.75">
      <c r="A117" s="321" t="s">
        <v>104</v>
      </c>
      <c r="B117" s="314" t="s">
        <v>135</v>
      </c>
      <c r="C117" s="315"/>
      <c r="D117" s="314">
        <v>0</v>
      </c>
      <c r="E117" s="314">
        <v>0</v>
      </c>
      <c r="F117" s="314">
        <v>0</v>
      </c>
      <c r="G117" s="314">
        <v>0</v>
      </c>
      <c r="H117" s="314">
        <v>0</v>
      </c>
      <c r="I117" s="314">
        <v>0</v>
      </c>
      <c r="J117" s="314">
        <v>0</v>
      </c>
      <c r="K117" s="314">
        <v>0</v>
      </c>
    </row>
    <row r="118" spans="1:11" ht="52.5">
      <c r="A118" s="313" t="s">
        <v>193</v>
      </c>
      <c r="B118" s="314" t="s">
        <v>136</v>
      </c>
      <c r="C118" s="307">
        <f aca="true" t="shared" si="3" ref="C118:C125">SUM(D118:K118)</f>
        <v>6817.290000000001</v>
      </c>
      <c r="D118" s="315">
        <v>0</v>
      </c>
      <c r="E118" s="315">
        <v>0</v>
      </c>
      <c r="F118" s="315">
        <v>0</v>
      </c>
      <c r="G118" s="315">
        <v>5429.52</v>
      </c>
      <c r="H118" s="315">
        <v>1387.77</v>
      </c>
      <c r="I118" s="315">
        <v>0</v>
      </c>
      <c r="J118" s="314">
        <v>0</v>
      </c>
      <c r="K118" s="314">
        <v>0</v>
      </c>
    </row>
    <row r="119" spans="1:11" ht="66">
      <c r="A119" s="313" t="s">
        <v>194</v>
      </c>
      <c r="B119" s="314" t="s">
        <v>137</v>
      </c>
      <c r="C119" s="307">
        <f t="shared" si="3"/>
        <v>1991.69</v>
      </c>
      <c r="D119" s="315">
        <v>0</v>
      </c>
      <c r="E119" s="315">
        <v>0</v>
      </c>
      <c r="F119" s="315">
        <v>0</v>
      </c>
      <c r="G119" s="315">
        <v>1836.32</v>
      </c>
      <c r="H119" s="315">
        <v>155.37</v>
      </c>
      <c r="I119" s="315">
        <v>0</v>
      </c>
      <c r="J119" s="314">
        <v>0</v>
      </c>
      <c r="K119" s="314">
        <v>0</v>
      </c>
    </row>
    <row r="120" spans="1:11" ht="38.25" customHeight="1">
      <c r="A120" s="313" t="s">
        <v>195</v>
      </c>
      <c r="B120" s="314" t="s">
        <v>138</v>
      </c>
      <c r="C120" s="307">
        <f t="shared" si="3"/>
        <v>6119.195</v>
      </c>
      <c r="D120" s="315">
        <v>0</v>
      </c>
      <c r="E120" s="315">
        <v>0</v>
      </c>
      <c r="F120" s="315">
        <v>0</v>
      </c>
      <c r="G120" s="315">
        <v>4804.505</v>
      </c>
      <c r="H120" s="315">
        <v>1314.69</v>
      </c>
      <c r="I120" s="315">
        <v>0</v>
      </c>
      <c r="J120" s="314">
        <v>0</v>
      </c>
      <c r="K120" s="314">
        <v>0</v>
      </c>
    </row>
    <row r="121" spans="1:11" ht="14.25">
      <c r="A121" s="313" t="s">
        <v>196</v>
      </c>
      <c r="B121" s="584" t="s">
        <v>139</v>
      </c>
      <c r="C121" s="307">
        <f t="shared" si="3"/>
        <v>5983.765</v>
      </c>
      <c r="D121" s="354">
        <v>0</v>
      </c>
      <c r="E121" s="354">
        <v>0</v>
      </c>
      <c r="F121" s="354">
        <v>0</v>
      </c>
      <c r="G121" s="354">
        <v>5983.765</v>
      </c>
      <c r="H121" s="354"/>
      <c r="I121" s="354">
        <v>0</v>
      </c>
      <c r="J121" s="352">
        <v>0</v>
      </c>
      <c r="K121" s="352">
        <v>0</v>
      </c>
    </row>
    <row r="122" spans="1:11" ht="14.25">
      <c r="A122" s="313" t="s">
        <v>108</v>
      </c>
      <c r="B122" s="584"/>
      <c r="C122" s="307">
        <f t="shared" si="3"/>
        <v>0</v>
      </c>
      <c r="D122" s="354"/>
      <c r="E122" s="354"/>
      <c r="F122" s="354"/>
      <c r="G122" s="354"/>
      <c r="H122" s="354"/>
      <c r="I122" s="354"/>
      <c r="J122" s="352"/>
      <c r="K122" s="352"/>
    </row>
    <row r="123" spans="1:11" ht="26.25">
      <c r="A123" s="318" t="s">
        <v>109</v>
      </c>
      <c r="B123" s="314" t="s">
        <v>140</v>
      </c>
      <c r="C123" s="307">
        <f t="shared" si="3"/>
        <v>135.43</v>
      </c>
      <c r="D123" s="315">
        <v>0</v>
      </c>
      <c r="E123" s="315">
        <v>0</v>
      </c>
      <c r="F123" s="315">
        <v>0</v>
      </c>
      <c r="G123" s="315"/>
      <c r="H123" s="315">
        <v>135.43</v>
      </c>
      <c r="I123" s="315">
        <v>0</v>
      </c>
      <c r="J123" s="314">
        <v>0</v>
      </c>
      <c r="K123" s="314">
        <v>0</v>
      </c>
    </row>
    <row r="124" spans="1:11" ht="63.75" customHeight="1">
      <c r="A124" s="313" t="s">
        <v>197</v>
      </c>
      <c r="B124" s="314" t="s">
        <v>141</v>
      </c>
      <c r="C124" s="307">
        <f t="shared" si="3"/>
        <v>1531.85</v>
      </c>
      <c r="D124" s="315">
        <v>0</v>
      </c>
      <c r="E124" s="315">
        <v>0</v>
      </c>
      <c r="F124" s="315">
        <v>0</v>
      </c>
      <c r="G124" s="315">
        <v>1531.85</v>
      </c>
      <c r="H124" s="315">
        <v>0</v>
      </c>
      <c r="I124" s="315">
        <v>0</v>
      </c>
      <c r="J124" s="314">
        <v>0</v>
      </c>
      <c r="K124" s="314">
        <v>0</v>
      </c>
    </row>
    <row r="125" spans="1:11" ht="66">
      <c r="A125" s="318" t="s">
        <v>198</v>
      </c>
      <c r="B125" s="316" t="s">
        <v>142</v>
      </c>
      <c r="C125" s="307">
        <f t="shared" si="3"/>
        <v>0</v>
      </c>
      <c r="D125" s="316">
        <v>0</v>
      </c>
      <c r="E125" s="316">
        <v>0</v>
      </c>
      <c r="F125" s="316">
        <v>0</v>
      </c>
      <c r="G125" s="314">
        <v>0</v>
      </c>
      <c r="H125" s="316">
        <v>0</v>
      </c>
      <c r="I125" s="316">
        <v>0</v>
      </c>
      <c r="J125" s="316">
        <v>0</v>
      </c>
      <c r="K125" s="316">
        <v>0</v>
      </c>
    </row>
    <row r="126" ht="15">
      <c r="A126" s="92"/>
    </row>
    <row r="127" spans="1:29" s="139" customFormat="1" ht="30" customHeight="1">
      <c r="A127" s="133"/>
      <c r="B127" s="134"/>
      <c r="C127" s="135"/>
      <c r="D127" s="135"/>
      <c r="E127" s="135"/>
      <c r="F127" s="135"/>
      <c r="G127" s="136"/>
      <c r="H127" s="135"/>
      <c r="I127" s="135"/>
      <c r="J127" s="137"/>
      <c r="K127" s="137"/>
      <c r="L127" s="137"/>
      <c r="M127" s="137"/>
      <c r="N127" s="137"/>
      <c r="O127" s="137"/>
      <c r="P127" s="138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</row>
    <row r="128" spans="1:29" s="139" customFormat="1" ht="15">
      <c r="A128" s="92" t="s">
        <v>347</v>
      </c>
      <c r="B128" s="74"/>
      <c r="C128" s="135"/>
      <c r="D128" s="135"/>
      <c r="E128" s="135"/>
      <c r="F128" s="135"/>
      <c r="G128" s="135"/>
      <c r="H128" s="135"/>
      <c r="I128" s="135"/>
      <c r="J128" s="137"/>
      <c r="K128" s="137"/>
      <c r="L128" s="137"/>
      <c r="M128" s="137"/>
      <c r="N128" s="137"/>
      <c r="O128" s="137"/>
      <c r="P128" s="138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</row>
    <row r="129" ht="15">
      <c r="A129" s="92" t="s">
        <v>348</v>
      </c>
    </row>
    <row r="130" ht="15">
      <c r="A130" s="261" t="s">
        <v>349</v>
      </c>
    </row>
    <row r="131" ht="15">
      <c r="A131" s="261" t="s">
        <v>350</v>
      </c>
    </row>
    <row r="132" ht="14.25">
      <c r="A132" s="285" t="s">
        <v>351</v>
      </c>
    </row>
    <row r="134" ht="15">
      <c r="A134" s="92"/>
    </row>
  </sheetData>
  <sheetProtection/>
  <mergeCells count="36">
    <mergeCell ref="B121:B122"/>
    <mergeCell ref="A104:K104"/>
    <mergeCell ref="B94:B95"/>
    <mergeCell ref="A105:K105"/>
    <mergeCell ref="B99:B100"/>
    <mergeCell ref="A110:K110"/>
    <mergeCell ref="A114:K114"/>
    <mergeCell ref="A115:K115"/>
    <mergeCell ref="B49:B50"/>
    <mergeCell ref="A55:K55"/>
    <mergeCell ref="B62:B63"/>
    <mergeCell ref="B66:B67"/>
    <mergeCell ref="A72:K72"/>
    <mergeCell ref="A73:K73"/>
    <mergeCell ref="H18:H19"/>
    <mergeCell ref="I18:I19"/>
    <mergeCell ref="J18:K18"/>
    <mergeCell ref="A21:K21"/>
    <mergeCell ref="A22:K22"/>
    <mergeCell ref="B44:B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69" zoomScaleSheetLayoutView="69" zoomScalePageLayoutView="0" workbookViewId="0" topLeftCell="A76">
      <selection activeCell="A87" sqref="A87:K87"/>
    </sheetView>
  </sheetViews>
  <sheetFormatPr defaultColWidth="9.140625" defaultRowHeight="15"/>
  <cols>
    <col min="1" max="1" width="44.7109375" style="0" customWidth="1"/>
    <col min="2" max="2" width="14.140625" style="0" customWidth="1"/>
    <col min="3" max="3" width="10.00390625" style="0" customWidth="1"/>
    <col min="4" max="9" width="12.140625" style="0" customWidth="1"/>
    <col min="10" max="11" width="15.8515625" style="0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1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2"/>
    </row>
    <row r="11" spans="1:10" ht="15">
      <c r="A11" s="3" t="s">
        <v>8</v>
      </c>
      <c r="B11" s="477" t="s">
        <v>269</v>
      </c>
      <c r="C11" s="478"/>
      <c r="D11" s="478"/>
      <c r="E11" s="478"/>
      <c r="F11" s="478"/>
      <c r="G11" s="478"/>
      <c r="H11" s="478"/>
      <c r="I11" s="478"/>
      <c r="J11" s="478"/>
    </row>
    <row r="12" spans="1:11" ht="62.25">
      <c r="A12" s="3" t="s">
        <v>9</v>
      </c>
      <c r="B12" s="21"/>
      <c r="C12" s="22"/>
      <c r="D12" s="22"/>
      <c r="E12" s="22"/>
      <c r="F12" s="22"/>
      <c r="G12" s="22"/>
      <c r="H12" s="22"/>
      <c r="I12" s="22"/>
      <c r="J12" s="22"/>
      <c r="K12" s="24"/>
    </row>
    <row r="13" spans="1:11" ht="15">
      <c r="A13" s="3"/>
      <c r="B13" s="4"/>
      <c r="K13" s="24"/>
    </row>
    <row r="14" spans="1:11" ht="15">
      <c r="A14" s="3" t="s">
        <v>10</v>
      </c>
      <c r="B14" s="481" t="s">
        <v>258</v>
      </c>
      <c r="C14" s="481"/>
      <c r="D14" s="481"/>
      <c r="E14" s="481"/>
      <c r="F14" s="481"/>
      <c r="G14" s="481"/>
      <c r="H14" s="481"/>
      <c r="I14" s="481"/>
      <c r="J14" s="481"/>
      <c r="K14" s="24"/>
    </row>
    <row r="15" spans="1:11" ht="15">
      <c r="A15" s="2"/>
      <c r="K15" s="24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5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6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7"/>
      <c r="D19" s="8" t="s">
        <v>22</v>
      </c>
      <c r="E19" s="8" t="s">
        <v>23</v>
      </c>
      <c r="F19" s="8" t="s">
        <v>143</v>
      </c>
      <c r="G19" s="465"/>
      <c r="H19" s="465"/>
      <c r="I19" s="465"/>
      <c r="J19" s="8" t="s">
        <v>144</v>
      </c>
      <c r="K19" s="8" t="s">
        <v>26</v>
      </c>
    </row>
    <row r="20" spans="1:11" ht="15" thickBot="1">
      <c r="A20" s="9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42">
        <f>SUM(D23:K23)</f>
        <v>261</v>
      </c>
      <c r="D23" s="342"/>
      <c r="E23" s="342"/>
      <c r="F23" s="342"/>
      <c r="G23" s="342">
        <v>16</v>
      </c>
      <c r="H23" s="342">
        <v>7</v>
      </c>
      <c r="I23" s="342"/>
      <c r="J23" s="342">
        <v>47</v>
      </c>
      <c r="K23" s="342">
        <v>191</v>
      </c>
      <c r="L23">
        <f>SUM(D23:I23)</f>
        <v>23</v>
      </c>
    </row>
    <row r="24" spans="1:11" ht="39.75" thickBot="1">
      <c r="A24" s="10" t="s">
        <v>146</v>
      </c>
      <c r="B24" s="8">
        <v>102</v>
      </c>
      <c r="C24" s="348">
        <f aca="true" t="shared" si="0" ref="C24:C71">SUM(D24:K24)</f>
        <v>0</v>
      </c>
      <c r="D24" s="11"/>
      <c r="E24" s="11"/>
      <c r="F24" s="11"/>
      <c r="G24" s="11"/>
      <c r="H24" s="11"/>
      <c r="I24" s="11"/>
      <c r="J24" s="11"/>
      <c r="K24" s="11"/>
    </row>
    <row r="25" spans="1:11" ht="39.75" thickBot="1">
      <c r="A25" s="10" t="s">
        <v>147</v>
      </c>
      <c r="B25" s="8">
        <v>103</v>
      </c>
      <c r="C25" s="348">
        <f t="shared" si="0"/>
        <v>6</v>
      </c>
      <c r="D25" s="11"/>
      <c r="E25" s="11"/>
      <c r="F25" s="11"/>
      <c r="G25" s="11">
        <v>4</v>
      </c>
      <c r="H25" s="11">
        <v>2</v>
      </c>
      <c r="I25" s="11"/>
      <c r="J25" s="11"/>
      <c r="K25" s="11"/>
    </row>
    <row r="26" spans="1:11" s="74" customFormat="1" ht="15" thickBot="1">
      <c r="A26" s="84"/>
      <c r="B26" s="82"/>
      <c r="C26" s="348">
        <f t="shared" si="0"/>
        <v>5</v>
      </c>
      <c r="D26" s="220"/>
      <c r="E26" s="220"/>
      <c r="F26" s="220"/>
      <c r="G26" s="220">
        <v>3</v>
      </c>
      <c r="H26" s="220">
        <v>2</v>
      </c>
      <c r="I26" s="220"/>
      <c r="J26" s="220"/>
      <c r="K26" s="220"/>
    </row>
    <row r="27" spans="1:11" s="74" customFormat="1" ht="15" thickBot="1">
      <c r="A27" s="84"/>
      <c r="B27" s="82"/>
      <c r="C27" s="348">
        <f t="shared" si="0"/>
        <v>0</v>
      </c>
      <c r="D27" s="220"/>
      <c r="E27" s="220"/>
      <c r="F27" s="220"/>
      <c r="G27" s="220"/>
      <c r="H27" s="220"/>
      <c r="I27" s="220"/>
      <c r="J27" s="220"/>
      <c r="K27" s="220"/>
    </row>
    <row r="28" spans="1:11" ht="53.25" thickBot="1">
      <c r="A28" s="10" t="s">
        <v>148</v>
      </c>
      <c r="B28" s="8">
        <v>104</v>
      </c>
      <c r="C28" s="348">
        <f t="shared" si="0"/>
        <v>1</v>
      </c>
      <c r="D28" s="11"/>
      <c r="E28" s="11"/>
      <c r="F28" s="11"/>
      <c r="G28" s="11">
        <v>1</v>
      </c>
      <c r="H28" s="11"/>
      <c r="I28" s="11"/>
      <c r="J28" s="11"/>
      <c r="K28" s="11"/>
    </row>
    <row r="29" spans="1:11" s="74" customFormat="1" ht="15" thickBot="1">
      <c r="A29" s="84"/>
      <c r="B29" s="82"/>
      <c r="C29" s="348">
        <f t="shared" si="0"/>
        <v>0</v>
      </c>
      <c r="D29" s="220"/>
      <c r="E29" s="220"/>
      <c r="F29" s="220"/>
      <c r="G29" s="220"/>
      <c r="H29" s="220"/>
      <c r="I29" s="220"/>
      <c r="J29" s="220"/>
      <c r="K29" s="220"/>
    </row>
    <row r="30" spans="1:11" ht="66" thickBot="1">
      <c r="A30" s="10" t="s">
        <v>149</v>
      </c>
      <c r="B30" s="8">
        <v>105</v>
      </c>
      <c r="C30" s="348">
        <f>SUM(D30:K30)</f>
        <v>0</v>
      </c>
      <c r="D30" s="11"/>
      <c r="E30" s="11"/>
      <c r="F30" s="11"/>
      <c r="G30" s="11"/>
      <c r="H30" s="11"/>
      <c r="I30" s="11"/>
      <c r="J30" s="11"/>
      <c r="K30" s="11"/>
    </row>
    <row r="31" spans="1:11" ht="53.25" thickBot="1">
      <c r="A31" s="10" t="s">
        <v>34</v>
      </c>
      <c r="B31" s="8">
        <v>106</v>
      </c>
      <c r="C31" s="348">
        <f t="shared" si="0"/>
        <v>0</v>
      </c>
      <c r="D31" s="11"/>
      <c r="E31" s="11"/>
      <c r="F31" s="11"/>
      <c r="G31" s="11"/>
      <c r="H31" s="11"/>
      <c r="I31" s="11"/>
      <c r="J31" s="11"/>
      <c r="K31" s="11"/>
    </row>
    <row r="32" spans="1:11" ht="27" thickBot="1">
      <c r="A32" s="10" t="s">
        <v>150</v>
      </c>
      <c r="B32" s="8">
        <v>107</v>
      </c>
      <c r="C32" s="348">
        <f t="shared" si="0"/>
        <v>0</v>
      </c>
      <c r="D32" s="11"/>
      <c r="E32" s="11"/>
      <c r="F32" s="11"/>
      <c r="G32" s="11"/>
      <c r="H32" s="11"/>
      <c r="I32" s="11"/>
      <c r="J32" s="11"/>
      <c r="K32" s="11"/>
    </row>
    <row r="33" spans="1:11" ht="27" thickBot="1">
      <c r="A33" s="10" t="s">
        <v>151</v>
      </c>
      <c r="B33" s="8">
        <v>108</v>
      </c>
      <c r="C33" s="348">
        <f t="shared" si="0"/>
        <v>0</v>
      </c>
      <c r="D33" s="11"/>
      <c r="E33" s="11"/>
      <c r="F33" s="11"/>
      <c r="G33" s="11"/>
      <c r="H33" s="11"/>
      <c r="I33" s="11"/>
      <c r="J33" s="11"/>
      <c r="K33" s="11"/>
    </row>
    <row r="34" spans="1:11" ht="39.75" thickBot="1">
      <c r="A34" s="10" t="s">
        <v>152</v>
      </c>
      <c r="B34" s="8">
        <v>109</v>
      </c>
      <c r="C34" s="348">
        <f t="shared" si="0"/>
        <v>0</v>
      </c>
      <c r="D34" s="11"/>
      <c r="E34" s="11"/>
      <c r="F34" s="11"/>
      <c r="G34" s="11"/>
      <c r="H34" s="11"/>
      <c r="I34" s="11"/>
      <c r="J34" s="11"/>
      <c r="K34" s="11"/>
    </row>
    <row r="35" spans="1:11" s="74" customFormat="1" ht="15" thickBot="1">
      <c r="A35" s="84"/>
      <c r="B35" s="82"/>
      <c r="C35" s="348">
        <f t="shared" si="0"/>
        <v>16</v>
      </c>
      <c r="D35" s="220"/>
      <c r="E35" s="220"/>
      <c r="F35" s="220"/>
      <c r="G35" s="220">
        <v>16</v>
      </c>
      <c r="H35" s="220"/>
      <c r="I35" s="220"/>
      <c r="J35" s="220"/>
      <c r="K35" s="220"/>
    </row>
    <row r="36" spans="1:11" s="74" customFormat="1" ht="15" thickBot="1">
      <c r="A36" s="84"/>
      <c r="B36" s="82"/>
      <c r="C36" s="348">
        <f t="shared" si="0"/>
        <v>0</v>
      </c>
      <c r="D36" s="220"/>
      <c r="E36" s="220"/>
      <c r="F36" s="220"/>
      <c r="G36" s="220"/>
      <c r="H36" s="220"/>
      <c r="I36" s="220"/>
      <c r="J36" s="220"/>
      <c r="K36" s="220"/>
    </row>
    <row r="37" spans="1:11" ht="15" thickBot="1">
      <c r="A37" s="202" t="s">
        <v>153</v>
      </c>
      <c r="B37" s="203">
        <v>110</v>
      </c>
      <c r="C37" s="342">
        <f t="shared" si="0"/>
        <v>260</v>
      </c>
      <c r="D37" s="342"/>
      <c r="E37" s="342"/>
      <c r="F37" s="342"/>
      <c r="G37" s="342">
        <v>15</v>
      </c>
      <c r="H37" s="342">
        <v>7</v>
      </c>
      <c r="I37" s="342"/>
      <c r="J37" s="342">
        <v>47</v>
      </c>
      <c r="K37" s="342">
        <v>191</v>
      </c>
    </row>
    <row r="38" spans="1:11" ht="53.25" thickBot="1">
      <c r="A38" s="10" t="s">
        <v>154</v>
      </c>
      <c r="B38" s="8">
        <v>111</v>
      </c>
      <c r="C38" s="348">
        <f t="shared" si="0"/>
        <v>5</v>
      </c>
      <c r="D38" s="11"/>
      <c r="E38" s="11"/>
      <c r="F38" s="11"/>
      <c r="G38" s="11">
        <v>3</v>
      </c>
      <c r="H38" s="11">
        <v>2</v>
      </c>
      <c r="I38" s="11"/>
      <c r="J38" s="11"/>
      <c r="K38" s="11"/>
    </row>
    <row r="39" spans="1:11" s="74" customFormat="1" ht="15" thickBot="1">
      <c r="A39" s="84"/>
      <c r="B39" s="82"/>
      <c r="C39" s="348">
        <f t="shared" si="0"/>
        <v>0</v>
      </c>
      <c r="D39" s="220"/>
      <c r="E39" s="220"/>
      <c r="F39" s="220"/>
      <c r="G39" s="220"/>
      <c r="H39" s="220"/>
      <c r="I39" s="220"/>
      <c r="J39" s="220"/>
      <c r="K39" s="220"/>
    </row>
    <row r="40" spans="1:11" s="74" customFormat="1" ht="15" thickBot="1">
      <c r="A40" s="84"/>
      <c r="B40" s="82"/>
      <c r="C40" s="348">
        <f t="shared" si="0"/>
        <v>0</v>
      </c>
      <c r="D40" s="220"/>
      <c r="E40" s="220"/>
      <c r="F40" s="220"/>
      <c r="G40" s="220"/>
      <c r="H40" s="220"/>
      <c r="I40" s="220"/>
      <c r="J40" s="220"/>
      <c r="K40" s="220"/>
    </row>
    <row r="41" spans="1:11" ht="39.75" thickBot="1">
      <c r="A41" s="10" t="s">
        <v>155</v>
      </c>
      <c r="B41" s="8">
        <v>112</v>
      </c>
      <c r="C41" s="348">
        <f t="shared" si="0"/>
        <v>0</v>
      </c>
      <c r="D41" s="11"/>
      <c r="E41" s="11"/>
      <c r="F41" s="11"/>
      <c r="G41" s="11"/>
      <c r="H41" s="11"/>
      <c r="I41" s="11"/>
      <c r="J41" s="11"/>
      <c r="K41" s="11"/>
    </row>
    <row r="42" spans="1:11" ht="39.75" thickBot="1">
      <c r="A42" s="10" t="s">
        <v>156</v>
      </c>
      <c r="B42" s="8">
        <v>113</v>
      </c>
      <c r="C42" s="348">
        <f t="shared" si="0"/>
        <v>0</v>
      </c>
      <c r="D42" s="11"/>
      <c r="E42" s="11"/>
      <c r="F42" s="11"/>
      <c r="G42" s="11"/>
      <c r="H42" s="11"/>
      <c r="I42" s="11"/>
      <c r="J42" s="11"/>
      <c r="K42" s="11"/>
    </row>
    <row r="43" spans="1:11" ht="27" thickBot="1">
      <c r="A43" s="10" t="s">
        <v>157</v>
      </c>
      <c r="B43" s="8">
        <v>114</v>
      </c>
      <c r="C43" s="348">
        <f t="shared" si="0"/>
        <v>260</v>
      </c>
      <c r="D43" s="11"/>
      <c r="E43" s="11"/>
      <c r="F43" s="11"/>
      <c r="G43" s="11">
        <v>15</v>
      </c>
      <c r="H43" s="11">
        <v>7</v>
      </c>
      <c r="I43" s="11"/>
      <c r="J43" s="11">
        <v>47</v>
      </c>
      <c r="K43" s="11">
        <v>191</v>
      </c>
    </row>
    <row r="44" spans="1:11" ht="15" thickBot="1">
      <c r="A44" s="12" t="s">
        <v>158</v>
      </c>
      <c r="B44" s="464">
        <v>115</v>
      </c>
      <c r="C44" s="348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13" t="s">
        <v>44</v>
      </c>
      <c r="B45" s="465"/>
      <c r="C45" s="348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10" t="s">
        <v>45</v>
      </c>
      <c r="B46" s="8">
        <v>116</v>
      </c>
      <c r="C46" s="348">
        <f t="shared" si="0"/>
        <v>0</v>
      </c>
      <c r="D46" s="11"/>
      <c r="E46" s="11"/>
      <c r="F46" s="11"/>
      <c r="G46" s="11"/>
      <c r="H46" s="11"/>
      <c r="I46" s="11"/>
      <c r="J46" s="11"/>
      <c r="K46" s="11"/>
    </row>
    <row r="47" spans="1:11" ht="15" thickBot="1">
      <c r="A47" s="10" t="s">
        <v>46</v>
      </c>
      <c r="B47" s="8">
        <v>121</v>
      </c>
      <c r="C47" s="348">
        <f t="shared" si="0"/>
        <v>0</v>
      </c>
      <c r="D47" s="11"/>
      <c r="E47" s="11"/>
      <c r="F47" s="11"/>
      <c r="G47" s="11"/>
      <c r="H47" s="11"/>
      <c r="I47" s="11"/>
      <c r="J47" s="11"/>
      <c r="K47" s="11"/>
    </row>
    <row r="48" spans="1:11" ht="15" thickBot="1">
      <c r="A48" s="10" t="s">
        <v>47</v>
      </c>
      <c r="B48" s="8">
        <v>122</v>
      </c>
      <c r="C48" s="348">
        <f t="shared" si="0"/>
        <v>0</v>
      </c>
      <c r="D48" s="11"/>
      <c r="E48" s="11"/>
      <c r="F48" s="11"/>
      <c r="G48" s="11"/>
      <c r="H48" s="11"/>
      <c r="I48" s="11"/>
      <c r="J48" s="11"/>
      <c r="K48" s="11"/>
    </row>
    <row r="49" spans="1:11" ht="15" thickBot="1">
      <c r="A49" s="12" t="s">
        <v>48</v>
      </c>
      <c r="B49" s="464">
        <v>123</v>
      </c>
      <c r="C49" s="348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13" t="s">
        <v>49</v>
      </c>
      <c r="B50" s="465"/>
      <c r="C50" s="348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13" t="s">
        <v>50</v>
      </c>
      <c r="B51" s="8">
        <v>124</v>
      </c>
      <c r="C51" s="348">
        <f t="shared" si="0"/>
        <v>0</v>
      </c>
      <c r="D51" s="11"/>
      <c r="E51" s="11"/>
      <c r="F51" s="11"/>
      <c r="G51" s="11"/>
      <c r="H51" s="11"/>
      <c r="I51" s="11"/>
      <c r="J51" s="11"/>
      <c r="K51" s="11"/>
    </row>
    <row r="52" spans="1:11" ht="29.25" customHeight="1" thickBot="1">
      <c r="A52" s="13" t="s">
        <v>51</v>
      </c>
      <c r="B52" s="8">
        <v>125</v>
      </c>
      <c r="C52" s="348">
        <f t="shared" si="0"/>
        <v>0</v>
      </c>
      <c r="D52" s="11"/>
      <c r="E52" s="11"/>
      <c r="F52" s="11"/>
      <c r="G52" s="11"/>
      <c r="H52" s="11"/>
      <c r="I52" s="11"/>
      <c r="J52" s="11"/>
      <c r="K52" s="11"/>
    </row>
    <row r="53" spans="1:11" ht="15" thickBot="1">
      <c r="A53" s="10" t="s">
        <v>52</v>
      </c>
      <c r="B53" s="8">
        <v>126</v>
      </c>
      <c r="C53" s="348">
        <f t="shared" si="0"/>
        <v>0</v>
      </c>
      <c r="D53" s="11"/>
      <c r="E53" s="11"/>
      <c r="F53" s="11"/>
      <c r="G53" s="11"/>
      <c r="H53" s="11"/>
      <c r="I53" s="11"/>
      <c r="J53" s="11"/>
      <c r="K53" s="11"/>
    </row>
    <row r="54" spans="1:11" ht="39.75" thickBot="1">
      <c r="A54" s="10" t="s">
        <v>159</v>
      </c>
      <c r="B54" s="8">
        <v>127</v>
      </c>
      <c r="C54" s="348">
        <f t="shared" si="0"/>
        <v>0</v>
      </c>
      <c r="D54" s="11"/>
      <c r="E54" s="11"/>
      <c r="F54" s="11"/>
      <c r="G54" s="11"/>
      <c r="H54" s="11"/>
      <c r="I54" s="11"/>
      <c r="J54" s="11"/>
      <c r="K54" s="11"/>
    </row>
    <row r="55" spans="1:11" ht="15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02" t="s">
        <v>161</v>
      </c>
      <c r="B56" s="203">
        <v>201</v>
      </c>
      <c r="C56" s="342">
        <f t="shared" si="0"/>
        <v>140</v>
      </c>
      <c r="D56" s="342"/>
      <c r="E56" s="342"/>
      <c r="F56" s="342"/>
      <c r="G56" s="342">
        <v>123</v>
      </c>
      <c r="H56" s="342">
        <v>17</v>
      </c>
      <c r="I56" s="342"/>
      <c r="J56" s="342"/>
      <c r="K56" s="342"/>
    </row>
    <row r="57" spans="1:11" ht="53.25" thickBot="1">
      <c r="A57" s="13" t="s">
        <v>162</v>
      </c>
      <c r="B57" s="8">
        <v>202</v>
      </c>
      <c r="C57" s="348">
        <f t="shared" si="0"/>
        <v>0</v>
      </c>
      <c r="D57" s="11"/>
      <c r="E57" s="11"/>
      <c r="F57" s="11"/>
      <c r="G57" s="11"/>
      <c r="H57" s="11"/>
      <c r="I57" s="11"/>
      <c r="J57" s="11"/>
      <c r="K57" s="11"/>
    </row>
    <row r="58" spans="1:11" ht="53.25" thickBot="1">
      <c r="A58" s="13" t="s">
        <v>163</v>
      </c>
      <c r="B58" s="8">
        <v>203</v>
      </c>
      <c r="C58" s="348">
        <f t="shared" si="0"/>
        <v>7</v>
      </c>
      <c r="D58" s="11"/>
      <c r="E58" s="11"/>
      <c r="F58" s="11"/>
      <c r="G58" s="11">
        <v>5</v>
      </c>
      <c r="H58" s="11">
        <v>2</v>
      </c>
      <c r="I58" s="11"/>
      <c r="J58" s="11"/>
      <c r="K58" s="11"/>
    </row>
    <row r="59" spans="1:11" ht="27" thickBot="1">
      <c r="A59" s="13" t="s">
        <v>164</v>
      </c>
      <c r="B59" s="8">
        <v>204</v>
      </c>
      <c r="C59" s="348">
        <f t="shared" si="0"/>
        <v>0</v>
      </c>
      <c r="D59" s="11"/>
      <c r="E59" s="11"/>
      <c r="F59" s="11"/>
      <c r="G59" s="11"/>
      <c r="H59" s="11"/>
      <c r="I59" s="11"/>
      <c r="J59" s="11"/>
      <c r="K59" s="11"/>
    </row>
    <row r="60" spans="1:11" ht="39.75" thickBot="1">
      <c r="A60" s="13" t="s">
        <v>165</v>
      </c>
      <c r="B60" s="8">
        <v>205</v>
      </c>
      <c r="C60" s="348">
        <f t="shared" si="0"/>
        <v>0</v>
      </c>
      <c r="D60" s="11"/>
      <c r="E60" s="11"/>
      <c r="F60" s="11"/>
      <c r="G60" s="11"/>
      <c r="H60" s="11"/>
      <c r="I60" s="11"/>
      <c r="J60" s="11"/>
      <c r="K60" s="11"/>
    </row>
    <row r="61" spans="1:11" ht="27" thickBot="1">
      <c r="A61" s="13" t="s">
        <v>166</v>
      </c>
      <c r="B61" s="8">
        <v>206</v>
      </c>
      <c r="C61" s="348">
        <f t="shared" si="0"/>
        <v>140</v>
      </c>
      <c r="D61" s="11"/>
      <c r="E61" s="11"/>
      <c r="F61" s="11"/>
      <c r="G61" s="11">
        <v>123</v>
      </c>
      <c r="H61" s="11">
        <v>17</v>
      </c>
      <c r="I61" s="11"/>
      <c r="J61" s="11"/>
      <c r="K61" s="11"/>
    </row>
    <row r="62" spans="1:11" ht="15" thickBot="1">
      <c r="A62" s="12" t="s">
        <v>167</v>
      </c>
      <c r="B62" s="464">
        <v>207</v>
      </c>
      <c r="C62" s="348">
        <f t="shared" si="0"/>
        <v>0</v>
      </c>
      <c r="D62" s="462"/>
      <c r="E62" s="462"/>
      <c r="F62" s="462"/>
      <c r="G62" s="462"/>
      <c r="H62" s="462"/>
      <c r="I62" s="462"/>
      <c r="J62" s="462"/>
      <c r="K62" s="462"/>
    </row>
    <row r="63" spans="1:11" ht="15" thickBot="1">
      <c r="A63" s="13" t="s">
        <v>62</v>
      </c>
      <c r="B63" s="465"/>
      <c r="C63" s="348">
        <f t="shared" si="0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10" t="s">
        <v>63</v>
      </c>
      <c r="B64" s="8">
        <v>208</v>
      </c>
      <c r="C64" s="348">
        <f t="shared" si="0"/>
        <v>0</v>
      </c>
      <c r="D64" s="11"/>
      <c r="E64" s="11"/>
      <c r="F64" s="11"/>
      <c r="G64" s="11"/>
      <c r="H64" s="11"/>
      <c r="I64" s="11"/>
      <c r="J64" s="11"/>
      <c r="K64" s="11"/>
    </row>
    <row r="65" spans="1:11" ht="39.75" thickBot="1">
      <c r="A65" s="10" t="s">
        <v>64</v>
      </c>
      <c r="B65" s="8">
        <v>209</v>
      </c>
      <c r="C65" s="348">
        <f t="shared" si="0"/>
        <v>26</v>
      </c>
      <c r="D65" s="11"/>
      <c r="E65" s="11"/>
      <c r="F65" s="11"/>
      <c r="G65" s="11">
        <v>24</v>
      </c>
      <c r="H65" s="11">
        <v>2</v>
      </c>
      <c r="I65" s="11"/>
      <c r="J65" s="11"/>
      <c r="K65" s="11"/>
    </row>
    <row r="66" spans="1:11" ht="15" thickBot="1">
      <c r="A66" s="12" t="s">
        <v>65</v>
      </c>
      <c r="B66" s="464" t="s">
        <v>67</v>
      </c>
      <c r="C66" s="348">
        <f t="shared" si="0"/>
        <v>0</v>
      </c>
      <c r="D66" s="462"/>
      <c r="E66" s="462"/>
      <c r="F66" s="462"/>
      <c r="G66" s="462"/>
      <c r="H66" s="462"/>
      <c r="I66" s="462"/>
      <c r="J66" s="462"/>
      <c r="K66" s="462"/>
    </row>
    <row r="67" spans="1:11" ht="27" thickBot="1">
      <c r="A67" s="13" t="s">
        <v>66</v>
      </c>
      <c r="B67" s="465"/>
      <c r="C67" s="348">
        <f t="shared" si="0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6.5" customHeight="1" thickBot="1">
      <c r="A68" s="10" t="s">
        <v>68</v>
      </c>
      <c r="B68" s="8">
        <v>211</v>
      </c>
      <c r="C68" s="348">
        <f t="shared" si="0"/>
        <v>0</v>
      </c>
      <c r="D68" s="11"/>
      <c r="E68" s="11"/>
      <c r="F68" s="11"/>
      <c r="G68" s="11"/>
      <c r="H68" s="11"/>
      <c r="I68" s="11"/>
      <c r="J68" s="11"/>
      <c r="K68" s="11"/>
    </row>
    <row r="69" spans="1:11" ht="27" thickBot="1">
      <c r="A69" s="13" t="s">
        <v>69</v>
      </c>
      <c r="B69" s="8" t="s">
        <v>70</v>
      </c>
      <c r="C69" s="348">
        <f t="shared" si="0"/>
        <v>26</v>
      </c>
      <c r="D69" s="11"/>
      <c r="E69" s="11"/>
      <c r="F69" s="11"/>
      <c r="G69" s="11">
        <v>24</v>
      </c>
      <c r="H69" s="11">
        <v>2</v>
      </c>
      <c r="I69" s="11"/>
      <c r="J69" s="11"/>
      <c r="K69" s="11"/>
    </row>
    <row r="70" spans="1:11" ht="27" thickBot="1">
      <c r="A70" s="10" t="s">
        <v>71</v>
      </c>
      <c r="B70" s="8">
        <v>213</v>
      </c>
      <c r="C70" s="348">
        <f t="shared" si="0"/>
        <v>1</v>
      </c>
      <c r="D70" s="11"/>
      <c r="E70" s="11"/>
      <c r="F70" s="11"/>
      <c r="G70" s="11">
        <v>1</v>
      </c>
      <c r="H70" s="11"/>
      <c r="I70" s="11"/>
      <c r="J70" s="11"/>
      <c r="K70" s="11"/>
    </row>
    <row r="71" spans="1:11" ht="27" thickBot="1">
      <c r="A71" s="10" t="s">
        <v>72</v>
      </c>
      <c r="B71" s="8">
        <v>214</v>
      </c>
      <c r="C71" s="348">
        <f t="shared" si="0"/>
        <v>0</v>
      </c>
      <c r="D71" s="11"/>
      <c r="E71" s="11"/>
      <c r="F71" s="11"/>
      <c r="G71" s="11"/>
      <c r="H71" s="11"/>
      <c r="I71" s="11"/>
      <c r="J71" s="11"/>
      <c r="K71" s="11"/>
    </row>
    <row r="72" spans="1:11" ht="14.25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02" t="s">
        <v>75</v>
      </c>
      <c r="B74" s="203">
        <v>301</v>
      </c>
      <c r="C74" s="342">
        <f aca="true" t="shared" si="1" ref="C74:C103">SUM(D74:K74)</f>
        <v>19455</v>
      </c>
      <c r="D74" s="342"/>
      <c r="E74" s="342"/>
      <c r="F74" s="342"/>
      <c r="G74" s="393">
        <v>8938.02</v>
      </c>
      <c r="H74" s="342">
        <v>868.31</v>
      </c>
      <c r="I74" s="342"/>
      <c r="J74" s="342">
        <v>7670.86</v>
      </c>
      <c r="K74" s="342">
        <v>1977.81</v>
      </c>
      <c r="L74">
        <f>SUM(D74:I74)</f>
        <v>9806.33</v>
      </c>
    </row>
    <row r="75" spans="1:11" ht="53.25" thickBot="1">
      <c r="A75" s="10" t="s">
        <v>169</v>
      </c>
      <c r="B75" s="8">
        <v>302</v>
      </c>
      <c r="C75" s="348">
        <f t="shared" si="1"/>
        <v>0</v>
      </c>
      <c r="D75" s="11"/>
      <c r="E75" s="11"/>
      <c r="F75" s="11"/>
      <c r="G75" s="11"/>
      <c r="H75" s="11"/>
      <c r="I75" s="11"/>
      <c r="J75" s="11"/>
      <c r="K75" s="11"/>
    </row>
    <row r="76" spans="1:11" ht="42" customHeight="1" thickBot="1">
      <c r="A76" s="10" t="s">
        <v>170</v>
      </c>
      <c r="B76" s="8">
        <v>303</v>
      </c>
      <c r="C76" s="348">
        <f t="shared" si="1"/>
        <v>4087.41</v>
      </c>
      <c r="D76" s="11"/>
      <c r="E76" s="11"/>
      <c r="F76" s="11"/>
      <c r="G76" s="27">
        <v>3512.4</v>
      </c>
      <c r="H76" s="11">
        <v>575.01</v>
      </c>
      <c r="I76" s="11"/>
      <c r="J76" s="11"/>
      <c r="K76" s="11"/>
    </row>
    <row r="77" spans="1:11" s="74" customFormat="1" ht="42" customHeight="1" thickBot="1">
      <c r="A77" s="84"/>
      <c r="B77" s="82"/>
      <c r="C77" s="348">
        <f t="shared" si="1"/>
        <v>3636.1099999999997</v>
      </c>
      <c r="D77" s="220"/>
      <c r="E77" s="220"/>
      <c r="F77" s="220"/>
      <c r="G77" s="224">
        <v>3061.1</v>
      </c>
      <c r="H77" s="220">
        <v>575.01</v>
      </c>
      <c r="I77" s="220"/>
      <c r="J77" s="220"/>
      <c r="K77" s="220"/>
    </row>
    <row r="78" spans="1:11" s="74" customFormat="1" ht="42" customHeight="1" thickBot="1">
      <c r="A78" s="84"/>
      <c r="B78" s="82"/>
      <c r="C78" s="348">
        <f t="shared" si="1"/>
        <v>0</v>
      </c>
      <c r="D78" s="220"/>
      <c r="E78" s="220"/>
      <c r="F78" s="220"/>
      <c r="G78" s="224"/>
      <c r="H78" s="220"/>
      <c r="I78" s="220"/>
      <c r="J78" s="220"/>
      <c r="K78" s="220"/>
    </row>
    <row r="79" spans="1:11" ht="53.25" customHeight="1" thickBot="1">
      <c r="A79" s="10" t="s">
        <v>171</v>
      </c>
      <c r="B79" s="8">
        <v>304</v>
      </c>
      <c r="C79" s="348">
        <f t="shared" si="1"/>
        <v>451.2</v>
      </c>
      <c r="D79" s="11"/>
      <c r="E79" s="11"/>
      <c r="F79" s="11"/>
      <c r="G79" s="11">
        <v>451.2</v>
      </c>
      <c r="H79" s="11"/>
      <c r="I79" s="11"/>
      <c r="J79" s="11"/>
      <c r="K79" s="11"/>
    </row>
    <row r="80" spans="1:11" s="74" customFormat="1" ht="53.25" customHeight="1" thickBot="1">
      <c r="A80" s="84"/>
      <c r="B80" s="82"/>
      <c r="C80" s="348">
        <f t="shared" si="1"/>
        <v>0</v>
      </c>
      <c r="D80" s="220"/>
      <c r="E80" s="220"/>
      <c r="F80" s="220"/>
      <c r="G80" s="220"/>
      <c r="H80" s="220"/>
      <c r="I80" s="220"/>
      <c r="J80" s="220"/>
      <c r="K80" s="220"/>
    </row>
    <row r="81" spans="1:11" ht="53.25" thickBot="1">
      <c r="A81" s="10" t="s">
        <v>172</v>
      </c>
      <c r="B81" s="8">
        <v>305</v>
      </c>
      <c r="C81" s="348">
        <f t="shared" si="1"/>
        <v>0</v>
      </c>
      <c r="D81" s="11"/>
      <c r="E81" s="11"/>
      <c r="F81" s="11"/>
      <c r="G81" s="11"/>
      <c r="H81" s="11"/>
      <c r="I81" s="11"/>
      <c r="J81" s="11"/>
      <c r="K81" s="11"/>
    </row>
    <row r="82" spans="1:11" ht="39.75" thickBot="1">
      <c r="A82" s="10" t="s">
        <v>80</v>
      </c>
      <c r="B82" s="8">
        <v>306</v>
      </c>
      <c r="C82" s="348">
        <f t="shared" si="1"/>
        <v>0</v>
      </c>
      <c r="D82" s="11"/>
      <c r="E82" s="11"/>
      <c r="F82" s="11"/>
      <c r="G82" s="11"/>
      <c r="H82" s="11"/>
      <c r="I82" s="11"/>
      <c r="J82" s="11"/>
      <c r="K82" s="11"/>
    </row>
    <row r="83" spans="1:11" ht="39.75" thickBot="1">
      <c r="A83" s="10" t="s">
        <v>173</v>
      </c>
      <c r="B83" s="8">
        <v>307</v>
      </c>
      <c r="C83" s="348">
        <f t="shared" si="1"/>
        <v>0</v>
      </c>
      <c r="D83" s="11"/>
      <c r="E83" s="11"/>
      <c r="F83" s="11"/>
      <c r="G83" s="11"/>
      <c r="H83" s="11"/>
      <c r="I83" s="11"/>
      <c r="J83" s="11"/>
      <c r="K83" s="11"/>
    </row>
    <row r="84" spans="1:11" ht="39.75" thickBot="1">
      <c r="A84" s="10" t="s">
        <v>174</v>
      </c>
      <c r="B84" s="8">
        <v>308</v>
      </c>
      <c r="C84" s="348">
        <f t="shared" si="1"/>
        <v>0</v>
      </c>
      <c r="D84" s="11"/>
      <c r="E84" s="11"/>
      <c r="F84" s="11"/>
      <c r="G84" s="11"/>
      <c r="H84" s="11"/>
      <c r="I84" s="11"/>
      <c r="J84" s="11"/>
      <c r="K84" s="11"/>
    </row>
    <row r="85" spans="1:11" s="74" customFormat="1" ht="15" thickBot="1">
      <c r="A85" s="84"/>
      <c r="B85" s="82"/>
      <c r="C85" s="348">
        <f t="shared" si="1"/>
        <v>19455</v>
      </c>
      <c r="D85" s="220"/>
      <c r="E85" s="220"/>
      <c r="F85" s="220"/>
      <c r="G85" s="220">
        <v>8938.02</v>
      </c>
      <c r="H85" s="220">
        <v>868.31</v>
      </c>
      <c r="I85" s="220"/>
      <c r="J85" s="255">
        <v>7670.86</v>
      </c>
      <c r="K85" s="255">
        <v>1977.81</v>
      </c>
    </row>
    <row r="86" spans="1:11" s="74" customFormat="1" ht="15" thickBot="1">
      <c r="A86" s="84"/>
      <c r="B86" s="82"/>
      <c r="C86" s="348">
        <f t="shared" si="1"/>
        <v>0</v>
      </c>
      <c r="D86" s="220"/>
      <c r="E86" s="220"/>
      <c r="F86" s="220"/>
      <c r="G86" s="220"/>
      <c r="H86" s="220"/>
      <c r="I86" s="220"/>
      <c r="J86" s="220"/>
      <c r="K86" s="220"/>
    </row>
    <row r="87" spans="1:11" ht="27" thickBot="1">
      <c r="A87" s="202" t="s">
        <v>175</v>
      </c>
      <c r="B87" s="203">
        <v>309</v>
      </c>
      <c r="C87" s="342">
        <f t="shared" si="1"/>
        <v>17023.63</v>
      </c>
      <c r="D87" s="342"/>
      <c r="E87" s="342"/>
      <c r="F87" s="342"/>
      <c r="G87" s="204">
        <v>6582.77</v>
      </c>
      <c r="H87" s="342">
        <v>792.19</v>
      </c>
      <c r="I87" s="342"/>
      <c r="J87" s="342">
        <v>7670.86</v>
      </c>
      <c r="K87" s="342">
        <v>1977.81</v>
      </c>
    </row>
    <row r="88" spans="1:11" ht="53.25" thickBot="1">
      <c r="A88" s="10" t="s">
        <v>176</v>
      </c>
      <c r="B88" s="8">
        <v>310</v>
      </c>
      <c r="C88" s="348">
        <f t="shared" si="1"/>
        <v>3163.69</v>
      </c>
      <c r="D88" s="11"/>
      <c r="E88" s="11"/>
      <c r="F88" s="11"/>
      <c r="G88" s="28">
        <v>2609.8</v>
      </c>
      <c r="H88" s="11">
        <v>553.89</v>
      </c>
      <c r="I88" s="11"/>
      <c r="J88" s="11"/>
      <c r="K88" s="11"/>
    </row>
    <row r="89" spans="1:11" s="74" customFormat="1" ht="15" thickBot="1">
      <c r="A89" s="84"/>
      <c r="B89" s="82"/>
      <c r="C89" s="348">
        <f t="shared" si="1"/>
        <v>3163.69</v>
      </c>
      <c r="D89" s="255"/>
      <c r="E89" s="255"/>
      <c r="F89" s="255"/>
      <c r="G89" s="28">
        <v>2609.8</v>
      </c>
      <c r="H89" s="255">
        <v>553.89</v>
      </c>
      <c r="I89" s="220"/>
      <c r="J89" s="220"/>
      <c r="K89" s="220"/>
    </row>
    <row r="90" spans="1:11" s="74" customFormat="1" ht="15" thickBot="1">
      <c r="A90" s="84"/>
      <c r="B90" s="82"/>
      <c r="C90" s="348">
        <f t="shared" si="1"/>
        <v>0</v>
      </c>
      <c r="D90" s="220"/>
      <c r="E90" s="220"/>
      <c r="F90" s="220"/>
      <c r="G90" s="28"/>
      <c r="H90" s="220"/>
      <c r="I90" s="220"/>
      <c r="J90" s="220"/>
      <c r="K90" s="220"/>
    </row>
    <row r="91" spans="1:11" ht="39.75" thickBot="1">
      <c r="A91" s="10" t="s">
        <v>177</v>
      </c>
      <c r="B91" s="8">
        <v>311</v>
      </c>
      <c r="C91" s="348">
        <f t="shared" si="1"/>
        <v>0</v>
      </c>
      <c r="D91" s="11"/>
      <c r="E91" s="11"/>
      <c r="F91" s="11"/>
      <c r="G91" s="11"/>
      <c r="H91" s="11"/>
      <c r="I91" s="11"/>
      <c r="J91" s="11"/>
      <c r="K91" s="11"/>
    </row>
    <row r="92" spans="1:11" ht="39.75" thickBot="1">
      <c r="A92" s="10" t="s">
        <v>178</v>
      </c>
      <c r="B92" s="8">
        <v>312</v>
      </c>
      <c r="C92" s="348">
        <f t="shared" si="1"/>
        <v>0</v>
      </c>
      <c r="D92" s="11"/>
      <c r="E92" s="11"/>
      <c r="F92" s="11"/>
      <c r="G92" s="11"/>
      <c r="H92" s="11"/>
      <c r="I92" s="11"/>
      <c r="J92" s="11"/>
      <c r="K92" s="11"/>
    </row>
    <row r="93" spans="1:11" ht="29.25" customHeight="1" thickBot="1">
      <c r="A93" s="10" t="s">
        <v>179</v>
      </c>
      <c r="B93" s="8">
        <v>313</v>
      </c>
      <c r="C93" s="348">
        <f t="shared" si="1"/>
        <v>17023.63</v>
      </c>
      <c r="D93" s="11"/>
      <c r="E93" s="11"/>
      <c r="F93" s="11"/>
      <c r="G93" s="28">
        <v>6582.77</v>
      </c>
      <c r="H93" s="255">
        <v>792.19</v>
      </c>
      <c r="I93" s="255"/>
      <c r="J93" s="255">
        <v>7670.86</v>
      </c>
      <c r="K93" s="255">
        <v>1977.81</v>
      </c>
    </row>
    <row r="94" spans="1:11" ht="15" thickBot="1">
      <c r="A94" s="12" t="s">
        <v>158</v>
      </c>
      <c r="B94" s="464">
        <v>314</v>
      </c>
      <c r="C94" s="348">
        <f t="shared" si="1"/>
        <v>0</v>
      </c>
      <c r="D94" s="344"/>
      <c r="E94" s="344"/>
      <c r="F94" s="344"/>
      <c r="G94" s="344"/>
      <c r="H94" s="344"/>
      <c r="I94" s="344"/>
      <c r="J94" s="344"/>
      <c r="K94" s="344"/>
    </row>
    <row r="95" spans="1:11" ht="15" thickBot="1">
      <c r="A95" s="13" t="s">
        <v>44</v>
      </c>
      <c r="B95" s="465"/>
      <c r="C95" s="348">
        <f t="shared" si="1"/>
        <v>0</v>
      </c>
      <c r="D95" s="345"/>
      <c r="E95" s="345"/>
      <c r="F95" s="345"/>
      <c r="G95" s="345"/>
      <c r="H95" s="345"/>
      <c r="I95" s="345"/>
      <c r="J95" s="345"/>
      <c r="K95" s="345"/>
    </row>
    <row r="96" spans="1:11" ht="15" thickBot="1">
      <c r="A96" s="10" t="s">
        <v>88</v>
      </c>
      <c r="B96" s="8">
        <v>315</v>
      </c>
      <c r="C96" s="348">
        <f t="shared" si="1"/>
        <v>0</v>
      </c>
      <c r="D96" s="11"/>
      <c r="E96" s="11"/>
      <c r="F96" s="11"/>
      <c r="G96" s="11"/>
      <c r="H96" s="11"/>
      <c r="I96" s="11"/>
      <c r="J96" s="11"/>
      <c r="K96" s="11"/>
    </row>
    <row r="97" spans="1:11" ht="27" thickBot="1">
      <c r="A97" s="10" t="s">
        <v>180</v>
      </c>
      <c r="B97" s="8">
        <v>321</v>
      </c>
      <c r="C97" s="348">
        <f t="shared" si="1"/>
        <v>0</v>
      </c>
      <c r="D97" s="11"/>
      <c r="E97" s="11"/>
      <c r="F97" s="11"/>
      <c r="G97" s="11"/>
      <c r="H97" s="11"/>
      <c r="I97" s="11"/>
      <c r="J97" s="11"/>
      <c r="K97" s="11"/>
    </row>
    <row r="98" spans="1:11" ht="27" thickBot="1">
      <c r="A98" s="10" t="s">
        <v>181</v>
      </c>
      <c r="B98" s="8">
        <v>322</v>
      </c>
      <c r="C98" s="348">
        <f t="shared" si="1"/>
        <v>0</v>
      </c>
      <c r="D98" s="11"/>
      <c r="E98" s="11"/>
      <c r="F98" s="11"/>
      <c r="G98" s="11"/>
      <c r="H98" s="11"/>
      <c r="I98" s="11"/>
      <c r="J98" s="11"/>
      <c r="K98" s="11"/>
    </row>
    <row r="99" spans="1:11" ht="15" thickBot="1">
      <c r="A99" s="12" t="s">
        <v>48</v>
      </c>
      <c r="B99" s="464">
        <v>323</v>
      </c>
      <c r="C99" s="348">
        <f t="shared" si="1"/>
        <v>0</v>
      </c>
      <c r="D99" s="462"/>
      <c r="E99" s="462"/>
      <c r="F99" s="462"/>
      <c r="G99" s="462"/>
      <c r="H99" s="462"/>
      <c r="I99" s="462"/>
      <c r="J99" s="462"/>
      <c r="K99" s="462"/>
    </row>
    <row r="100" spans="1:11" ht="15" thickBot="1">
      <c r="A100" s="13" t="s">
        <v>49</v>
      </c>
      <c r="B100" s="465"/>
      <c r="C100" s="348">
        <f t="shared" si="1"/>
        <v>0</v>
      </c>
      <c r="D100" s="463"/>
      <c r="E100" s="463"/>
      <c r="F100" s="463"/>
      <c r="G100" s="463"/>
      <c r="H100" s="463"/>
      <c r="I100" s="463"/>
      <c r="J100" s="463"/>
      <c r="K100" s="463"/>
    </row>
    <row r="101" spans="1:11" ht="27" thickBot="1">
      <c r="A101" s="13" t="s">
        <v>50</v>
      </c>
      <c r="B101" s="8">
        <v>324</v>
      </c>
      <c r="C101" s="348">
        <f t="shared" si="1"/>
        <v>0</v>
      </c>
      <c r="D101" s="11"/>
      <c r="E101" s="11"/>
      <c r="F101" s="11"/>
      <c r="G101" s="11"/>
      <c r="H101" s="11"/>
      <c r="I101" s="11"/>
      <c r="J101" s="11"/>
      <c r="K101" s="11"/>
    </row>
    <row r="102" spans="1:11" ht="27" customHeight="1" thickBot="1">
      <c r="A102" s="13" t="s">
        <v>51</v>
      </c>
      <c r="B102" s="8">
        <v>325</v>
      </c>
      <c r="C102" s="348">
        <f t="shared" si="1"/>
        <v>0</v>
      </c>
      <c r="D102" s="11"/>
      <c r="E102" s="11"/>
      <c r="F102" s="11"/>
      <c r="G102" s="11"/>
      <c r="H102" s="11"/>
      <c r="I102" s="11"/>
      <c r="J102" s="11"/>
      <c r="K102" s="11"/>
    </row>
    <row r="103" spans="1:11" ht="15" thickBot="1">
      <c r="A103" s="10" t="s">
        <v>52</v>
      </c>
      <c r="B103" s="8">
        <v>326</v>
      </c>
      <c r="C103" s="348">
        <f t="shared" si="1"/>
        <v>0</v>
      </c>
      <c r="D103" s="11"/>
      <c r="E103" s="11"/>
      <c r="F103" s="11"/>
      <c r="G103" s="11"/>
      <c r="H103" s="11"/>
      <c r="I103" s="11"/>
      <c r="J103" s="11"/>
      <c r="K103" s="11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10" t="s">
        <v>184</v>
      </c>
      <c r="B106" s="8">
        <v>4.101</v>
      </c>
      <c r="C106" s="348">
        <f aca="true" t="shared" si="2" ref="C106:C113">SUM(D106:K106)</f>
        <v>10</v>
      </c>
      <c r="D106" s="11"/>
      <c r="E106" s="11"/>
      <c r="F106" s="11"/>
      <c r="G106" s="11">
        <v>10</v>
      </c>
      <c r="H106" s="11"/>
      <c r="I106" s="11"/>
      <c r="J106" s="8"/>
      <c r="K106" s="8"/>
    </row>
    <row r="107" spans="1:11" ht="79.5" thickBot="1">
      <c r="A107" s="10" t="s">
        <v>185</v>
      </c>
      <c r="B107" s="8">
        <v>4.102</v>
      </c>
      <c r="C107" s="348">
        <f t="shared" si="2"/>
        <v>1</v>
      </c>
      <c r="D107" s="11"/>
      <c r="E107" s="11"/>
      <c r="F107" s="11"/>
      <c r="G107" s="11">
        <v>1</v>
      </c>
      <c r="H107" s="11"/>
      <c r="I107" s="11"/>
      <c r="J107" s="8"/>
      <c r="K107" s="8"/>
    </row>
    <row r="108" spans="1:11" ht="39.75" customHeight="1" thickBot="1">
      <c r="A108" s="10" t="s">
        <v>186</v>
      </c>
      <c r="B108" s="8">
        <v>4.103</v>
      </c>
      <c r="C108" s="348">
        <f t="shared" si="2"/>
        <v>9</v>
      </c>
      <c r="D108" s="11"/>
      <c r="E108" s="11"/>
      <c r="F108" s="11"/>
      <c r="G108" s="11">
        <v>9</v>
      </c>
      <c r="H108" s="11"/>
      <c r="I108" s="11"/>
      <c r="J108" s="8"/>
      <c r="K108" s="8"/>
    </row>
    <row r="109" spans="1:11" ht="66" customHeight="1" thickBot="1">
      <c r="A109" s="10" t="s">
        <v>187</v>
      </c>
      <c r="B109" s="8">
        <v>4.104</v>
      </c>
      <c r="C109" s="348">
        <f t="shared" si="2"/>
        <v>1</v>
      </c>
      <c r="D109" s="11"/>
      <c r="E109" s="11"/>
      <c r="F109" s="11"/>
      <c r="G109" s="11">
        <v>1</v>
      </c>
      <c r="H109" s="11"/>
      <c r="I109" s="11"/>
      <c r="J109" s="8"/>
      <c r="K109" s="8"/>
    </row>
    <row r="110" spans="1:11" ht="15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10" t="s">
        <v>189</v>
      </c>
      <c r="B111" s="8">
        <v>4.201</v>
      </c>
      <c r="C111" s="348">
        <f t="shared" si="2"/>
        <v>90</v>
      </c>
      <c r="D111" s="11"/>
      <c r="E111" s="11"/>
      <c r="F111" s="11"/>
      <c r="G111" s="11">
        <v>90</v>
      </c>
      <c r="H111" s="11"/>
      <c r="I111" s="11"/>
      <c r="J111" s="8"/>
      <c r="K111" s="8"/>
    </row>
    <row r="112" spans="1:11" ht="39.75" thickBot="1">
      <c r="A112" s="10" t="s">
        <v>99</v>
      </c>
      <c r="B112" s="8">
        <v>4.202</v>
      </c>
      <c r="C112" s="348">
        <f t="shared" si="2"/>
        <v>19</v>
      </c>
      <c r="D112" s="11"/>
      <c r="E112" s="11"/>
      <c r="F112" s="11"/>
      <c r="G112" s="11">
        <v>19</v>
      </c>
      <c r="H112" s="11"/>
      <c r="I112" s="11"/>
      <c r="J112" s="8"/>
      <c r="K112" s="8"/>
    </row>
    <row r="113" spans="1:11" ht="39.75" thickBot="1">
      <c r="A113" s="10" t="s">
        <v>190</v>
      </c>
      <c r="B113" s="8">
        <v>4.203</v>
      </c>
      <c r="C113" s="348">
        <f t="shared" si="2"/>
        <v>0</v>
      </c>
      <c r="D113" s="11"/>
      <c r="E113" s="11"/>
      <c r="F113" s="11"/>
      <c r="G113" s="11"/>
      <c r="H113" s="11"/>
      <c r="I113" s="11"/>
      <c r="J113" s="8"/>
      <c r="K113" s="8"/>
    </row>
    <row r="114" spans="1:11" ht="14.25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10" t="s">
        <v>103</v>
      </c>
      <c r="B116" s="8">
        <v>4.301</v>
      </c>
      <c r="C116" s="11"/>
      <c r="D116" s="8"/>
      <c r="E116" s="8"/>
      <c r="F116" s="8"/>
      <c r="G116" s="8"/>
      <c r="H116" s="8"/>
      <c r="I116" s="8"/>
      <c r="J116" s="8"/>
      <c r="K116" s="8"/>
    </row>
    <row r="117" spans="1:11" ht="39.75" thickBot="1">
      <c r="A117" s="10" t="s">
        <v>104</v>
      </c>
      <c r="B117" s="8">
        <v>4.302</v>
      </c>
      <c r="C117" s="11"/>
      <c r="D117" s="8"/>
      <c r="E117" s="8"/>
      <c r="F117" s="8"/>
      <c r="G117" s="8"/>
      <c r="H117" s="8"/>
      <c r="I117" s="8"/>
      <c r="J117" s="8"/>
      <c r="K117" s="8"/>
    </row>
    <row r="118" spans="1:11" ht="53.25" thickBot="1">
      <c r="A118" s="10" t="s">
        <v>193</v>
      </c>
      <c r="B118" s="8">
        <v>4.303</v>
      </c>
      <c r="C118" s="348">
        <f aca="true" t="shared" si="3" ref="C118:C125">SUM(D118:K118)</f>
        <v>5590.8</v>
      </c>
      <c r="D118" s="11"/>
      <c r="E118" s="11"/>
      <c r="F118" s="11"/>
      <c r="G118" s="11">
        <v>5590.8</v>
      </c>
      <c r="H118" s="11"/>
      <c r="I118" s="11"/>
      <c r="J118" s="8"/>
      <c r="K118" s="8"/>
    </row>
    <row r="119" spans="1:11" ht="66" thickBot="1">
      <c r="A119" s="10" t="s">
        <v>194</v>
      </c>
      <c r="B119" s="8">
        <v>4.304</v>
      </c>
      <c r="C119" s="348">
        <f t="shared" si="3"/>
        <v>525</v>
      </c>
      <c r="D119" s="11"/>
      <c r="E119" s="11"/>
      <c r="F119" s="11"/>
      <c r="G119" s="16">
        <v>525</v>
      </c>
      <c r="H119" s="11"/>
      <c r="I119" s="11"/>
      <c r="J119" s="8"/>
      <c r="K119" s="8"/>
    </row>
    <row r="120" spans="1:11" ht="42" customHeight="1" thickBot="1">
      <c r="A120" s="10" t="s">
        <v>195</v>
      </c>
      <c r="B120" s="8">
        <v>4.305</v>
      </c>
      <c r="C120" s="348">
        <f t="shared" si="3"/>
        <v>3971.4</v>
      </c>
      <c r="D120" s="11"/>
      <c r="E120" s="11"/>
      <c r="F120" s="11"/>
      <c r="G120" s="11">
        <v>3971.4</v>
      </c>
      <c r="H120" s="11"/>
      <c r="I120" s="11"/>
      <c r="J120" s="8"/>
      <c r="K120" s="8"/>
    </row>
    <row r="121" spans="1:11" ht="15" thickBot="1">
      <c r="A121" s="14" t="s">
        <v>196</v>
      </c>
      <c r="B121" s="464">
        <v>4.306</v>
      </c>
      <c r="C121" s="348">
        <f t="shared" si="3"/>
        <v>3971.4</v>
      </c>
      <c r="D121" s="344"/>
      <c r="E121" s="344"/>
      <c r="F121" s="344"/>
      <c r="G121" s="344">
        <v>3971.4</v>
      </c>
      <c r="H121" s="344"/>
      <c r="I121" s="344"/>
      <c r="J121" s="346"/>
      <c r="K121" s="346"/>
    </row>
    <row r="122" spans="1:11" ht="15" thickBot="1">
      <c r="A122" s="10" t="s">
        <v>108</v>
      </c>
      <c r="B122" s="465"/>
      <c r="C122" s="348">
        <f t="shared" si="3"/>
        <v>0</v>
      </c>
      <c r="D122" s="345"/>
      <c r="E122" s="345"/>
      <c r="F122" s="345"/>
      <c r="G122" s="345"/>
      <c r="H122" s="345"/>
      <c r="I122" s="345"/>
      <c r="J122" s="347"/>
      <c r="K122" s="347"/>
    </row>
    <row r="123" spans="1:11" ht="27" thickBot="1">
      <c r="A123" s="13" t="s">
        <v>109</v>
      </c>
      <c r="B123" s="8">
        <v>4.307</v>
      </c>
      <c r="C123" s="348">
        <f t="shared" si="3"/>
        <v>0</v>
      </c>
      <c r="D123" s="11"/>
      <c r="E123" s="11"/>
      <c r="F123" s="11"/>
      <c r="G123" s="11"/>
      <c r="H123" s="11"/>
      <c r="I123" s="11"/>
      <c r="J123" s="8"/>
      <c r="K123" s="8"/>
    </row>
    <row r="124" spans="1:11" ht="69" customHeight="1" thickBot="1">
      <c r="A124" s="10" t="s">
        <v>197</v>
      </c>
      <c r="B124" s="8">
        <v>4.308</v>
      </c>
      <c r="C124" s="348">
        <f t="shared" si="3"/>
        <v>525</v>
      </c>
      <c r="D124" s="11"/>
      <c r="E124" s="11"/>
      <c r="F124" s="30"/>
      <c r="G124" s="30">
        <v>525</v>
      </c>
      <c r="H124" s="17"/>
      <c r="I124" s="11"/>
      <c r="J124" s="8"/>
      <c r="K124" s="8"/>
    </row>
    <row r="125" spans="1:11" ht="66" thickBot="1">
      <c r="A125" s="13" t="s">
        <v>198</v>
      </c>
      <c r="B125" s="15">
        <v>4.309</v>
      </c>
      <c r="C125" s="348">
        <f t="shared" si="3"/>
        <v>0</v>
      </c>
      <c r="D125" s="15"/>
      <c r="E125" s="15"/>
      <c r="F125" s="15"/>
      <c r="G125" s="29"/>
      <c r="H125" s="15"/>
      <c r="I125" s="15"/>
      <c r="J125" s="15"/>
      <c r="K125" s="15"/>
    </row>
    <row r="126" ht="15">
      <c r="A126" s="18"/>
    </row>
    <row r="127" ht="16.5" customHeight="1">
      <c r="A127" s="18"/>
    </row>
    <row r="128" spans="1:7" ht="15">
      <c r="A128" s="482" t="s">
        <v>112</v>
      </c>
      <c r="B128" s="483" t="s">
        <v>376</v>
      </c>
      <c r="D128" s="20"/>
      <c r="F128" s="483" t="s">
        <v>116</v>
      </c>
      <c r="G128" s="483"/>
    </row>
    <row r="129" spans="1:7" ht="90" customHeight="1" thickBot="1">
      <c r="A129" s="482"/>
      <c r="B129" s="484"/>
      <c r="D129" s="23"/>
      <c r="F129" s="485"/>
      <c r="G129" s="485"/>
    </row>
    <row r="130" spans="1:7" ht="18" customHeight="1">
      <c r="A130" s="20"/>
      <c r="B130" s="19" t="s">
        <v>114</v>
      </c>
      <c r="D130" s="19" t="s">
        <v>115</v>
      </c>
      <c r="F130" s="479" t="s">
        <v>113</v>
      </c>
      <c r="G130" s="479"/>
    </row>
    <row r="131" spans="1:5" ht="15">
      <c r="A131" s="20"/>
      <c r="B131" s="19"/>
      <c r="C131" s="19"/>
      <c r="D131" s="19"/>
      <c r="E131" s="19"/>
    </row>
    <row r="132" spans="1:4" ht="15">
      <c r="A132" s="20"/>
      <c r="B132" s="19"/>
      <c r="C132" s="19"/>
      <c r="D132" s="19"/>
    </row>
    <row r="133" spans="1:4" ht="15">
      <c r="A133" s="20"/>
      <c r="B133" s="19"/>
      <c r="C133" s="19"/>
      <c r="D133" s="19"/>
    </row>
    <row r="134" ht="15">
      <c r="A134" s="18"/>
    </row>
    <row r="135" spans="1:2" ht="15">
      <c r="A135" s="25" t="s">
        <v>118</v>
      </c>
      <c r="B135" s="26"/>
    </row>
    <row r="136" spans="1:2" ht="15">
      <c r="A136" s="480" t="s">
        <v>119</v>
      </c>
      <c r="B136" s="480"/>
    </row>
    <row r="137" ht="15">
      <c r="A137" s="25" t="s">
        <v>117</v>
      </c>
    </row>
    <row r="138" ht="15">
      <c r="A138" s="18"/>
    </row>
  </sheetData>
  <sheetProtection/>
  <mergeCells count="81">
    <mergeCell ref="B11:J11"/>
    <mergeCell ref="F130:G130"/>
    <mergeCell ref="A136:B136"/>
    <mergeCell ref="B14:J14"/>
    <mergeCell ref="A128:A129"/>
    <mergeCell ref="B128:B129"/>
    <mergeCell ref="F128:G129"/>
    <mergeCell ref="A17:A19"/>
    <mergeCell ref="B17:B19"/>
    <mergeCell ref="D17:K17"/>
    <mergeCell ref="D18:F18"/>
    <mergeCell ref="G18:G19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H66:H67"/>
    <mergeCell ref="B94:B95"/>
    <mergeCell ref="I62:I63"/>
    <mergeCell ref="J62:J63"/>
    <mergeCell ref="K62:K63"/>
    <mergeCell ref="A55:K55"/>
    <mergeCell ref="B62:B63"/>
    <mergeCell ref="D62:D63"/>
    <mergeCell ref="E62:E63"/>
    <mergeCell ref="F62:F63"/>
    <mergeCell ref="G62:G63"/>
    <mergeCell ref="H62:H63"/>
    <mergeCell ref="B99:B100"/>
    <mergeCell ref="D99:D100"/>
    <mergeCell ref="E99:E100"/>
    <mergeCell ref="F99:F100"/>
    <mergeCell ref="A114:K114"/>
    <mergeCell ref="A115:K115"/>
    <mergeCell ref="H99:H100"/>
    <mergeCell ref="I99:I100"/>
    <mergeCell ref="G66:G67"/>
    <mergeCell ref="I66:I67"/>
    <mergeCell ref="J66:J67"/>
    <mergeCell ref="K66:K67"/>
    <mergeCell ref="A72:K72"/>
    <mergeCell ref="A73:K73"/>
    <mergeCell ref="B121:B122"/>
    <mergeCell ref="A2:K2"/>
    <mergeCell ref="A1:K1"/>
    <mergeCell ref="A5:K5"/>
    <mergeCell ref="A6:K6"/>
    <mergeCell ref="A7:K7"/>
    <mergeCell ref="A3:K3"/>
    <mergeCell ref="B66:B67"/>
    <mergeCell ref="D66:D67"/>
    <mergeCell ref="E66:E67"/>
    <mergeCell ref="A8:K8"/>
    <mergeCell ref="A9:K9"/>
    <mergeCell ref="A16:K16"/>
    <mergeCell ref="A105:K105"/>
    <mergeCell ref="A110:K110"/>
    <mergeCell ref="G99:G100"/>
    <mergeCell ref="J99:J100"/>
    <mergeCell ref="K99:K100"/>
    <mergeCell ref="A104:K104"/>
    <mergeCell ref="F66:F67"/>
  </mergeCells>
  <hyperlinks>
    <hyperlink ref="A117" r:id="rId1" display="consultantplus://offline/ref=CF0B65AD7F358AF64A7F96E48FA9F722905D1B93A50E5216B7F11D768EEDDF1330B561F0A1B2C9E9U8x2M"/>
  </hyperlink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51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79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6.5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">
      <c r="A2" s="514" t="s">
        <v>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</row>
    <row r="3" spans="1:11" ht="15">
      <c r="A3" s="514" t="s">
        <v>5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</row>
    <row r="4" spans="1:11" ht="15">
      <c r="A4" s="514" t="s">
        <v>6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</row>
    <row r="5" spans="1:11" ht="15">
      <c r="A5" s="514" t="s">
        <v>125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</row>
    <row r="6" ht="15">
      <c r="A6" s="104"/>
    </row>
    <row r="7" spans="1:11" ht="15">
      <c r="A7" s="105" t="s">
        <v>8</v>
      </c>
      <c r="B7" s="585" t="s">
        <v>287</v>
      </c>
      <c r="C7" s="586"/>
      <c r="D7" s="586"/>
      <c r="E7" s="586"/>
      <c r="F7" s="586"/>
      <c r="G7" s="586"/>
      <c r="H7" s="586"/>
      <c r="I7" s="586"/>
      <c r="J7" s="586"/>
      <c r="K7" s="586"/>
    </row>
    <row r="8" spans="1:11" ht="62.25">
      <c r="A8" s="105" t="s">
        <v>9</v>
      </c>
      <c r="B8" s="586"/>
      <c r="C8" s="586"/>
      <c r="D8" s="586"/>
      <c r="E8" s="586"/>
      <c r="F8" s="586"/>
      <c r="G8" s="586"/>
      <c r="H8" s="586"/>
      <c r="I8" s="586"/>
      <c r="J8" s="586"/>
      <c r="K8" s="586"/>
    </row>
    <row r="9" spans="1:11" ht="15">
      <c r="A9" s="105"/>
      <c r="B9" s="120"/>
      <c r="K9" s="99"/>
    </row>
    <row r="10" spans="1:11" ht="15">
      <c r="A10" s="105"/>
      <c r="B10" s="120"/>
      <c r="K10" s="99"/>
    </row>
    <row r="11" spans="1:11" ht="15">
      <c r="A11" s="105"/>
      <c r="B11" s="120"/>
      <c r="K11" s="99"/>
    </row>
    <row r="12" spans="1:11" ht="15">
      <c r="A12" s="105"/>
      <c r="B12" s="120"/>
      <c r="K12" s="99"/>
    </row>
    <row r="13" spans="1:11" ht="15">
      <c r="A13" s="105" t="s">
        <v>10</v>
      </c>
      <c r="B13" s="587" t="s">
        <v>126</v>
      </c>
      <c r="C13" s="587"/>
      <c r="D13" s="587"/>
      <c r="E13" s="587"/>
      <c r="F13" s="587"/>
      <c r="G13" s="587"/>
      <c r="H13" s="587"/>
      <c r="I13" s="587"/>
      <c r="J13" s="587"/>
      <c r="K13" s="587"/>
    </row>
    <row r="14" spans="1:11" ht="15">
      <c r="A14" s="105"/>
      <c r="B14" s="179"/>
      <c r="C14" s="179"/>
      <c r="D14" s="179"/>
      <c r="E14" s="179"/>
      <c r="F14" s="179"/>
      <c r="G14" s="179"/>
      <c r="H14" s="179"/>
      <c r="I14" s="179"/>
      <c r="J14" s="179"/>
      <c r="K14" s="179"/>
    </row>
    <row r="15" spans="1:11" ht="15">
      <c r="A15" s="104"/>
      <c r="K15" s="99"/>
    </row>
    <row r="16" spans="1:11" ht="15.75" thickBot="1">
      <c r="A16" s="523" t="s">
        <v>11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</row>
    <row r="17" spans="1:11" ht="15" thickBot="1">
      <c r="A17" s="517" t="s">
        <v>12</v>
      </c>
      <c r="B17" s="517" t="s">
        <v>13</v>
      </c>
      <c r="C17" s="106" t="s">
        <v>14</v>
      </c>
      <c r="D17" s="519" t="s">
        <v>16</v>
      </c>
      <c r="E17" s="525"/>
      <c r="F17" s="525"/>
      <c r="G17" s="525"/>
      <c r="H17" s="525"/>
      <c r="I17" s="525"/>
      <c r="J17" s="525"/>
      <c r="K17" s="520"/>
    </row>
    <row r="18" spans="1:11" ht="26.25" customHeight="1" thickBot="1">
      <c r="A18" s="524"/>
      <c r="B18" s="524"/>
      <c r="C18" s="107" t="s">
        <v>15</v>
      </c>
      <c r="D18" s="519" t="s">
        <v>17</v>
      </c>
      <c r="E18" s="525"/>
      <c r="F18" s="520"/>
      <c r="G18" s="517" t="s">
        <v>18</v>
      </c>
      <c r="H18" s="517" t="s">
        <v>19</v>
      </c>
      <c r="I18" s="517" t="s">
        <v>20</v>
      </c>
      <c r="J18" s="519" t="s">
        <v>21</v>
      </c>
      <c r="K18" s="520"/>
    </row>
    <row r="19" spans="1:11" ht="93" thickBot="1">
      <c r="A19" s="518"/>
      <c r="B19" s="518"/>
      <c r="C19" s="109"/>
      <c r="D19" s="110" t="s">
        <v>22</v>
      </c>
      <c r="E19" s="110" t="s">
        <v>23</v>
      </c>
      <c r="F19" s="110" t="s">
        <v>143</v>
      </c>
      <c r="G19" s="518"/>
      <c r="H19" s="518"/>
      <c r="I19" s="518"/>
      <c r="J19" s="110" t="s">
        <v>144</v>
      </c>
      <c r="K19" s="110" t="s">
        <v>26</v>
      </c>
    </row>
    <row r="20" spans="1:11" ht="15" thickBot="1">
      <c r="A20" s="108">
        <v>1</v>
      </c>
      <c r="B20" s="110">
        <v>2</v>
      </c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</row>
    <row r="21" spans="1:11" ht="14.25">
      <c r="A21" s="439" t="s">
        <v>145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1"/>
    </row>
    <row r="22" spans="1:11" ht="15" thickBot="1">
      <c r="A22" s="442" t="s">
        <v>28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4"/>
    </row>
    <row r="23" spans="1:12" ht="52.5">
      <c r="A23" s="407" t="s">
        <v>29</v>
      </c>
      <c r="B23" s="408">
        <v>101</v>
      </c>
      <c r="C23" s="404">
        <f>SUM(D23:K23)</f>
        <v>91</v>
      </c>
      <c r="D23" s="404"/>
      <c r="E23" s="404"/>
      <c r="F23" s="404"/>
      <c r="G23" s="404">
        <v>5</v>
      </c>
      <c r="H23" s="404"/>
      <c r="I23" s="404"/>
      <c r="J23" s="404">
        <v>6</v>
      </c>
      <c r="K23" s="404">
        <v>80</v>
      </c>
      <c r="L23" s="74">
        <f>SUM(D23:I23)</f>
        <v>5</v>
      </c>
    </row>
    <row r="24" spans="1:11" ht="39">
      <c r="A24" s="322" t="s">
        <v>146</v>
      </c>
      <c r="B24" s="323">
        <v>102</v>
      </c>
      <c r="C24" s="307">
        <f aca="true" t="shared" si="0" ref="C24:C54">SUM(D24:K24)</f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</row>
    <row r="25" spans="1:11" ht="39">
      <c r="A25" s="322" t="s">
        <v>147</v>
      </c>
      <c r="B25" s="323">
        <v>103</v>
      </c>
      <c r="C25" s="307">
        <f t="shared" si="0"/>
        <v>2</v>
      </c>
      <c r="D25" s="130"/>
      <c r="E25" s="130"/>
      <c r="F25" s="130"/>
      <c r="G25" s="130">
        <v>2</v>
      </c>
      <c r="H25" s="130"/>
      <c r="I25" s="130"/>
      <c r="J25" s="130">
        <v>0</v>
      </c>
      <c r="K25" s="130">
        <v>0</v>
      </c>
    </row>
    <row r="26" spans="1:11" ht="52.5">
      <c r="A26" s="324" t="s">
        <v>243</v>
      </c>
      <c r="B26" s="325" t="s">
        <v>216</v>
      </c>
      <c r="C26" s="307">
        <f t="shared" si="0"/>
        <v>2</v>
      </c>
      <c r="D26" s="326"/>
      <c r="E26" s="326"/>
      <c r="F26" s="326"/>
      <c r="G26" s="326">
        <v>2</v>
      </c>
      <c r="H26" s="326"/>
      <c r="I26" s="326"/>
      <c r="J26" s="326"/>
      <c r="K26" s="326"/>
    </row>
    <row r="27" spans="1:11" ht="52.5">
      <c r="A27" s="324" t="s">
        <v>244</v>
      </c>
      <c r="B27" s="325" t="s">
        <v>218</v>
      </c>
      <c r="C27" s="307">
        <f t="shared" si="0"/>
        <v>2</v>
      </c>
      <c r="D27" s="326"/>
      <c r="E27" s="326"/>
      <c r="F27" s="326"/>
      <c r="G27" s="326">
        <v>2</v>
      </c>
      <c r="H27" s="326"/>
      <c r="I27" s="326"/>
      <c r="J27" s="326"/>
      <c r="K27" s="326"/>
    </row>
    <row r="28" spans="1:11" ht="52.5">
      <c r="A28" s="322" t="s">
        <v>148</v>
      </c>
      <c r="B28" s="323">
        <v>104</v>
      </c>
      <c r="C28" s="307">
        <f t="shared" si="0"/>
        <v>0</v>
      </c>
      <c r="D28" s="130"/>
      <c r="E28" s="130"/>
      <c r="F28" s="130"/>
      <c r="G28" s="130"/>
      <c r="H28" s="130"/>
      <c r="I28" s="130"/>
      <c r="J28" s="130">
        <v>0</v>
      </c>
      <c r="K28" s="130">
        <v>0</v>
      </c>
    </row>
    <row r="29" spans="1:11" ht="66">
      <c r="A29" s="324" t="s">
        <v>245</v>
      </c>
      <c r="B29" s="325" t="s">
        <v>220</v>
      </c>
      <c r="C29" s="307">
        <f t="shared" si="0"/>
        <v>0</v>
      </c>
      <c r="D29" s="326"/>
      <c r="E29" s="326"/>
      <c r="F29" s="326"/>
      <c r="G29" s="326"/>
      <c r="H29" s="326"/>
      <c r="I29" s="326"/>
      <c r="J29" s="326"/>
      <c r="K29" s="326"/>
    </row>
    <row r="30" spans="1:11" ht="78.75">
      <c r="A30" s="311" t="s">
        <v>246</v>
      </c>
      <c r="B30" s="312">
        <v>105</v>
      </c>
      <c r="C30" s="307">
        <f t="shared" si="0"/>
        <v>0</v>
      </c>
      <c r="D30" s="307"/>
      <c r="E30" s="307"/>
      <c r="F30" s="307"/>
      <c r="G30" s="307"/>
      <c r="H30" s="307"/>
      <c r="I30" s="307"/>
      <c r="J30" s="307"/>
      <c r="K30" s="307"/>
    </row>
    <row r="31" spans="1:11" ht="52.5">
      <c r="A31" s="322" t="s">
        <v>34</v>
      </c>
      <c r="B31" s="323">
        <v>106</v>
      </c>
      <c r="C31" s="307">
        <f t="shared" si="0"/>
        <v>0</v>
      </c>
      <c r="D31" s="130"/>
      <c r="E31" s="130"/>
      <c r="F31" s="130"/>
      <c r="G31" s="130"/>
      <c r="H31" s="130"/>
      <c r="I31" s="130"/>
      <c r="J31" s="130">
        <v>0</v>
      </c>
      <c r="K31" s="130">
        <v>0</v>
      </c>
    </row>
    <row r="32" spans="1:11" ht="26.25">
      <c r="A32" s="322" t="s">
        <v>150</v>
      </c>
      <c r="B32" s="323">
        <v>107</v>
      </c>
      <c r="C32" s="307">
        <f t="shared" si="0"/>
        <v>0</v>
      </c>
      <c r="D32" s="130"/>
      <c r="E32" s="130"/>
      <c r="F32" s="130"/>
      <c r="G32" s="130"/>
      <c r="H32" s="130">
        <v>0</v>
      </c>
      <c r="I32" s="130">
        <v>0</v>
      </c>
      <c r="J32" s="130">
        <v>0</v>
      </c>
      <c r="K32" s="130">
        <v>0</v>
      </c>
    </row>
    <row r="33" spans="1:11" ht="26.25">
      <c r="A33" s="322" t="s">
        <v>151</v>
      </c>
      <c r="B33" s="323">
        <v>108</v>
      </c>
      <c r="C33" s="307">
        <f t="shared" si="0"/>
        <v>0</v>
      </c>
      <c r="D33" s="130"/>
      <c r="E33" s="130"/>
      <c r="F33" s="130"/>
      <c r="G33" s="130"/>
      <c r="H33" s="130">
        <v>0</v>
      </c>
      <c r="I33" s="130">
        <v>0</v>
      </c>
      <c r="J33" s="130">
        <v>0</v>
      </c>
      <c r="K33" s="130">
        <v>0</v>
      </c>
    </row>
    <row r="34" spans="1:11" ht="39">
      <c r="A34" s="322" t="s">
        <v>152</v>
      </c>
      <c r="B34" s="323">
        <v>109</v>
      </c>
      <c r="C34" s="307">
        <f t="shared" si="0"/>
        <v>0</v>
      </c>
      <c r="D34" s="130"/>
      <c r="E34" s="130"/>
      <c r="F34" s="130"/>
      <c r="G34" s="130"/>
      <c r="H34" s="130">
        <v>0</v>
      </c>
      <c r="I34" s="130">
        <v>0</v>
      </c>
      <c r="J34" s="130">
        <v>0</v>
      </c>
      <c r="K34" s="130">
        <v>0</v>
      </c>
    </row>
    <row r="35" spans="1:11" ht="52.5">
      <c r="A35" s="225" t="s">
        <v>221</v>
      </c>
      <c r="B35" s="325" t="s">
        <v>222</v>
      </c>
      <c r="C35" s="307">
        <f t="shared" si="0"/>
        <v>91</v>
      </c>
      <c r="D35" s="326"/>
      <c r="E35" s="326"/>
      <c r="F35" s="326"/>
      <c r="G35" s="326">
        <v>5</v>
      </c>
      <c r="H35" s="326"/>
      <c r="I35" s="326"/>
      <c r="J35" s="326">
        <v>6</v>
      </c>
      <c r="K35" s="326">
        <v>80</v>
      </c>
    </row>
    <row r="36" spans="1:11" ht="52.5">
      <c r="A36" s="225" t="s">
        <v>223</v>
      </c>
      <c r="B36" s="325" t="s">
        <v>224</v>
      </c>
      <c r="C36" s="307">
        <f t="shared" si="0"/>
        <v>0</v>
      </c>
      <c r="D36" s="326"/>
      <c r="E36" s="326"/>
      <c r="F36" s="326"/>
      <c r="G36" s="326"/>
      <c r="H36" s="326"/>
      <c r="I36" s="326"/>
      <c r="J36" s="326"/>
      <c r="K36" s="326"/>
    </row>
    <row r="37" spans="1:11" ht="26.25">
      <c r="A37" s="407" t="s">
        <v>153</v>
      </c>
      <c r="B37" s="408">
        <v>110</v>
      </c>
      <c r="C37" s="404">
        <f t="shared" si="0"/>
        <v>91</v>
      </c>
      <c r="D37" s="404"/>
      <c r="E37" s="404"/>
      <c r="F37" s="404"/>
      <c r="G37" s="404">
        <v>5</v>
      </c>
      <c r="H37" s="404"/>
      <c r="I37" s="404"/>
      <c r="J37" s="404">
        <v>6</v>
      </c>
      <c r="K37" s="404">
        <v>80</v>
      </c>
    </row>
    <row r="38" spans="1:11" ht="52.5">
      <c r="A38" s="322" t="s">
        <v>154</v>
      </c>
      <c r="B38" s="323">
        <v>111</v>
      </c>
      <c r="C38" s="307">
        <f t="shared" si="0"/>
        <v>2</v>
      </c>
      <c r="D38" s="130"/>
      <c r="E38" s="130"/>
      <c r="F38" s="130"/>
      <c r="G38" s="130">
        <v>2</v>
      </c>
      <c r="H38" s="130"/>
      <c r="I38" s="130"/>
      <c r="J38" s="130">
        <v>0</v>
      </c>
      <c r="K38" s="130">
        <v>0</v>
      </c>
    </row>
    <row r="39" spans="1:11" ht="66">
      <c r="A39" s="324" t="s">
        <v>247</v>
      </c>
      <c r="B39" s="325" t="s">
        <v>226</v>
      </c>
      <c r="C39" s="307">
        <f t="shared" si="0"/>
        <v>2</v>
      </c>
      <c r="D39" s="326"/>
      <c r="E39" s="326"/>
      <c r="F39" s="326"/>
      <c r="G39" s="326">
        <v>2</v>
      </c>
      <c r="H39" s="326"/>
      <c r="I39" s="326"/>
      <c r="J39" s="326"/>
      <c r="K39" s="326"/>
    </row>
    <row r="40" spans="1:11" ht="66">
      <c r="A40" s="324" t="s">
        <v>248</v>
      </c>
      <c r="B40" s="325" t="s">
        <v>228</v>
      </c>
      <c r="C40" s="307">
        <f t="shared" si="0"/>
        <v>2</v>
      </c>
      <c r="D40" s="326"/>
      <c r="E40" s="326"/>
      <c r="F40" s="326"/>
      <c r="G40" s="326">
        <v>2</v>
      </c>
      <c r="H40" s="326"/>
      <c r="I40" s="326"/>
      <c r="J40" s="326"/>
      <c r="K40" s="326"/>
    </row>
    <row r="41" spans="1:11" ht="39">
      <c r="A41" s="322" t="s">
        <v>155</v>
      </c>
      <c r="B41" s="323">
        <v>112</v>
      </c>
      <c r="C41" s="307">
        <f t="shared" si="0"/>
        <v>0</v>
      </c>
      <c r="D41" s="130"/>
      <c r="E41" s="130"/>
      <c r="F41" s="130"/>
      <c r="G41" s="130"/>
      <c r="H41" s="130">
        <v>0</v>
      </c>
      <c r="I41" s="130">
        <v>0</v>
      </c>
      <c r="J41" s="130">
        <v>0</v>
      </c>
      <c r="K41" s="130">
        <v>0</v>
      </c>
    </row>
    <row r="42" spans="1:11" ht="39">
      <c r="A42" s="322" t="s">
        <v>156</v>
      </c>
      <c r="B42" s="323">
        <v>113</v>
      </c>
      <c r="C42" s="307">
        <f t="shared" si="0"/>
        <v>0</v>
      </c>
      <c r="D42" s="130"/>
      <c r="E42" s="130"/>
      <c r="F42" s="130"/>
      <c r="G42" s="130"/>
      <c r="H42" s="130">
        <v>0</v>
      </c>
      <c r="I42" s="130">
        <v>0</v>
      </c>
      <c r="J42" s="130">
        <v>0</v>
      </c>
      <c r="K42" s="130">
        <v>0</v>
      </c>
    </row>
    <row r="43" spans="1:11" ht="39">
      <c r="A43" s="322" t="s">
        <v>157</v>
      </c>
      <c r="B43" s="323">
        <v>114</v>
      </c>
      <c r="C43" s="307">
        <f t="shared" si="0"/>
        <v>91</v>
      </c>
      <c r="D43" s="130"/>
      <c r="E43" s="130"/>
      <c r="F43" s="130"/>
      <c r="G43" s="130">
        <v>5</v>
      </c>
      <c r="H43" s="130"/>
      <c r="I43" s="130"/>
      <c r="J43" s="130">
        <v>6</v>
      </c>
      <c r="K43" s="130">
        <v>80</v>
      </c>
    </row>
    <row r="44" spans="1:11" ht="14.25">
      <c r="A44" s="327" t="s">
        <v>158</v>
      </c>
      <c r="B44" s="589">
        <v>115</v>
      </c>
      <c r="C44" s="307">
        <f t="shared" si="0"/>
        <v>0</v>
      </c>
      <c r="D44" s="588"/>
      <c r="E44" s="588"/>
      <c r="F44" s="588"/>
      <c r="G44" s="588"/>
      <c r="H44" s="588"/>
      <c r="I44" s="588"/>
      <c r="J44" s="588"/>
      <c r="K44" s="588"/>
    </row>
    <row r="45" spans="1:11" ht="14.25">
      <c r="A45" s="327" t="s">
        <v>44</v>
      </c>
      <c r="B45" s="589"/>
      <c r="C45" s="307">
        <f t="shared" si="0"/>
        <v>0</v>
      </c>
      <c r="D45" s="588"/>
      <c r="E45" s="588"/>
      <c r="F45" s="588"/>
      <c r="G45" s="588"/>
      <c r="H45" s="588"/>
      <c r="I45" s="588"/>
      <c r="J45" s="588"/>
      <c r="K45" s="588"/>
    </row>
    <row r="46" spans="1:11" ht="14.25">
      <c r="A46" s="322" t="s">
        <v>45</v>
      </c>
      <c r="B46" s="323">
        <v>116</v>
      </c>
      <c r="C46" s="307">
        <f t="shared" si="0"/>
        <v>0</v>
      </c>
      <c r="D46" s="130"/>
      <c r="E46" s="130"/>
      <c r="F46" s="130"/>
      <c r="G46" s="130"/>
      <c r="H46" s="130"/>
      <c r="I46" s="130"/>
      <c r="J46" s="130"/>
      <c r="K46" s="130"/>
    </row>
    <row r="47" spans="1:11" ht="14.25">
      <c r="A47" s="322" t="s">
        <v>46</v>
      </c>
      <c r="B47" s="323">
        <v>121</v>
      </c>
      <c r="C47" s="307">
        <f t="shared" si="0"/>
        <v>0</v>
      </c>
      <c r="D47" s="130"/>
      <c r="E47" s="130"/>
      <c r="F47" s="130"/>
      <c r="G47" s="130"/>
      <c r="H47" s="130"/>
      <c r="I47" s="130"/>
      <c r="J47" s="130"/>
      <c r="K47" s="130"/>
    </row>
    <row r="48" spans="1:11" ht="14.25">
      <c r="A48" s="322" t="s">
        <v>47</v>
      </c>
      <c r="B48" s="323">
        <v>122</v>
      </c>
      <c r="C48" s="307">
        <f t="shared" si="0"/>
        <v>0</v>
      </c>
      <c r="D48" s="130"/>
      <c r="E48" s="130"/>
      <c r="F48" s="130"/>
      <c r="G48" s="130"/>
      <c r="H48" s="130"/>
      <c r="I48" s="130"/>
      <c r="J48" s="130"/>
      <c r="K48" s="130"/>
    </row>
    <row r="49" spans="1:11" ht="14.25">
      <c r="A49" s="327" t="s">
        <v>48</v>
      </c>
      <c r="B49" s="589">
        <v>123</v>
      </c>
      <c r="C49" s="307">
        <f t="shared" si="0"/>
        <v>0</v>
      </c>
      <c r="D49" s="588"/>
      <c r="E49" s="588"/>
      <c r="F49" s="588"/>
      <c r="G49" s="588"/>
      <c r="H49" s="588"/>
      <c r="I49" s="588"/>
      <c r="J49" s="588"/>
      <c r="K49" s="588"/>
    </row>
    <row r="50" spans="1:11" ht="14.25">
      <c r="A50" s="327" t="s">
        <v>49</v>
      </c>
      <c r="B50" s="589"/>
      <c r="C50" s="307">
        <f t="shared" si="0"/>
        <v>0</v>
      </c>
      <c r="D50" s="588"/>
      <c r="E50" s="588"/>
      <c r="F50" s="588"/>
      <c r="G50" s="588"/>
      <c r="H50" s="588"/>
      <c r="I50" s="588"/>
      <c r="J50" s="588"/>
      <c r="K50" s="588"/>
    </row>
    <row r="51" spans="1:11" ht="26.25">
      <c r="A51" s="327" t="s">
        <v>50</v>
      </c>
      <c r="B51" s="323">
        <v>124</v>
      </c>
      <c r="C51" s="307">
        <f t="shared" si="0"/>
        <v>0</v>
      </c>
      <c r="D51" s="130"/>
      <c r="E51" s="130"/>
      <c r="F51" s="130"/>
      <c r="G51" s="130"/>
      <c r="H51" s="130"/>
      <c r="I51" s="130"/>
      <c r="J51" s="130"/>
      <c r="K51" s="130"/>
    </row>
    <row r="52" spans="1:11" ht="39">
      <c r="A52" s="327" t="s">
        <v>51</v>
      </c>
      <c r="B52" s="323">
        <v>125</v>
      </c>
      <c r="C52" s="307">
        <f t="shared" si="0"/>
        <v>0</v>
      </c>
      <c r="D52" s="130"/>
      <c r="E52" s="130"/>
      <c r="F52" s="130"/>
      <c r="G52" s="130"/>
      <c r="H52" s="130"/>
      <c r="I52" s="130"/>
      <c r="J52" s="130"/>
      <c r="K52" s="130"/>
    </row>
    <row r="53" spans="1:11" ht="14.25">
      <c r="A53" s="322" t="s">
        <v>52</v>
      </c>
      <c r="B53" s="323">
        <v>126</v>
      </c>
      <c r="C53" s="307">
        <f t="shared" si="0"/>
        <v>0</v>
      </c>
      <c r="D53" s="130"/>
      <c r="E53" s="130"/>
      <c r="F53" s="130"/>
      <c r="G53" s="130"/>
      <c r="H53" s="130"/>
      <c r="I53" s="130"/>
      <c r="J53" s="130"/>
      <c r="K53" s="130"/>
    </row>
    <row r="54" spans="1:11" ht="39.75" thickBot="1">
      <c r="A54" s="322" t="s">
        <v>159</v>
      </c>
      <c r="B54" s="323">
        <v>127</v>
      </c>
      <c r="C54" s="307">
        <f t="shared" si="0"/>
        <v>0</v>
      </c>
      <c r="D54" s="130"/>
      <c r="E54" s="130"/>
      <c r="F54" s="130"/>
      <c r="G54" s="130"/>
      <c r="H54" s="130"/>
      <c r="I54" s="130"/>
      <c r="J54" s="130">
        <v>0</v>
      </c>
      <c r="K54" s="130">
        <v>0</v>
      </c>
    </row>
    <row r="55" spans="1:11" ht="15" thickBot="1">
      <c r="A55" s="434" t="s">
        <v>160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6"/>
    </row>
    <row r="56" spans="1:11" ht="14.25">
      <c r="A56" s="322" t="s">
        <v>161</v>
      </c>
      <c r="B56" s="323">
        <v>201</v>
      </c>
      <c r="C56" s="307">
        <f aca="true" t="shared" si="1" ref="C56:C71">SUM(D56:K56)</f>
        <v>21</v>
      </c>
      <c r="D56" s="130"/>
      <c r="E56" s="130"/>
      <c r="F56" s="130"/>
      <c r="G56" s="130">
        <v>21</v>
      </c>
      <c r="H56" s="130"/>
      <c r="I56" s="130"/>
      <c r="J56" s="130">
        <v>0</v>
      </c>
      <c r="K56" s="130">
        <v>0</v>
      </c>
    </row>
    <row r="57" spans="1:11" ht="52.5">
      <c r="A57" s="327" t="s">
        <v>162</v>
      </c>
      <c r="B57" s="323">
        <v>202</v>
      </c>
      <c r="C57" s="307">
        <f t="shared" si="1"/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</row>
    <row r="58" spans="1:11" ht="52.5">
      <c r="A58" s="327" t="s">
        <v>163</v>
      </c>
      <c r="B58" s="323">
        <v>203</v>
      </c>
      <c r="C58" s="307">
        <f t="shared" si="1"/>
        <v>2</v>
      </c>
      <c r="D58" s="130"/>
      <c r="E58" s="130"/>
      <c r="F58" s="130"/>
      <c r="G58" s="130">
        <v>2</v>
      </c>
      <c r="H58" s="130"/>
      <c r="I58" s="130"/>
      <c r="J58" s="130">
        <v>0</v>
      </c>
      <c r="K58" s="130">
        <v>0</v>
      </c>
    </row>
    <row r="59" spans="1:11" ht="26.25">
      <c r="A59" s="327" t="s">
        <v>164</v>
      </c>
      <c r="B59" s="323">
        <v>204</v>
      </c>
      <c r="C59" s="307">
        <f t="shared" si="1"/>
        <v>0</v>
      </c>
      <c r="D59" s="130"/>
      <c r="E59" s="130"/>
      <c r="F59" s="130"/>
      <c r="G59" s="130"/>
      <c r="H59" s="130">
        <v>0</v>
      </c>
      <c r="I59" s="130">
        <v>0</v>
      </c>
      <c r="J59" s="130">
        <v>0</v>
      </c>
      <c r="K59" s="130">
        <v>0</v>
      </c>
    </row>
    <row r="60" spans="1:11" ht="39">
      <c r="A60" s="327" t="s">
        <v>165</v>
      </c>
      <c r="B60" s="323">
        <v>205</v>
      </c>
      <c r="C60" s="307">
        <f t="shared" si="1"/>
        <v>0</v>
      </c>
      <c r="D60" s="130"/>
      <c r="E60" s="130"/>
      <c r="F60" s="130"/>
      <c r="G60" s="130"/>
      <c r="H60" s="130">
        <v>0</v>
      </c>
      <c r="I60" s="130">
        <v>0</v>
      </c>
      <c r="J60" s="130">
        <v>0</v>
      </c>
      <c r="K60" s="130">
        <v>0</v>
      </c>
    </row>
    <row r="61" spans="1:11" ht="26.25">
      <c r="A61" s="327" t="s">
        <v>166</v>
      </c>
      <c r="B61" s="323">
        <v>206</v>
      </c>
      <c r="C61" s="307">
        <f t="shared" si="1"/>
        <v>21</v>
      </c>
      <c r="D61" s="130"/>
      <c r="E61" s="130"/>
      <c r="F61" s="130"/>
      <c r="G61" s="130">
        <v>21</v>
      </c>
      <c r="H61" s="130"/>
      <c r="I61" s="130"/>
      <c r="J61" s="130">
        <v>0</v>
      </c>
      <c r="K61" s="130">
        <v>0</v>
      </c>
    </row>
    <row r="62" spans="1:11" ht="14.25">
      <c r="A62" s="327" t="s">
        <v>167</v>
      </c>
      <c r="B62" s="589">
        <v>207</v>
      </c>
      <c r="C62" s="307">
        <f t="shared" si="1"/>
        <v>0</v>
      </c>
      <c r="D62" s="588"/>
      <c r="E62" s="588"/>
      <c r="F62" s="588"/>
      <c r="G62" s="588"/>
      <c r="H62" s="588"/>
      <c r="I62" s="588"/>
      <c r="J62" s="588">
        <v>0</v>
      </c>
      <c r="K62" s="588">
        <v>0</v>
      </c>
    </row>
    <row r="63" spans="1:11" ht="14.25">
      <c r="A63" s="327" t="s">
        <v>62</v>
      </c>
      <c r="B63" s="589"/>
      <c r="C63" s="307">
        <f t="shared" si="1"/>
        <v>0</v>
      </c>
      <c r="D63" s="588"/>
      <c r="E63" s="588"/>
      <c r="F63" s="588"/>
      <c r="G63" s="588"/>
      <c r="H63" s="588"/>
      <c r="I63" s="588"/>
      <c r="J63" s="588"/>
      <c r="K63" s="588"/>
    </row>
    <row r="64" spans="1:11" ht="14.25">
      <c r="A64" s="322" t="s">
        <v>63</v>
      </c>
      <c r="B64" s="323">
        <v>208</v>
      </c>
      <c r="C64" s="307">
        <f t="shared" si="1"/>
        <v>0</v>
      </c>
      <c r="D64" s="130"/>
      <c r="E64" s="130"/>
      <c r="F64" s="130"/>
      <c r="G64" s="130"/>
      <c r="H64" s="130"/>
      <c r="I64" s="130"/>
      <c r="J64" s="130">
        <v>0</v>
      </c>
      <c r="K64" s="130">
        <v>0</v>
      </c>
    </row>
    <row r="65" spans="1:11" ht="39">
      <c r="A65" s="322" t="s">
        <v>64</v>
      </c>
      <c r="B65" s="323">
        <v>209</v>
      </c>
      <c r="C65" s="307">
        <f t="shared" si="1"/>
        <v>0</v>
      </c>
      <c r="D65" s="130"/>
      <c r="E65" s="130"/>
      <c r="F65" s="130"/>
      <c r="G65" s="130"/>
      <c r="H65" s="130"/>
      <c r="I65" s="130"/>
      <c r="J65" s="130">
        <v>0</v>
      </c>
      <c r="K65" s="130">
        <v>0</v>
      </c>
    </row>
    <row r="66" spans="1:11" ht="14.25">
      <c r="A66" s="327" t="s">
        <v>65</v>
      </c>
      <c r="B66" s="589" t="s">
        <v>67</v>
      </c>
      <c r="C66" s="307">
        <f t="shared" si="1"/>
        <v>0</v>
      </c>
      <c r="D66" s="588"/>
      <c r="E66" s="588"/>
      <c r="F66" s="588"/>
      <c r="G66" s="588"/>
      <c r="H66" s="588"/>
      <c r="I66" s="588"/>
      <c r="J66" s="588">
        <v>0</v>
      </c>
      <c r="K66" s="588">
        <v>0</v>
      </c>
    </row>
    <row r="67" spans="1:11" ht="26.25">
      <c r="A67" s="327" t="s">
        <v>66</v>
      </c>
      <c r="B67" s="589"/>
      <c r="C67" s="307">
        <f t="shared" si="1"/>
        <v>0</v>
      </c>
      <c r="D67" s="588"/>
      <c r="E67" s="588"/>
      <c r="F67" s="588"/>
      <c r="G67" s="588"/>
      <c r="H67" s="588"/>
      <c r="I67" s="588"/>
      <c r="J67" s="588"/>
      <c r="K67" s="588"/>
    </row>
    <row r="68" spans="1:11" ht="14.25">
      <c r="A68" s="322" t="s">
        <v>68</v>
      </c>
      <c r="B68" s="323">
        <v>211</v>
      </c>
      <c r="C68" s="307">
        <f t="shared" si="1"/>
        <v>0</v>
      </c>
      <c r="D68" s="130"/>
      <c r="E68" s="130"/>
      <c r="F68" s="130"/>
      <c r="G68" s="130"/>
      <c r="H68" s="130"/>
      <c r="I68" s="130"/>
      <c r="J68" s="130">
        <v>0</v>
      </c>
      <c r="K68" s="130">
        <v>0</v>
      </c>
    </row>
    <row r="69" spans="1:11" ht="26.25">
      <c r="A69" s="327" t="s">
        <v>69</v>
      </c>
      <c r="B69" s="323" t="s">
        <v>70</v>
      </c>
      <c r="C69" s="307">
        <f t="shared" si="1"/>
        <v>0</v>
      </c>
      <c r="D69" s="130"/>
      <c r="E69" s="130"/>
      <c r="F69" s="130"/>
      <c r="G69" s="130"/>
      <c r="H69" s="130"/>
      <c r="I69" s="130"/>
      <c r="J69" s="130">
        <v>0</v>
      </c>
      <c r="K69" s="130">
        <v>0</v>
      </c>
    </row>
    <row r="70" spans="1:11" ht="26.25">
      <c r="A70" s="322" t="s">
        <v>71</v>
      </c>
      <c r="B70" s="323">
        <v>213</v>
      </c>
      <c r="C70" s="307">
        <f t="shared" si="1"/>
        <v>0</v>
      </c>
      <c r="D70" s="130"/>
      <c r="E70" s="130"/>
      <c r="F70" s="130"/>
      <c r="G70" s="130"/>
      <c r="H70" s="130"/>
      <c r="I70" s="130"/>
      <c r="J70" s="130">
        <v>0</v>
      </c>
      <c r="K70" s="130">
        <v>0</v>
      </c>
    </row>
    <row r="71" spans="1:11" ht="27" thickBot="1">
      <c r="A71" s="322" t="s">
        <v>72</v>
      </c>
      <c r="B71" s="323">
        <v>214</v>
      </c>
      <c r="C71" s="307">
        <f t="shared" si="1"/>
        <v>0</v>
      </c>
      <c r="D71" s="130"/>
      <c r="E71" s="130"/>
      <c r="F71" s="130"/>
      <c r="G71" s="130"/>
      <c r="H71" s="130"/>
      <c r="I71" s="130"/>
      <c r="J71" s="130">
        <v>0</v>
      </c>
      <c r="K71" s="130">
        <v>0</v>
      </c>
    </row>
    <row r="72" spans="1:11" ht="14.25">
      <c r="A72" s="439" t="s">
        <v>168</v>
      </c>
      <c r="B72" s="440"/>
      <c r="C72" s="440"/>
      <c r="D72" s="440"/>
      <c r="E72" s="440"/>
      <c r="F72" s="440"/>
      <c r="G72" s="440"/>
      <c r="H72" s="440"/>
      <c r="I72" s="440"/>
      <c r="J72" s="440"/>
      <c r="K72" s="441"/>
    </row>
    <row r="73" spans="1:11" ht="15" thickBot="1">
      <c r="A73" s="442" t="s">
        <v>74</v>
      </c>
      <c r="B73" s="443"/>
      <c r="C73" s="443"/>
      <c r="D73" s="443"/>
      <c r="E73" s="443"/>
      <c r="F73" s="443"/>
      <c r="G73" s="443"/>
      <c r="H73" s="443"/>
      <c r="I73" s="443"/>
      <c r="J73" s="443"/>
      <c r="K73" s="444"/>
    </row>
    <row r="74" spans="1:12" ht="26.25">
      <c r="A74" s="322" t="s">
        <v>75</v>
      </c>
      <c r="B74" s="323">
        <v>301</v>
      </c>
      <c r="C74" s="307">
        <f aca="true" t="shared" si="2" ref="C74:C103">SUM(D74:K74)</f>
        <v>503071.1</v>
      </c>
      <c r="D74" s="130"/>
      <c r="E74" s="130"/>
      <c r="F74" s="130"/>
      <c r="G74" s="130">
        <v>501125</v>
      </c>
      <c r="H74" s="130"/>
      <c r="I74" s="130"/>
      <c r="J74" s="130">
        <v>484</v>
      </c>
      <c r="K74" s="130">
        <v>1462.1</v>
      </c>
      <c r="L74" s="74">
        <f>SUM(D74:I74)</f>
        <v>501125</v>
      </c>
    </row>
    <row r="75" spans="1:12" ht="52.5">
      <c r="A75" s="322" t="s">
        <v>169</v>
      </c>
      <c r="B75" s="323">
        <v>302</v>
      </c>
      <c r="C75" s="307">
        <f t="shared" si="2"/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0</v>
      </c>
      <c r="K75" s="130">
        <v>0</v>
      </c>
      <c r="L75" s="74">
        <f>SUM(D87:I87)</f>
        <v>500872</v>
      </c>
    </row>
    <row r="76" spans="1:11" ht="52.5">
      <c r="A76" s="322" t="s">
        <v>170</v>
      </c>
      <c r="B76" s="323">
        <v>303</v>
      </c>
      <c r="C76" s="307">
        <f t="shared" si="2"/>
        <v>500000</v>
      </c>
      <c r="D76" s="130"/>
      <c r="E76" s="130"/>
      <c r="F76" s="130"/>
      <c r="G76" s="130">
        <v>500000</v>
      </c>
      <c r="H76" s="130"/>
      <c r="I76" s="130"/>
      <c r="J76" s="130">
        <v>0</v>
      </c>
      <c r="K76" s="130">
        <v>0</v>
      </c>
    </row>
    <row r="77" spans="1:11" ht="52.5">
      <c r="A77" s="324" t="s">
        <v>249</v>
      </c>
      <c r="B77" s="325" t="s">
        <v>230</v>
      </c>
      <c r="C77" s="307">
        <f t="shared" si="2"/>
        <v>500000</v>
      </c>
      <c r="D77" s="326"/>
      <c r="E77" s="326"/>
      <c r="F77" s="326"/>
      <c r="G77" s="326">
        <v>500000</v>
      </c>
      <c r="H77" s="326"/>
      <c r="I77" s="326"/>
      <c r="J77" s="326"/>
      <c r="K77" s="326"/>
    </row>
    <row r="78" spans="1:11" ht="66">
      <c r="A78" s="324" t="s">
        <v>250</v>
      </c>
      <c r="B78" s="325" t="s">
        <v>232</v>
      </c>
      <c r="C78" s="307">
        <f t="shared" si="2"/>
        <v>500000</v>
      </c>
      <c r="D78" s="326"/>
      <c r="E78" s="326"/>
      <c r="F78" s="326"/>
      <c r="G78" s="326">
        <v>500000</v>
      </c>
      <c r="H78" s="326"/>
      <c r="I78" s="326"/>
      <c r="J78" s="326"/>
      <c r="K78" s="326"/>
    </row>
    <row r="79" spans="1:11" ht="66">
      <c r="A79" s="322" t="s">
        <v>171</v>
      </c>
      <c r="B79" s="323">
        <v>304</v>
      </c>
      <c r="C79" s="307">
        <f t="shared" si="2"/>
        <v>0</v>
      </c>
      <c r="D79" s="130"/>
      <c r="E79" s="130"/>
      <c r="F79" s="130"/>
      <c r="G79" s="130"/>
      <c r="H79" s="130"/>
      <c r="I79" s="130"/>
      <c r="J79" s="130">
        <v>0</v>
      </c>
      <c r="K79" s="130">
        <v>0</v>
      </c>
    </row>
    <row r="80" spans="1:11" ht="66">
      <c r="A80" s="324" t="s">
        <v>251</v>
      </c>
      <c r="B80" s="325" t="s">
        <v>234</v>
      </c>
      <c r="C80" s="307">
        <f t="shared" si="2"/>
        <v>0</v>
      </c>
      <c r="D80" s="326"/>
      <c r="E80" s="326"/>
      <c r="F80" s="326"/>
      <c r="G80" s="326"/>
      <c r="H80" s="326"/>
      <c r="I80" s="326"/>
      <c r="J80" s="326"/>
      <c r="K80" s="326"/>
    </row>
    <row r="81" spans="1:11" ht="92.25">
      <c r="A81" s="311" t="s">
        <v>252</v>
      </c>
      <c r="B81" s="312">
        <v>305</v>
      </c>
      <c r="C81" s="307">
        <f t="shared" si="2"/>
        <v>0</v>
      </c>
      <c r="D81" s="307"/>
      <c r="E81" s="307"/>
      <c r="F81" s="307"/>
      <c r="G81" s="307"/>
      <c r="H81" s="307"/>
      <c r="I81" s="307"/>
      <c r="J81" s="307"/>
      <c r="K81" s="307"/>
    </row>
    <row r="82" spans="1:11" ht="52.5">
      <c r="A82" s="322" t="s">
        <v>80</v>
      </c>
      <c r="B82" s="323">
        <v>306</v>
      </c>
      <c r="C82" s="307">
        <f t="shared" si="2"/>
        <v>0</v>
      </c>
      <c r="D82" s="130"/>
      <c r="E82" s="130"/>
      <c r="F82" s="130"/>
      <c r="G82" s="130"/>
      <c r="H82" s="130"/>
      <c r="I82" s="130"/>
      <c r="J82" s="130">
        <v>0</v>
      </c>
      <c r="K82" s="130">
        <v>0</v>
      </c>
    </row>
    <row r="83" spans="1:11" ht="39">
      <c r="A83" s="322" t="s">
        <v>173</v>
      </c>
      <c r="B83" s="323">
        <v>307</v>
      </c>
      <c r="C83" s="307">
        <f t="shared" si="2"/>
        <v>0</v>
      </c>
      <c r="D83" s="130"/>
      <c r="E83" s="130"/>
      <c r="F83" s="130"/>
      <c r="G83" s="130"/>
      <c r="H83" s="130">
        <v>0</v>
      </c>
      <c r="I83" s="130">
        <v>0</v>
      </c>
      <c r="J83" s="130">
        <v>0</v>
      </c>
      <c r="K83" s="130">
        <v>0</v>
      </c>
    </row>
    <row r="84" spans="1:11" ht="39">
      <c r="A84" s="322" t="s">
        <v>174</v>
      </c>
      <c r="B84" s="323">
        <v>308</v>
      </c>
      <c r="C84" s="307">
        <f t="shared" si="2"/>
        <v>0</v>
      </c>
      <c r="D84" s="130"/>
      <c r="E84" s="130"/>
      <c r="F84" s="130"/>
      <c r="G84" s="130"/>
      <c r="H84" s="130">
        <v>0</v>
      </c>
      <c r="I84" s="130">
        <v>0</v>
      </c>
      <c r="J84" s="130">
        <v>0</v>
      </c>
      <c r="K84" s="130">
        <v>0</v>
      </c>
    </row>
    <row r="85" spans="1:11" ht="26.25">
      <c r="A85" s="324" t="s">
        <v>375</v>
      </c>
      <c r="B85" s="325" t="s">
        <v>236</v>
      </c>
      <c r="C85" s="307">
        <f t="shared" si="2"/>
        <v>503071.1</v>
      </c>
      <c r="D85" s="326"/>
      <c r="E85" s="326"/>
      <c r="F85" s="326"/>
      <c r="G85" s="326">
        <v>501125</v>
      </c>
      <c r="H85" s="326"/>
      <c r="I85" s="326"/>
      <c r="J85" s="326">
        <v>484</v>
      </c>
      <c r="K85" s="326">
        <v>1462.1</v>
      </c>
    </row>
    <row r="86" spans="1:11" ht="26.25">
      <c r="A86" s="324" t="s">
        <v>253</v>
      </c>
      <c r="B86" s="325" t="s">
        <v>238</v>
      </c>
      <c r="C86" s="307">
        <f t="shared" si="2"/>
        <v>0</v>
      </c>
      <c r="D86" s="326"/>
      <c r="E86" s="326"/>
      <c r="F86" s="326"/>
      <c r="G86" s="326"/>
      <c r="H86" s="326"/>
      <c r="I86" s="326"/>
      <c r="J86" s="326"/>
      <c r="K86" s="326"/>
    </row>
    <row r="87" spans="1:11" ht="26.25">
      <c r="A87" s="322" t="s">
        <v>175</v>
      </c>
      <c r="B87" s="323">
        <v>309</v>
      </c>
      <c r="C87" s="307">
        <f t="shared" si="2"/>
        <v>502818.1</v>
      </c>
      <c r="D87" s="130"/>
      <c r="E87" s="130"/>
      <c r="F87" s="130"/>
      <c r="G87" s="130">
        <v>500872</v>
      </c>
      <c r="H87" s="130"/>
      <c r="I87" s="130"/>
      <c r="J87" s="130">
        <v>484</v>
      </c>
      <c r="K87" s="130">
        <v>1462.1</v>
      </c>
    </row>
    <row r="88" spans="1:11" ht="52.5">
      <c r="A88" s="322" t="s">
        <v>176</v>
      </c>
      <c r="B88" s="323">
        <v>310</v>
      </c>
      <c r="C88" s="307">
        <f t="shared" si="2"/>
        <v>500000</v>
      </c>
      <c r="D88" s="130"/>
      <c r="E88" s="130"/>
      <c r="F88" s="130"/>
      <c r="G88" s="130">
        <v>500000</v>
      </c>
      <c r="H88" s="130"/>
      <c r="I88" s="130"/>
      <c r="J88" s="130">
        <v>0</v>
      </c>
      <c r="K88" s="130">
        <v>0</v>
      </c>
    </row>
    <row r="89" spans="1:11" ht="66">
      <c r="A89" s="324" t="s">
        <v>254</v>
      </c>
      <c r="B89" s="325" t="s">
        <v>240</v>
      </c>
      <c r="C89" s="307">
        <f t="shared" si="2"/>
        <v>500000</v>
      </c>
      <c r="D89" s="326"/>
      <c r="E89" s="326"/>
      <c r="F89" s="326"/>
      <c r="G89" s="326">
        <v>500000</v>
      </c>
      <c r="H89" s="326"/>
      <c r="I89" s="326"/>
      <c r="J89" s="326"/>
      <c r="K89" s="326"/>
    </row>
    <row r="90" spans="1:11" ht="66">
      <c r="A90" s="324" t="s">
        <v>255</v>
      </c>
      <c r="B90" s="325" t="s">
        <v>242</v>
      </c>
      <c r="C90" s="307">
        <f t="shared" si="2"/>
        <v>500000</v>
      </c>
      <c r="D90" s="326"/>
      <c r="E90" s="326"/>
      <c r="F90" s="326"/>
      <c r="G90" s="326">
        <v>500000</v>
      </c>
      <c r="H90" s="326"/>
      <c r="I90" s="326"/>
      <c r="J90" s="326"/>
      <c r="K90" s="326"/>
    </row>
    <row r="91" spans="1:11" ht="39">
      <c r="A91" s="322" t="s">
        <v>177</v>
      </c>
      <c r="B91" s="323">
        <v>311</v>
      </c>
      <c r="C91" s="307">
        <f t="shared" si="2"/>
        <v>0</v>
      </c>
      <c r="D91" s="130"/>
      <c r="E91" s="130"/>
      <c r="F91" s="130"/>
      <c r="G91" s="130"/>
      <c r="H91" s="130">
        <v>0</v>
      </c>
      <c r="I91" s="130">
        <v>0</v>
      </c>
      <c r="J91" s="130">
        <v>0</v>
      </c>
      <c r="K91" s="130">
        <v>0</v>
      </c>
    </row>
    <row r="92" spans="1:11" ht="39">
      <c r="A92" s="322" t="s">
        <v>178</v>
      </c>
      <c r="B92" s="323">
        <v>312</v>
      </c>
      <c r="C92" s="307">
        <f t="shared" si="2"/>
        <v>0</v>
      </c>
      <c r="D92" s="130"/>
      <c r="E92" s="130"/>
      <c r="F92" s="130"/>
      <c r="G92" s="130"/>
      <c r="H92" s="130">
        <v>0</v>
      </c>
      <c r="I92" s="130">
        <v>0</v>
      </c>
      <c r="J92" s="130">
        <v>0</v>
      </c>
      <c r="K92" s="130">
        <v>0</v>
      </c>
    </row>
    <row r="93" spans="1:11" ht="39">
      <c r="A93" s="322" t="s">
        <v>179</v>
      </c>
      <c r="B93" s="323">
        <v>313</v>
      </c>
      <c r="C93" s="307">
        <f t="shared" si="2"/>
        <v>502818.1</v>
      </c>
      <c r="D93" s="130"/>
      <c r="E93" s="130"/>
      <c r="F93" s="130"/>
      <c r="G93" s="130">
        <v>500872</v>
      </c>
      <c r="H93" s="130"/>
      <c r="I93" s="130"/>
      <c r="J93" s="130">
        <v>484</v>
      </c>
      <c r="K93" s="130">
        <v>1462.1</v>
      </c>
    </row>
    <row r="94" spans="1:11" ht="14.25">
      <c r="A94" s="327" t="s">
        <v>158</v>
      </c>
      <c r="B94" s="590">
        <v>314</v>
      </c>
      <c r="C94" s="307">
        <f t="shared" si="2"/>
        <v>0</v>
      </c>
      <c r="D94" s="357"/>
      <c r="E94" s="356"/>
      <c r="F94" s="356"/>
      <c r="G94" s="356"/>
      <c r="H94" s="356"/>
      <c r="I94" s="356"/>
      <c r="J94" s="356"/>
      <c r="K94" s="356"/>
    </row>
    <row r="95" spans="1:11" ht="14.25">
      <c r="A95" s="327" t="s">
        <v>44</v>
      </c>
      <c r="B95" s="589"/>
      <c r="C95" s="307">
        <f t="shared" si="2"/>
        <v>0</v>
      </c>
      <c r="D95" s="356"/>
      <c r="E95" s="356"/>
      <c r="F95" s="356"/>
      <c r="G95" s="356"/>
      <c r="H95" s="356"/>
      <c r="I95" s="356"/>
      <c r="J95" s="356"/>
      <c r="K95" s="356"/>
    </row>
    <row r="96" spans="1:11" ht="14.25">
      <c r="A96" s="322" t="s">
        <v>88</v>
      </c>
      <c r="B96" s="323">
        <v>315</v>
      </c>
      <c r="C96" s="307">
        <f t="shared" si="2"/>
        <v>0</v>
      </c>
      <c r="D96" s="130"/>
      <c r="E96" s="130"/>
      <c r="F96" s="130"/>
      <c r="G96" s="130"/>
      <c r="H96" s="130"/>
      <c r="I96" s="130"/>
      <c r="J96" s="130"/>
      <c r="K96" s="130"/>
    </row>
    <row r="97" spans="1:11" ht="26.25">
      <c r="A97" s="322" t="s">
        <v>180</v>
      </c>
      <c r="B97" s="323">
        <v>321</v>
      </c>
      <c r="C97" s="307">
        <f t="shared" si="2"/>
        <v>0</v>
      </c>
      <c r="D97" s="130"/>
      <c r="E97" s="130"/>
      <c r="F97" s="130"/>
      <c r="G97" s="130"/>
      <c r="H97" s="130"/>
      <c r="I97" s="130"/>
      <c r="J97" s="130"/>
      <c r="K97" s="130"/>
    </row>
    <row r="98" spans="1:11" ht="26.25">
      <c r="A98" s="322" t="s">
        <v>181</v>
      </c>
      <c r="B98" s="323">
        <v>322</v>
      </c>
      <c r="C98" s="307">
        <f t="shared" si="2"/>
        <v>0</v>
      </c>
      <c r="D98" s="130"/>
      <c r="E98" s="130"/>
      <c r="F98" s="130"/>
      <c r="G98" s="130"/>
      <c r="H98" s="130"/>
      <c r="I98" s="130"/>
      <c r="J98" s="130"/>
      <c r="K98" s="130"/>
    </row>
    <row r="99" spans="1:11" ht="14.25">
      <c r="A99" s="327" t="s">
        <v>48</v>
      </c>
      <c r="B99" s="589">
        <v>323</v>
      </c>
      <c r="C99" s="307">
        <f t="shared" si="2"/>
        <v>0</v>
      </c>
      <c r="D99" s="356"/>
      <c r="E99" s="356"/>
      <c r="F99" s="356"/>
      <c r="G99" s="356"/>
      <c r="H99" s="356"/>
      <c r="I99" s="356"/>
      <c r="J99" s="356"/>
      <c r="K99" s="356"/>
    </row>
    <row r="100" spans="1:11" ht="14.25">
      <c r="A100" s="327" t="s">
        <v>49</v>
      </c>
      <c r="B100" s="589"/>
      <c r="C100" s="307">
        <f t="shared" si="2"/>
        <v>0</v>
      </c>
      <c r="D100" s="356"/>
      <c r="E100" s="356"/>
      <c r="F100" s="356"/>
      <c r="G100" s="356"/>
      <c r="H100" s="356"/>
      <c r="I100" s="356"/>
      <c r="J100" s="356"/>
      <c r="K100" s="356"/>
    </row>
    <row r="101" spans="1:11" ht="26.25">
      <c r="A101" s="327" t="s">
        <v>50</v>
      </c>
      <c r="B101" s="323">
        <v>324</v>
      </c>
      <c r="C101" s="307">
        <f t="shared" si="2"/>
        <v>0</v>
      </c>
      <c r="D101" s="130"/>
      <c r="E101" s="130"/>
      <c r="F101" s="130"/>
      <c r="G101" s="130"/>
      <c r="H101" s="130"/>
      <c r="I101" s="130"/>
      <c r="J101" s="130"/>
      <c r="K101" s="130"/>
    </row>
    <row r="102" spans="1:11" ht="39">
      <c r="A102" s="327" t="s">
        <v>51</v>
      </c>
      <c r="B102" s="323">
        <v>325</v>
      </c>
      <c r="C102" s="307">
        <f t="shared" si="2"/>
        <v>0</v>
      </c>
      <c r="D102" s="130"/>
      <c r="E102" s="130"/>
      <c r="F102" s="130"/>
      <c r="G102" s="130"/>
      <c r="H102" s="130"/>
      <c r="I102" s="130"/>
      <c r="J102" s="130"/>
      <c r="K102" s="130"/>
    </row>
    <row r="103" spans="1:11" ht="15" thickBot="1">
      <c r="A103" s="322" t="s">
        <v>52</v>
      </c>
      <c r="B103" s="323">
        <v>326</v>
      </c>
      <c r="C103" s="307">
        <f t="shared" si="2"/>
        <v>0</v>
      </c>
      <c r="D103" s="130"/>
      <c r="E103" s="130"/>
      <c r="F103" s="130"/>
      <c r="G103" s="130"/>
      <c r="H103" s="130"/>
      <c r="I103" s="130"/>
      <c r="J103" s="130"/>
      <c r="K103" s="130"/>
    </row>
    <row r="104" spans="1:11" ht="24" customHeight="1" thickBot="1">
      <c r="A104" s="434" t="s">
        <v>182</v>
      </c>
      <c r="B104" s="435"/>
      <c r="C104" s="435"/>
      <c r="D104" s="435"/>
      <c r="E104" s="435"/>
      <c r="F104" s="435"/>
      <c r="G104" s="435"/>
      <c r="H104" s="435"/>
      <c r="I104" s="435"/>
      <c r="J104" s="435"/>
      <c r="K104" s="436"/>
    </row>
    <row r="105" spans="1:11" ht="24" customHeight="1" thickBot="1">
      <c r="A105" s="434" t="s">
        <v>183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436"/>
    </row>
    <row r="106" spans="1:11" ht="66">
      <c r="A106" s="322" t="s">
        <v>184</v>
      </c>
      <c r="B106" s="323" t="s">
        <v>127</v>
      </c>
      <c r="C106" s="307">
        <f>SUM(D106:K106)</f>
        <v>3</v>
      </c>
      <c r="D106" s="130"/>
      <c r="E106" s="130"/>
      <c r="F106" s="130"/>
      <c r="G106" s="130">
        <v>3</v>
      </c>
      <c r="H106" s="130"/>
      <c r="I106" s="130"/>
      <c r="J106" s="323">
        <v>0</v>
      </c>
      <c r="K106" s="323">
        <v>0</v>
      </c>
    </row>
    <row r="107" spans="1:11" ht="78.75">
      <c r="A107" s="322" t="s">
        <v>185</v>
      </c>
      <c r="B107" s="323" t="s">
        <v>128</v>
      </c>
      <c r="C107" s="307">
        <f>SUM(D107:K107)</f>
        <v>0</v>
      </c>
      <c r="D107" s="130"/>
      <c r="E107" s="130"/>
      <c r="F107" s="130"/>
      <c r="G107" s="130"/>
      <c r="H107" s="130"/>
      <c r="I107" s="130"/>
      <c r="J107" s="323">
        <v>0</v>
      </c>
      <c r="K107" s="323">
        <v>0</v>
      </c>
    </row>
    <row r="108" spans="1:11" ht="52.5">
      <c r="A108" s="322" t="s">
        <v>186</v>
      </c>
      <c r="B108" s="323" t="s">
        <v>129</v>
      </c>
      <c r="C108" s="307">
        <f>SUM(D108:K108)</f>
        <v>3</v>
      </c>
      <c r="D108" s="130"/>
      <c r="E108" s="130"/>
      <c r="F108" s="130"/>
      <c r="G108" s="130">
        <v>3</v>
      </c>
      <c r="H108" s="130"/>
      <c r="I108" s="130"/>
      <c r="J108" s="323">
        <v>0</v>
      </c>
      <c r="K108" s="323">
        <v>0</v>
      </c>
    </row>
    <row r="109" spans="1:11" ht="93" thickBot="1">
      <c r="A109" s="322" t="s">
        <v>187</v>
      </c>
      <c r="B109" s="323" t="s">
        <v>130</v>
      </c>
      <c r="C109" s="307">
        <f>SUM(D109:K109)</f>
        <v>0</v>
      </c>
      <c r="D109" s="130"/>
      <c r="E109" s="130"/>
      <c r="F109" s="130"/>
      <c r="G109" s="130"/>
      <c r="H109" s="130"/>
      <c r="I109" s="130"/>
      <c r="J109" s="323">
        <v>0</v>
      </c>
      <c r="K109" s="323">
        <v>0</v>
      </c>
    </row>
    <row r="110" spans="1:11" ht="15" thickBot="1">
      <c r="A110" s="434" t="s">
        <v>188</v>
      </c>
      <c r="B110" s="435"/>
      <c r="C110" s="435"/>
      <c r="D110" s="435"/>
      <c r="E110" s="435"/>
      <c r="F110" s="435"/>
      <c r="G110" s="435"/>
      <c r="H110" s="435"/>
      <c r="I110" s="435"/>
      <c r="J110" s="435"/>
      <c r="K110" s="436"/>
    </row>
    <row r="111" spans="1:11" ht="78.75">
      <c r="A111" s="322" t="s">
        <v>189</v>
      </c>
      <c r="B111" s="323" t="s">
        <v>131</v>
      </c>
      <c r="C111" s="307">
        <f>SUM(D111:K111)</f>
        <v>19</v>
      </c>
      <c r="D111" s="130"/>
      <c r="E111" s="130"/>
      <c r="F111" s="130"/>
      <c r="G111" s="130">
        <v>19</v>
      </c>
      <c r="H111" s="130"/>
      <c r="I111" s="130"/>
      <c r="J111" s="323">
        <v>0</v>
      </c>
      <c r="K111" s="323">
        <v>0</v>
      </c>
    </row>
    <row r="112" spans="1:11" ht="39">
      <c r="A112" s="322" t="s">
        <v>99</v>
      </c>
      <c r="B112" s="323" t="s">
        <v>132</v>
      </c>
      <c r="C112" s="307">
        <f>SUM(D112:K112)</f>
        <v>0</v>
      </c>
      <c r="D112" s="130"/>
      <c r="E112" s="130"/>
      <c r="F112" s="130"/>
      <c r="G112" s="130"/>
      <c r="H112" s="130"/>
      <c r="I112" s="130"/>
      <c r="J112" s="323">
        <v>0</v>
      </c>
      <c r="K112" s="323">
        <v>0</v>
      </c>
    </row>
    <row r="113" spans="1:11" ht="53.25" thickBot="1">
      <c r="A113" s="322" t="s">
        <v>190</v>
      </c>
      <c r="B113" s="323" t="s">
        <v>133</v>
      </c>
      <c r="C113" s="307">
        <f>SUM(D113:K113)</f>
        <v>0</v>
      </c>
      <c r="D113" s="130"/>
      <c r="E113" s="130"/>
      <c r="F113" s="130"/>
      <c r="G113" s="130"/>
      <c r="H113" s="130"/>
      <c r="I113" s="130"/>
      <c r="J113" s="323">
        <v>0</v>
      </c>
      <c r="K113" s="323">
        <v>0</v>
      </c>
    </row>
    <row r="114" spans="1:11" ht="14.25">
      <c r="A114" s="439" t="s">
        <v>191</v>
      </c>
      <c r="B114" s="440"/>
      <c r="C114" s="440"/>
      <c r="D114" s="440"/>
      <c r="E114" s="440"/>
      <c r="F114" s="440"/>
      <c r="G114" s="440"/>
      <c r="H114" s="440"/>
      <c r="I114" s="440"/>
      <c r="J114" s="440"/>
      <c r="K114" s="441"/>
    </row>
    <row r="115" spans="1:11" ht="15" thickBot="1">
      <c r="A115" s="442" t="s">
        <v>192</v>
      </c>
      <c r="B115" s="443"/>
      <c r="C115" s="443"/>
      <c r="D115" s="443"/>
      <c r="E115" s="443"/>
      <c r="F115" s="443"/>
      <c r="G115" s="443"/>
      <c r="H115" s="443"/>
      <c r="I115" s="443"/>
      <c r="J115" s="443"/>
      <c r="K115" s="444"/>
    </row>
    <row r="116" spans="1:11" ht="14.25">
      <c r="A116" s="322" t="s">
        <v>103</v>
      </c>
      <c r="B116" s="323" t="s">
        <v>134</v>
      </c>
      <c r="C116" s="307">
        <v>920071</v>
      </c>
      <c r="D116" s="323">
        <v>0</v>
      </c>
      <c r="E116" s="323">
        <v>0</v>
      </c>
      <c r="F116" s="323">
        <v>0</v>
      </c>
      <c r="G116" s="323">
        <v>0</v>
      </c>
      <c r="H116" s="323">
        <v>0</v>
      </c>
      <c r="I116" s="323">
        <v>0</v>
      </c>
      <c r="J116" s="323">
        <v>0</v>
      </c>
      <c r="K116" s="323">
        <v>0</v>
      </c>
    </row>
    <row r="117" spans="1:11" ht="42.75">
      <c r="A117" s="328" t="s">
        <v>104</v>
      </c>
      <c r="B117" s="323" t="s">
        <v>135</v>
      </c>
      <c r="C117" s="307">
        <v>9039</v>
      </c>
      <c r="D117" s="323">
        <v>0</v>
      </c>
      <c r="E117" s="323">
        <v>0</v>
      </c>
      <c r="F117" s="323">
        <v>0</v>
      </c>
      <c r="G117" s="323">
        <v>0</v>
      </c>
      <c r="H117" s="323">
        <v>0</v>
      </c>
      <c r="I117" s="323">
        <v>0</v>
      </c>
      <c r="J117" s="323">
        <v>0</v>
      </c>
      <c r="K117" s="323">
        <v>0</v>
      </c>
    </row>
    <row r="118" spans="1:11" ht="52.5">
      <c r="A118" s="322" t="s">
        <v>193</v>
      </c>
      <c r="B118" s="323" t="s">
        <v>136</v>
      </c>
      <c r="C118" s="307">
        <f aca="true" t="shared" si="3" ref="C118:C125">SUM(D118:K118)</f>
        <v>1125</v>
      </c>
      <c r="D118" s="130"/>
      <c r="E118" s="130"/>
      <c r="F118" s="130"/>
      <c r="G118" s="130">
        <v>1125</v>
      </c>
      <c r="H118" s="130"/>
      <c r="I118" s="130"/>
      <c r="J118" s="323">
        <v>0</v>
      </c>
      <c r="K118" s="323">
        <v>0</v>
      </c>
    </row>
    <row r="119" spans="1:11" ht="66">
      <c r="A119" s="322" t="s">
        <v>194</v>
      </c>
      <c r="B119" s="323" t="s">
        <v>137</v>
      </c>
      <c r="C119" s="307">
        <f t="shared" si="3"/>
        <v>0</v>
      </c>
      <c r="D119" s="130"/>
      <c r="E119" s="130"/>
      <c r="F119" s="130"/>
      <c r="G119" s="130"/>
      <c r="H119" s="130"/>
      <c r="I119" s="130"/>
      <c r="J119" s="323">
        <v>0</v>
      </c>
      <c r="K119" s="323">
        <v>0</v>
      </c>
    </row>
    <row r="120" spans="1:11" ht="52.5">
      <c r="A120" s="322" t="s">
        <v>195</v>
      </c>
      <c r="B120" s="323" t="s">
        <v>138</v>
      </c>
      <c r="C120" s="307">
        <f t="shared" si="3"/>
        <v>872</v>
      </c>
      <c r="D120" s="130"/>
      <c r="E120" s="130"/>
      <c r="F120" s="130"/>
      <c r="G120" s="130">
        <v>872</v>
      </c>
      <c r="H120" s="130"/>
      <c r="I120" s="130"/>
      <c r="J120" s="323">
        <v>0</v>
      </c>
      <c r="K120" s="323">
        <v>0</v>
      </c>
    </row>
    <row r="121" spans="1:11" ht="14.25">
      <c r="A121" s="322" t="s">
        <v>196</v>
      </c>
      <c r="B121" s="589" t="s">
        <v>139</v>
      </c>
      <c r="C121" s="307">
        <f t="shared" si="3"/>
        <v>872</v>
      </c>
      <c r="D121" s="356"/>
      <c r="E121" s="356"/>
      <c r="F121" s="356"/>
      <c r="G121" s="356">
        <v>872</v>
      </c>
      <c r="H121" s="356"/>
      <c r="I121" s="356"/>
      <c r="J121" s="355">
        <v>0</v>
      </c>
      <c r="K121" s="355">
        <v>0</v>
      </c>
    </row>
    <row r="122" spans="1:11" ht="14.25">
      <c r="A122" s="322" t="s">
        <v>108</v>
      </c>
      <c r="B122" s="589"/>
      <c r="C122" s="307">
        <f t="shared" si="3"/>
        <v>0</v>
      </c>
      <c r="D122" s="356"/>
      <c r="E122" s="356"/>
      <c r="F122" s="356"/>
      <c r="G122" s="356"/>
      <c r="H122" s="356"/>
      <c r="I122" s="356"/>
      <c r="J122" s="355"/>
      <c r="K122" s="355"/>
    </row>
    <row r="123" spans="1:11" ht="26.25">
      <c r="A123" s="327" t="s">
        <v>109</v>
      </c>
      <c r="B123" s="323" t="s">
        <v>140</v>
      </c>
      <c r="C123" s="307">
        <f t="shared" si="3"/>
        <v>0</v>
      </c>
      <c r="D123" s="130"/>
      <c r="E123" s="130"/>
      <c r="F123" s="130"/>
      <c r="G123" s="130"/>
      <c r="H123" s="130"/>
      <c r="I123" s="130"/>
      <c r="J123" s="323">
        <v>0</v>
      </c>
      <c r="K123" s="323">
        <v>0</v>
      </c>
    </row>
    <row r="124" spans="1:11" ht="78.75">
      <c r="A124" s="322" t="s">
        <v>197</v>
      </c>
      <c r="B124" s="323" t="s">
        <v>141</v>
      </c>
      <c r="C124" s="307">
        <f t="shared" si="3"/>
        <v>0</v>
      </c>
      <c r="D124" s="130"/>
      <c r="E124" s="130"/>
      <c r="F124" s="130"/>
      <c r="G124" s="130"/>
      <c r="H124" s="130"/>
      <c r="I124" s="130"/>
      <c r="J124" s="323">
        <v>0</v>
      </c>
      <c r="K124" s="323">
        <v>0</v>
      </c>
    </row>
    <row r="125" spans="1:11" ht="78.75">
      <c r="A125" s="327" t="s">
        <v>198</v>
      </c>
      <c r="B125" s="329" t="s">
        <v>142</v>
      </c>
      <c r="C125" s="307">
        <f t="shared" si="3"/>
        <v>0</v>
      </c>
      <c r="D125" s="329">
        <v>0</v>
      </c>
      <c r="E125" s="329">
        <v>0</v>
      </c>
      <c r="F125" s="329">
        <v>0</v>
      </c>
      <c r="G125" s="323">
        <v>0</v>
      </c>
      <c r="H125" s="329">
        <v>0</v>
      </c>
      <c r="I125" s="329">
        <v>0</v>
      </c>
      <c r="J125" s="329">
        <v>0</v>
      </c>
      <c r="K125" s="329">
        <v>0</v>
      </c>
    </row>
    <row r="126" ht="15">
      <c r="A126" s="119"/>
    </row>
    <row r="127" spans="1:7" ht="15.75" customHeight="1">
      <c r="A127" s="591" t="s">
        <v>352</v>
      </c>
      <c r="B127" s="591"/>
      <c r="C127" s="592" t="s">
        <v>353</v>
      </c>
      <c r="D127" s="592"/>
      <c r="E127" s="264"/>
      <c r="F127" s="592" t="s">
        <v>354</v>
      </c>
      <c r="G127" s="592"/>
    </row>
    <row r="128" spans="1:10" ht="15">
      <c r="A128" s="591"/>
      <c r="B128" s="591"/>
      <c r="C128" s="593" t="s">
        <v>355</v>
      </c>
      <c r="D128" s="593"/>
      <c r="E128" s="264"/>
      <c r="F128" s="594" t="s">
        <v>356</v>
      </c>
      <c r="G128" s="594"/>
      <c r="J128" s="263"/>
    </row>
    <row r="129" spans="1:10" ht="15">
      <c r="A129" s="257"/>
      <c r="B129" s="256"/>
      <c r="C129" s="479" t="s">
        <v>113</v>
      </c>
      <c r="D129" s="479"/>
      <c r="E129" s="258"/>
      <c r="F129" s="330" t="s">
        <v>357</v>
      </c>
      <c r="J129" s="256" t="s">
        <v>115</v>
      </c>
    </row>
    <row r="130" spans="1:5" ht="15">
      <c r="A130" s="92" t="s">
        <v>358</v>
      </c>
      <c r="B130" s="256"/>
      <c r="C130" s="256"/>
      <c r="D130" s="256"/>
      <c r="E130" s="256"/>
    </row>
    <row r="131" ht="15">
      <c r="A131" s="92" t="s">
        <v>359</v>
      </c>
    </row>
    <row r="132" ht="15">
      <c r="A132" s="128" t="s">
        <v>360</v>
      </c>
    </row>
    <row r="133" ht="15">
      <c r="A133" s="119"/>
    </row>
    <row r="134" ht="15">
      <c r="A134" s="103"/>
    </row>
    <row r="135" ht="15">
      <c r="A135" s="103"/>
    </row>
    <row r="136" ht="15">
      <c r="A136" s="103"/>
    </row>
    <row r="138" ht="15">
      <c r="A138" s="119"/>
    </row>
  </sheetData>
  <sheetProtection/>
  <mergeCells count="71">
    <mergeCell ref="B121:B122"/>
    <mergeCell ref="A127:B128"/>
    <mergeCell ref="C127:D127"/>
    <mergeCell ref="F127:G127"/>
    <mergeCell ref="C128:D128"/>
    <mergeCell ref="F128:G128"/>
    <mergeCell ref="B99:B100"/>
    <mergeCell ref="A104:K104"/>
    <mergeCell ref="A105:K105"/>
    <mergeCell ref="A110:K110"/>
    <mergeCell ref="A114:K114"/>
    <mergeCell ref="A115:K115"/>
    <mergeCell ref="I66:I67"/>
    <mergeCell ref="J66:J67"/>
    <mergeCell ref="K66:K67"/>
    <mergeCell ref="A72:K72"/>
    <mergeCell ref="A73:K73"/>
    <mergeCell ref="B94:B95"/>
    <mergeCell ref="B66:B67"/>
    <mergeCell ref="D66:D67"/>
    <mergeCell ref="E66:E67"/>
    <mergeCell ref="F66:F67"/>
    <mergeCell ref="G66:G67"/>
    <mergeCell ref="H66:H67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K62:K63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K49:K50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J44:J45"/>
    <mergeCell ref="B17:B19"/>
    <mergeCell ref="D17:K17"/>
    <mergeCell ref="D18:F18"/>
    <mergeCell ref="G18:G19"/>
    <mergeCell ref="H18:H19"/>
    <mergeCell ref="I18:I19"/>
    <mergeCell ref="J18:K18"/>
    <mergeCell ref="C129:D129"/>
    <mergeCell ref="A1:K1"/>
    <mergeCell ref="A2:K2"/>
    <mergeCell ref="A3:K3"/>
    <mergeCell ref="A4:K4"/>
    <mergeCell ref="A5:K5"/>
    <mergeCell ref="B7:K8"/>
    <mergeCell ref="B13:K13"/>
    <mergeCell ref="A16:K16"/>
    <mergeCell ref="A17:A19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9"/>
  <sheetViews>
    <sheetView zoomScalePageLayoutView="0" workbookViewId="0" topLeftCell="A84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2.25">
      <c r="A12" s="77" t="s">
        <v>9</v>
      </c>
      <c r="B12" s="595" t="s">
        <v>288</v>
      </c>
      <c r="C12" s="448"/>
      <c r="D12" s="448"/>
      <c r="E12" s="448"/>
      <c r="F12" s="448"/>
      <c r="G12" s="448"/>
      <c r="H12" s="448"/>
      <c r="I12" s="448"/>
      <c r="J12" s="448"/>
      <c r="K12" s="99"/>
    </row>
    <row r="13" spans="1:11" ht="15">
      <c r="A13" s="77"/>
      <c r="B13" s="78"/>
      <c r="K13" s="99"/>
    </row>
    <row r="14" spans="1:11" ht="15">
      <c r="A14" s="77" t="s">
        <v>10</v>
      </c>
      <c r="B14" s="504" t="s">
        <v>261</v>
      </c>
      <c r="C14" s="448"/>
      <c r="D14" s="448"/>
      <c r="E14" s="448"/>
      <c r="F14" s="448"/>
      <c r="G14" s="448"/>
      <c r="H14" s="448"/>
      <c r="I14" s="448"/>
      <c r="J14" s="448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42">
        <f>SUM(D23:K23)</f>
        <v>62</v>
      </c>
      <c r="D23" s="342"/>
      <c r="E23" s="342"/>
      <c r="F23" s="342"/>
      <c r="G23" s="342">
        <v>6</v>
      </c>
      <c r="H23" s="342">
        <v>3</v>
      </c>
      <c r="I23" s="342"/>
      <c r="J23" s="342">
        <f>6+4</f>
        <v>10</v>
      </c>
      <c r="K23" s="342">
        <f>34+9</f>
        <v>43</v>
      </c>
      <c r="L23" s="74">
        <f>SUM(D23:I23)</f>
        <v>9</v>
      </c>
    </row>
    <row r="24" spans="1:11" ht="39.75" thickBot="1">
      <c r="A24" s="235" t="s">
        <v>146</v>
      </c>
      <c r="B24" s="234">
        <v>102</v>
      </c>
      <c r="C24" s="232">
        <f aca="true" t="shared" si="0" ref="C24:C54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235" t="s">
        <v>147</v>
      </c>
      <c r="B25" s="234">
        <v>103</v>
      </c>
      <c r="C25" s="232">
        <f t="shared" si="0"/>
        <v>3</v>
      </c>
      <c r="D25" s="255"/>
      <c r="E25" s="255"/>
      <c r="F25" s="255"/>
      <c r="G25" s="255">
        <v>2</v>
      </c>
      <c r="H25" s="255">
        <v>1</v>
      </c>
      <c r="I25" s="255"/>
      <c r="J25" s="255">
        <v>0</v>
      </c>
      <c r="K25" s="255">
        <v>0</v>
      </c>
    </row>
    <row r="26" spans="1:11" ht="53.25" thickBot="1">
      <c r="A26" s="227" t="s">
        <v>243</v>
      </c>
      <c r="B26" s="228" t="s">
        <v>216</v>
      </c>
      <c r="C26" s="232">
        <f t="shared" si="0"/>
        <v>1</v>
      </c>
      <c r="D26" s="229"/>
      <c r="E26" s="229"/>
      <c r="F26" s="229"/>
      <c r="G26" s="229">
        <v>1</v>
      </c>
      <c r="H26" s="229"/>
      <c r="I26" s="229"/>
      <c r="J26" s="229"/>
      <c r="K26" s="229"/>
    </row>
    <row r="27" spans="1:11" ht="53.25" thickBot="1">
      <c r="A27" s="227" t="s">
        <v>244</v>
      </c>
      <c r="B27" s="228" t="s">
        <v>218</v>
      </c>
      <c r="C27" s="232">
        <f t="shared" si="0"/>
        <v>1</v>
      </c>
      <c r="D27" s="229"/>
      <c r="E27" s="229"/>
      <c r="F27" s="229"/>
      <c r="G27" s="229">
        <v>1</v>
      </c>
      <c r="H27" s="229"/>
      <c r="I27" s="229"/>
      <c r="J27" s="229"/>
      <c r="K27" s="229"/>
    </row>
    <row r="28" spans="1:11" ht="53.25" thickBot="1">
      <c r="A28" s="235" t="s">
        <v>148</v>
      </c>
      <c r="B28" s="234">
        <v>104</v>
      </c>
      <c r="C28" s="232">
        <f t="shared" si="0"/>
        <v>2</v>
      </c>
      <c r="D28" s="255"/>
      <c r="E28" s="255"/>
      <c r="F28" s="255"/>
      <c r="G28" s="255">
        <v>1</v>
      </c>
      <c r="H28" s="255">
        <v>1</v>
      </c>
      <c r="I28" s="255"/>
      <c r="J28" s="255">
        <v>0</v>
      </c>
      <c r="K28" s="255">
        <v>0</v>
      </c>
    </row>
    <row r="29" spans="1:11" ht="66" thickBot="1">
      <c r="A29" s="227" t="s">
        <v>245</v>
      </c>
      <c r="B29" s="228" t="s">
        <v>220</v>
      </c>
      <c r="C29" s="232">
        <f t="shared" si="0"/>
        <v>2</v>
      </c>
      <c r="D29" s="229"/>
      <c r="E29" s="229"/>
      <c r="F29" s="229"/>
      <c r="G29" s="229">
        <v>1</v>
      </c>
      <c r="H29" s="229">
        <v>1</v>
      </c>
      <c r="I29" s="229"/>
      <c r="J29" s="229"/>
      <c r="K29" s="229"/>
    </row>
    <row r="30" spans="1:11" ht="79.5" thickBot="1">
      <c r="A30" s="230" t="s">
        <v>246</v>
      </c>
      <c r="B30" s="231">
        <v>105</v>
      </c>
      <c r="C30" s="232">
        <f t="shared" si="0"/>
        <v>0</v>
      </c>
      <c r="D30" s="232"/>
      <c r="E30" s="232"/>
      <c r="F30" s="232"/>
      <c r="G30" s="232"/>
      <c r="H30" s="232"/>
      <c r="I30" s="232"/>
      <c r="J30" s="232"/>
      <c r="K30" s="232"/>
    </row>
    <row r="31" spans="1:11" ht="53.25" thickBot="1">
      <c r="A31" s="235" t="s">
        <v>34</v>
      </c>
      <c r="B31" s="234">
        <v>106</v>
      </c>
      <c r="C31" s="232">
        <f t="shared" si="0"/>
        <v>0</v>
      </c>
      <c r="D31" s="255"/>
      <c r="E31" s="255"/>
      <c r="F31" s="255"/>
      <c r="G31" s="255"/>
      <c r="H31" s="255"/>
      <c r="I31" s="255"/>
      <c r="J31" s="255">
        <v>0</v>
      </c>
      <c r="K31" s="255">
        <v>0</v>
      </c>
    </row>
    <row r="32" spans="1:11" ht="27" thickBot="1">
      <c r="A32" s="235" t="s">
        <v>150</v>
      </c>
      <c r="B32" s="234">
        <v>107</v>
      </c>
      <c r="C32" s="232">
        <f t="shared" si="0"/>
        <v>0</v>
      </c>
      <c r="D32" s="255"/>
      <c r="E32" s="255"/>
      <c r="F32" s="255"/>
      <c r="G32" s="255"/>
      <c r="H32" s="255">
        <v>0</v>
      </c>
      <c r="I32" s="255">
        <v>0</v>
      </c>
      <c r="J32" s="255">
        <v>0</v>
      </c>
      <c r="K32" s="255">
        <v>0</v>
      </c>
    </row>
    <row r="33" spans="1:11" ht="27" thickBot="1">
      <c r="A33" s="235" t="s">
        <v>151</v>
      </c>
      <c r="B33" s="234">
        <v>108</v>
      </c>
      <c r="C33" s="232">
        <f t="shared" si="0"/>
        <v>0</v>
      </c>
      <c r="D33" s="255"/>
      <c r="E33" s="255"/>
      <c r="F33" s="255"/>
      <c r="G33" s="255"/>
      <c r="H33" s="255">
        <v>0</v>
      </c>
      <c r="I33" s="255">
        <v>0</v>
      </c>
      <c r="J33" s="255">
        <v>0</v>
      </c>
      <c r="K33" s="255">
        <v>0</v>
      </c>
    </row>
    <row r="34" spans="1:11" ht="39.75" thickBot="1">
      <c r="A34" s="235" t="s">
        <v>152</v>
      </c>
      <c r="B34" s="234">
        <v>109</v>
      </c>
      <c r="C34" s="232">
        <f t="shared" si="0"/>
        <v>0</v>
      </c>
      <c r="D34" s="255"/>
      <c r="E34" s="255"/>
      <c r="F34" s="255"/>
      <c r="G34" s="255"/>
      <c r="H34" s="255">
        <v>0</v>
      </c>
      <c r="I34" s="255">
        <v>0</v>
      </c>
      <c r="J34" s="255">
        <v>0</v>
      </c>
      <c r="K34" s="255">
        <v>0</v>
      </c>
    </row>
    <row r="35" spans="1:11" ht="53.25" thickBot="1">
      <c r="A35" s="225" t="s">
        <v>221</v>
      </c>
      <c r="B35" s="228" t="s">
        <v>222</v>
      </c>
      <c r="C35" s="232">
        <f t="shared" si="0"/>
        <v>62</v>
      </c>
      <c r="D35" s="229"/>
      <c r="E35" s="229"/>
      <c r="F35" s="229"/>
      <c r="G35" s="229">
        <v>6</v>
      </c>
      <c r="H35" s="229">
        <v>3</v>
      </c>
      <c r="I35" s="229"/>
      <c r="J35" s="229">
        <f>6+4</f>
        <v>10</v>
      </c>
      <c r="K35" s="229">
        <f>34+9</f>
        <v>43</v>
      </c>
    </row>
    <row r="36" spans="1:11" ht="53.25" thickBot="1">
      <c r="A36" s="225" t="s">
        <v>223</v>
      </c>
      <c r="B36" s="228" t="s">
        <v>224</v>
      </c>
      <c r="C36" s="232">
        <f t="shared" si="0"/>
        <v>0</v>
      </c>
      <c r="D36" s="229"/>
      <c r="E36" s="229"/>
      <c r="F36" s="229"/>
      <c r="G36" s="229"/>
      <c r="H36" s="229"/>
      <c r="I36" s="229"/>
      <c r="J36" s="229"/>
      <c r="K36" s="229"/>
    </row>
    <row r="37" spans="1:11" ht="27" thickBot="1">
      <c r="A37" s="202" t="s">
        <v>153</v>
      </c>
      <c r="B37" s="203">
        <v>110</v>
      </c>
      <c r="C37" s="342">
        <f t="shared" si="0"/>
        <v>60</v>
      </c>
      <c r="D37" s="342"/>
      <c r="E37" s="342"/>
      <c r="F37" s="342"/>
      <c r="G37" s="342">
        <v>5</v>
      </c>
      <c r="H37" s="342">
        <v>2</v>
      </c>
      <c r="I37" s="342"/>
      <c r="J37" s="342">
        <f>6+4</f>
        <v>10</v>
      </c>
      <c r="K37" s="342">
        <f>34+9</f>
        <v>43</v>
      </c>
    </row>
    <row r="38" spans="1:11" ht="53.25" thickBot="1">
      <c r="A38" s="235" t="s">
        <v>154</v>
      </c>
      <c r="B38" s="234">
        <v>111</v>
      </c>
      <c r="C38" s="232">
        <f t="shared" si="0"/>
        <v>1</v>
      </c>
      <c r="D38" s="255"/>
      <c r="E38" s="255"/>
      <c r="F38" s="255"/>
      <c r="G38" s="255">
        <v>1</v>
      </c>
      <c r="H38" s="255"/>
      <c r="I38" s="255"/>
      <c r="J38" s="255">
        <v>0</v>
      </c>
      <c r="K38" s="255">
        <v>0</v>
      </c>
    </row>
    <row r="39" spans="1:11" ht="66" thickBot="1">
      <c r="A39" s="227" t="s">
        <v>247</v>
      </c>
      <c r="B39" s="228" t="s">
        <v>226</v>
      </c>
      <c r="C39" s="232">
        <f t="shared" si="0"/>
        <v>1</v>
      </c>
      <c r="D39" s="229"/>
      <c r="E39" s="229"/>
      <c r="F39" s="229"/>
      <c r="G39" s="229">
        <v>1</v>
      </c>
      <c r="H39" s="229"/>
      <c r="I39" s="229"/>
      <c r="J39" s="229"/>
      <c r="K39" s="229"/>
    </row>
    <row r="40" spans="1:11" ht="66" thickBot="1">
      <c r="A40" s="227" t="s">
        <v>248</v>
      </c>
      <c r="B40" s="228" t="s">
        <v>228</v>
      </c>
      <c r="C40" s="232">
        <f t="shared" si="0"/>
        <v>1</v>
      </c>
      <c r="D40" s="229"/>
      <c r="E40" s="229"/>
      <c r="F40" s="229"/>
      <c r="G40" s="229">
        <v>1</v>
      </c>
      <c r="H40" s="229"/>
      <c r="I40" s="229"/>
      <c r="J40" s="229"/>
      <c r="K40" s="229"/>
    </row>
    <row r="41" spans="1:11" ht="39.75" thickBot="1">
      <c r="A41" s="235" t="s">
        <v>155</v>
      </c>
      <c r="B41" s="234">
        <v>112</v>
      </c>
      <c r="C41" s="232">
        <f t="shared" si="0"/>
        <v>0</v>
      </c>
      <c r="D41" s="255"/>
      <c r="E41" s="255"/>
      <c r="F41" s="255"/>
      <c r="G41" s="255"/>
      <c r="H41" s="255">
        <v>0</v>
      </c>
      <c r="I41" s="255">
        <v>0</v>
      </c>
      <c r="J41" s="255">
        <v>0</v>
      </c>
      <c r="K41" s="255">
        <v>0</v>
      </c>
    </row>
    <row r="42" spans="1:11" ht="39.75" thickBot="1">
      <c r="A42" s="235" t="s">
        <v>156</v>
      </c>
      <c r="B42" s="234">
        <v>113</v>
      </c>
      <c r="C42" s="232">
        <f t="shared" si="0"/>
        <v>0</v>
      </c>
      <c r="D42" s="255"/>
      <c r="E42" s="255"/>
      <c r="F42" s="255"/>
      <c r="G42" s="255"/>
      <c r="H42" s="255">
        <v>0</v>
      </c>
      <c r="I42" s="255">
        <v>0</v>
      </c>
      <c r="J42" s="255">
        <v>0</v>
      </c>
      <c r="K42" s="255">
        <v>0</v>
      </c>
    </row>
    <row r="43" spans="1:11" ht="39.75" thickBot="1">
      <c r="A43" s="235" t="s">
        <v>157</v>
      </c>
      <c r="B43" s="234">
        <v>114</v>
      </c>
      <c r="C43" s="232">
        <f t="shared" si="0"/>
        <v>60</v>
      </c>
      <c r="D43" s="255"/>
      <c r="E43" s="255"/>
      <c r="F43" s="255"/>
      <c r="G43" s="255">
        <v>5</v>
      </c>
      <c r="H43" s="255">
        <v>2</v>
      </c>
      <c r="I43" s="255"/>
      <c r="J43" s="255">
        <f>6+4</f>
        <v>10</v>
      </c>
      <c r="K43" s="255">
        <f>34+9</f>
        <v>43</v>
      </c>
    </row>
    <row r="44" spans="1:11" ht="15" thickBot="1">
      <c r="A44" s="226" t="s">
        <v>158</v>
      </c>
      <c r="B44" s="464">
        <v>115</v>
      </c>
      <c r="C44" s="232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236" t="s">
        <v>44</v>
      </c>
      <c r="B45" s="465"/>
      <c r="C45" s="232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232">
        <f t="shared" si="0"/>
        <v>0</v>
      </c>
      <c r="D46" s="255"/>
      <c r="E46" s="255"/>
      <c r="F46" s="255"/>
      <c r="G46" s="255"/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232">
        <f t="shared" si="0"/>
        <v>0</v>
      </c>
      <c r="D47" s="255"/>
      <c r="E47" s="255"/>
      <c r="F47" s="255"/>
      <c r="G47" s="255"/>
      <c r="H47" s="255"/>
      <c r="I47" s="255"/>
      <c r="J47" s="255"/>
      <c r="K47" s="255"/>
    </row>
    <row r="48" spans="1:11" ht="15" thickBot="1">
      <c r="A48" s="235" t="s">
        <v>47</v>
      </c>
      <c r="B48" s="234">
        <v>122</v>
      </c>
      <c r="C48" s="232">
        <f t="shared" si="0"/>
        <v>0</v>
      </c>
      <c r="D48" s="255"/>
      <c r="E48" s="255"/>
      <c r="F48" s="255"/>
      <c r="G48" s="255"/>
      <c r="H48" s="255"/>
      <c r="I48" s="255"/>
      <c r="J48" s="255"/>
      <c r="K48" s="255"/>
    </row>
    <row r="49" spans="1:11" ht="15" thickBot="1">
      <c r="A49" s="226" t="s">
        <v>48</v>
      </c>
      <c r="B49" s="464">
        <v>123</v>
      </c>
      <c r="C49" s="232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236" t="s">
        <v>49</v>
      </c>
      <c r="B50" s="465"/>
      <c r="C50" s="232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232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39.75" thickBot="1">
      <c r="A52" s="236" t="s">
        <v>51</v>
      </c>
      <c r="B52" s="234">
        <v>125</v>
      </c>
      <c r="C52" s="232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232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127</v>
      </c>
      <c r="C54" s="232">
        <f t="shared" si="0"/>
        <v>0</v>
      </c>
      <c r="D54" s="255"/>
      <c r="E54" s="255"/>
      <c r="F54" s="255"/>
      <c r="G54" s="255"/>
      <c r="H54" s="255"/>
      <c r="I54" s="255"/>
      <c r="J54" s="255">
        <v>0</v>
      </c>
      <c r="K54" s="255">
        <v>0</v>
      </c>
    </row>
    <row r="55" spans="1:11" ht="15.75" customHeight="1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35" t="s">
        <v>161</v>
      </c>
      <c r="B56" s="234">
        <v>201</v>
      </c>
      <c r="C56" s="232">
        <f aca="true" t="shared" si="1" ref="C56:C71">SUM(D56:K56)</f>
        <v>25</v>
      </c>
      <c r="D56" s="255"/>
      <c r="E56" s="255"/>
      <c r="F56" s="255"/>
      <c r="G56" s="255">
        <v>16</v>
      </c>
      <c r="H56" s="255">
        <v>9</v>
      </c>
      <c r="I56" s="255"/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232">
        <f t="shared" si="1"/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236" t="s">
        <v>163</v>
      </c>
      <c r="B58" s="234">
        <v>203</v>
      </c>
      <c r="C58" s="232">
        <f t="shared" si="1"/>
        <v>1</v>
      </c>
      <c r="D58" s="255"/>
      <c r="E58" s="255"/>
      <c r="F58" s="255"/>
      <c r="G58" s="255">
        <v>1</v>
      </c>
      <c r="H58" s="255"/>
      <c r="I58" s="255"/>
      <c r="J58" s="255">
        <v>0</v>
      </c>
      <c r="K58" s="255">
        <v>0</v>
      </c>
    </row>
    <row r="59" spans="1:11" ht="27" thickBot="1">
      <c r="A59" s="236" t="s">
        <v>164</v>
      </c>
      <c r="B59" s="234">
        <v>204</v>
      </c>
      <c r="C59" s="232">
        <f t="shared" si="1"/>
        <v>0</v>
      </c>
      <c r="D59" s="255"/>
      <c r="E59" s="255"/>
      <c r="F59" s="255"/>
      <c r="G59" s="255"/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165</v>
      </c>
      <c r="B60" s="234">
        <v>205</v>
      </c>
      <c r="C60" s="232">
        <f t="shared" si="1"/>
        <v>0</v>
      </c>
      <c r="D60" s="255"/>
      <c r="E60" s="255"/>
      <c r="F60" s="255"/>
      <c r="G60" s="255"/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236" t="s">
        <v>166</v>
      </c>
      <c r="B61" s="234">
        <v>206</v>
      </c>
      <c r="C61" s="232">
        <f t="shared" si="1"/>
        <v>25</v>
      </c>
      <c r="D61" s="255"/>
      <c r="E61" s="255"/>
      <c r="F61" s="255"/>
      <c r="G61" s="255">
        <v>16</v>
      </c>
      <c r="H61" s="255">
        <v>9</v>
      </c>
      <c r="I61" s="255"/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232">
        <f t="shared" si="1"/>
        <v>0</v>
      </c>
      <c r="D62" s="462"/>
      <c r="E62" s="462"/>
      <c r="F62" s="462"/>
      <c r="G62" s="462"/>
      <c r="H62" s="462"/>
      <c r="I62" s="462"/>
      <c r="J62" s="462">
        <v>0</v>
      </c>
      <c r="K62" s="462">
        <v>0</v>
      </c>
    </row>
    <row r="63" spans="1:11" ht="15" thickBot="1">
      <c r="A63" s="236" t="s">
        <v>62</v>
      </c>
      <c r="B63" s="465"/>
      <c r="C63" s="232">
        <f t="shared" si="1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235" t="s">
        <v>63</v>
      </c>
      <c r="B64" s="234">
        <v>208</v>
      </c>
      <c r="C64" s="232">
        <f t="shared" si="1"/>
        <v>0</v>
      </c>
      <c r="D64" s="255"/>
      <c r="E64" s="255"/>
      <c r="F64" s="255"/>
      <c r="G64" s="255"/>
      <c r="H64" s="255"/>
      <c r="I64" s="255"/>
      <c r="J64" s="255">
        <v>0</v>
      </c>
      <c r="K64" s="255">
        <v>0</v>
      </c>
    </row>
    <row r="65" spans="1:11" ht="39.75" thickBot="1">
      <c r="A65" s="235" t="s">
        <v>64</v>
      </c>
      <c r="B65" s="234">
        <v>209</v>
      </c>
      <c r="C65" s="232">
        <f t="shared" si="1"/>
        <v>3</v>
      </c>
      <c r="D65" s="255"/>
      <c r="E65" s="255"/>
      <c r="F65" s="255"/>
      <c r="G65" s="255">
        <v>3</v>
      </c>
      <c r="H65" s="255"/>
      <c r="I65" s="255"/>
      <c r="J65" s="255">
        <v>0</v>
      </c>
      <c r="K65" s="255">
        <v>0</v>
      </c>
    </row>
    <row r="66" spans="1:11" ht="15" thickBot="1">
      <c r="A66" s="226" t="s">
        <v>65</v>
      </c>
      <c r="B66" s="464" t="s">
        <v>67</v>
      </c>
      <c r="C66" s="232">
        <f t="shared" si="1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236" t="s">
        <v>66</v>
      </c>
      <c r="B67" s="465"/>
      <c r="C67" s="232">
        <f t="shared" si="1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5" thickBot="1">
      <c r="A68" s="235" t="s">
        <v>68</v>
      </c>
      <c r="B68" s="234">
        <v>211</v>
      </c>
      <c r="C68" s="232">
        <f t="shared" si="1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69</v>
      </c>
      <c r="B69" s="234" t="s">
        <v>70</v>
      </c>
      <c r="C69" s="232">
        <f t="shared" si="1"/>
        <v>3</v>
      </c>
      <c r="D69" s="255"/>
      <c r="E69" s="255"/>
      <c r="F69" s="255"/>
      <c r="G69" s="255">
        <v>3</v>
      </c>
      <c r="H69" s="255"/>
      <c r="I69" s="255"/>
      <c r="J69" s="255">
        <v>0</v>
      </c>
      <c r="K69" s="255">
        <v>0</v>
      </c>
    </row>
    <row r="70" spans="1:11" ht="27" thickBot="1">
      <c r="A70" s="235" t="s">
        <v>71</v>
      </c>
      <c r="B70" s="234">
        <v>213</v>
      </c>
      <c r="C70" s="232">
        <f t="shared" si="1"/>
        <v>0</v>
      </c>
      <c r="D70" s="255"/>
      <c r="E70" s="255"/>
      <c r="F70" s="255"/>
      <c r="G70" s="255"/>
      <c r="H70" s="255"/>
      <c r="I70" s="255"/>
      <c r="J70" s="255">
        <v>0</v>
      </c>
      <c r="K70" s="255">
        <v>0</v>
      </c>
    </row>
    <row r="71" spans="1:11" ht="27" thickBot="1">
      <c r="A71" s="235" t="s">
        <v>72</v>
      </c>
      <c r="B71" s="234">
        <v>214</v>
      </c>
      <c r="C71" s="232">
        <f t="shared" si="1"/>
        <v>0</v>
      </c>
      <c r="D71" s="255"/>
      <c r="E71" s="255"/>
      <c r="F71" s="255"/>
      <c r="G71" s="255"/>
      <c r="H71" s="255"/>
      <c r="I71" s="255"/>
      <c r="J71" s="255">
        <v>0</v>
      </c>
      <c r="K71" s="255">
        <v>0</v>
      </c>
    </row>
    <row r="72" spans="1:11" ht="15" customHeight="1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.75" customHeight="1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35" t="s">
        <v>75</v>
      </c>
      <c r="B74" s="234">
        <v>301</v>
      </c>
      <c r="C74" s="232">
        <f aca="true" t="shared" si="2" ref="C74:C103">SUM(D74:K74)</f>
        <v>4746.7699999999995</v>
      </c>
      <c r="D74" s="255"/>
      <c r="E74" s="255"/>
      <c r="F74" s="255"/>
      <c r="G74" s="255">
        <v>1132.3</v>
      </c>
      <c r="H74" s="255">
        <v>191.6</v>
      </c>
      <c r="I74" s="255"/>
      <c r="J74" s="255">
        <f>2660.08+91.2</f>
        <v>2751.2799999999997</v>
      </c>
      <c r="K74" s="255">
        <f>512.91+158.68</f>
        <v>671.5899999999999</v>
      </c>
      <c r="L74" s="74">
        <f>SUM(D74:I74)</f>
        <v>1323.8999999999999</v>
      </c>
    </row>
    <row r="75" spans="1:12" ht="53.25" thickBot="1">
      <c r="A75" s="235" t="s">
        <v>169</v>
      </c>
      <c r="B75" s="234">
        <v>302</v>
      </c>
      <c r="C75" s="232">
        <f t="shared" si="2"/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74">
        <f>SUM(D87:I87)</f>
        <v>1016.45</v>
      </c>
    </row>
    <row r="76" spans="1:11" ht="53.25" thickBot="1">
      <c r="A76" s="235" t="s">
        <v>170</v>
      </c>
      <c r="B76" s="234">
        <v>303</v>
      </c>
      <c r="C76" s="232">
        <f t="shared" si="2"/>
        <v>341.3</v>
      </c>
      <c r="D76" s="255"/>
      <c r="E76" s="255"/>
      <c r="F76" s="255"/>
      <c r="G76" s="255">
        <v>291.3</v>
      </c>
      <c r="H76" s="255">
        <v>50</v>
      </c>
      <c r="I76" s="255"/>
      <c r="J76" s="255">
        <v>0</v>
      </c>
      <c r="K76" s="255">
        <v>0</v>
      </c>
    </row>
    <row r="77" spans="1:11" ht="53.25" thickBot="1">
      <c r="A77" s="227" t="s">
        <v>249</v>
      </c>
      <c r="B77" s="228" t="s">
        <v>230</v>
      </c>
      <c r="C77" s="232">
        <f t="shared" si="2"/>
        <v>111.3</v>
      </c>
      <c r="D77" s="229"/>
      <c r="E77" s="229"/>
      <c r="F77" s="229"/>
      <c r="G77" s="229">
        <v>111.3</v>
      </c>
      <c r="H77" s="229"/>
      <c r="I77" s="229"/>
      <c r="J77" s="229"/>
      <c r="K77" s="229"/>
    </row>
    <row r="78" spans="1:11" ht="66" thickBot="1">
      <c r="A78" s="227" t="s">
        <v>250</v>
      </c>
      <c r="B78" s="228" t="s">
        <v>232</v>
      </c>
      <c r="C78" s="232">
        <f t="shared" si="2"/>
        <v>111.3</v>
      </c>
      <c r="D78" s="229"/>
      <c r="E78" s="229"/>
      <c r="F78" s="229"/>
      <c r="G78" s="229">
        <v>111.3</v>
      </c>
      <c r="H78" s="229"/>
      <c r="I78" s="229"/>
      <c r="J78" s="229"/>
      <c r="K78" s="229"/>
    </row>
    <row r="79" spans="1:11" ht="66" thickBot="1">
      <c r="A79" s="235" t="s">
        <v>171</v>
      </c>
      <c r="B79" s="234">
        <v>304</v>
      </c>
      <c r="C79" s="232">
        <f t="shared" si="2"/>
        <v>230</v>
      </c>
      <c r="D79" s="255"/>
      <c r="E79" s="255"/>
      <c r="F79" s="255"/>
      <c r="G79" s="255">
        <v>180</v>
      </c>
      <c r="H79" s="255">
        <v>50</v>
      </c>
      <c r="I79" s="255"/>
      <c r="J79" s="255">
        <v>0</v>
      </c>
      <c r="K79" s="255">
        <v>0</v>
      </c>
    </row>
    <row r="80" spans="1:11" ht="66" thickBot="1">
      <c r="A80" s="227" t="s">
        <v>251</v>
      </c>
      <c r="B80" s="228" t="s">
        <v>234</v>
      </c>
      <c r="C80" s="232">
        <f t="shared" si="2"/>
        <v>230</v>
      </c>
      <c r="D80" s="229"/>
      <c r="E80" s="229"/>
      <c r="F80" s="229"/>
      <c r="G80" s="229">
        <v>180</v>
      </c>
      <c r="H80" s="229">
        <v>50</v>
      </c>
      <c r="I80" s="229"/>
      <c r="J80" s="229"/>
      <c r="K80" s="229"/>
    </row>
    <row r="81" spans="1:11" ht="93" thickBot="1">
      <c r="A81" s="230" t="s">
        <v>252</v>
      </c>
      <c r="B81" s="231">
        <v>305</v>
      </c>
      <c r="C81" s="232">
        <f t="shared" si="2"/>
        <v>0</v>
      </c>
      <c r="D81" s="232"/>
      <c r="E81" s="232"/>
      <c r="F81" s="232"/>
      <c r="G81" s="232"/>
      <c r="H81" s="232"/>
      <c r="I81" s="232"/>
      <c r="J81" s="232"/>
      <c r="K81" s="232"/>
    </row>
    <row r="82" spans="1:11" ht="53.25" thickBot="1">
      <c r="A82" s="235" t="s">
        <v>80</v>
      </c>
      <c r="B82" s="234">
        <v>306</v>
      </c>
      <c r="C82" s="232">
        <f t="shared" si="2"/>
        <v>0</v>
      </c>
      <c r="D82" s="255"/>
      <c r="E82" s="255"/>
      <c r="F82" s="255"/>
      <c r="G82" s="255"/>
      <c r="H82" s="255"/>
      <c r="I82" s="255"/>
      <c r="J82" s="255">
        <v>0</v>
      </c>
      <c r="K82" s="255">
        <v>0</v>
      </c>
    </row>
    <row r="83" spans="1:11" ht="39.75" thickBot="1">
      <c r="A83" s="235" t="s">
        <v>173</v>
      </c>
      <c r="B83" s="234">
        <v>307</v>
      </c>
      <c r="C83" s="232">
        <f t="shared" si="2"/>
        <v>0</v>
      </c>
      <c r="D83" s="255"/>
      <c r="E83" s="255"/>
      <c r="F83" s="255"/>
      <c r="G83" s="255"/>
      <c r="H83" s="255">
        <v>0</v>
      </c>
      <c r="I83" s="255">
        <v>0</v>
      </c>
      <c r="J83" s="255">
        <v>0</v>
      </c>
      <c r="K83" s="255">
        <v>0</v>
      </c>
    </row>
    <row r="84" spans="1:11" ht="39.75" thickBot="1">
      <c r="A84" s="235" t="s">
        <v>174</v>
      </c>
      <c r="B84" s="234">
        <v>308</v>
      </c>
      <c r="C84" s="232">
        <f t="shared" si="2"/>
        <v>0</v>
      </c>
      <c r="D84" s="255"/>
      <c r="E84" s="255"/>
      <c r="F84" s="255"/>
      <c r="G84" s="255"/>
      <c r="H84" s="255">
        <v>0</v>
      </c>
      <c r="I84" s="255">
        <v>0</v>
      </c>
      <c r="J84" s="255">
        <v>0</v>
      </c>
      <c r="K84" s="255">
        <v>0</v>
      </c>
    </row>
    <row r="85" spans="1:11" ht="27" thickBot="1">
      <c r="A85" s="227" t="s">
        <v>375</v>
      </c>
      <c r="B85" s="228" t="s">
        <v>236</v>
      </c>
      <c r="C85" s="232">
        <f t="shared" si="2"/>
        <v>4746.7699999999995</v>
      </c>
      <c r="D85" s="229"/>
      <c r="E85" s="229"/>
      <c r="F85" s="229"/>
      <c r="G85" s="229">
        <v>1132.3</v>
      </c>
      <c r="H85" s="229">
        <v>191.6</v>
      </c>
      <c r="I85" s="229"/>
      <c r="J85" s="229">
        <f>2660.08+91.2</f>
        <v>2751.2799999999997</v>
      </c>
      <c r="K85" s="229">
        <f>512.91+158.68</f>
        <v>671.5899999999999</v>
      </c>
    </row>
    <row r="86" spans="1:11" ht="27" thickBot="1">
      <c r="A86" s="227" t="s">
        <v>253</v>
      </c>
      <c r="B86" s="228" t="s">
        <v>238</v>
      </c>
      <c r="C86" s="232">
        <f t="shared" si="2"/>
        <v>0</v>
      </c>
      <c r="D86" s="229"/>
      <c r="E86" s="229"/>
      <c r="F86" s="229"/>
      <c r="G86" s="229"/>
      <c r="H86" s="229"/>
      <c r="I86" s="229"/>
      <c r="J86" s="229"/>
      <c r="K86" s="229"/>
    </row>
    <row r="87" spans="1:11" ht="27" thickBot="1">
      <c r="A87" s="235" t="s">
        <v>175</v>
      </c>
      <c r="B87" s="234">
        <v>309</v>
      </c>
      <c r="C87" s="232">
        <f t="shared" si="2"/>
        <v>4439.32</v>
      </c>
      <c r="D87" s="255"/>
      <c r="E87" s="255"/>
      <c r="F87" s="255"/>
      <c r="G87" s="255">
        <v>885.75</v>
      </c>
      <c r="H87" s="255">
        <v>130.7</v>
      </c>
      <c r="I87" s="255"/>
      <c r="J87" s="292">
        <f>2660.08+91.2</f>
        <v>2751.2799999999997</v>
      </c>
      <c r="K87" s="292">
        <f>512.91+158.68</f>
        <v>671.5899999999999</v>
      </c>
    </row>
    <row r="88" spans="1:11" ht="53.25" thickBot="1">
      <c r="A88" s="235" t="s">
        <v>176</v>
      </c>
      <c r="B88" s="234">
        <v>310</v>
      </c>
      <c r="C88" s="232">
        <f t="shared" si="2"/>
        <v>111.3</v>
      </c>
      <c r="D88" s="255"/>
      <c r="E88" s="255"/>
      <c r="F88" s="255"/>
      <c r="G88" s="255">
        <v>111.3</v>
      </c>
      <c r="H88" s="255"/>
      <c r="I88" s="255"/>
      <c r="J88" s="255">
        <v>0</v>
      </c>
      <c r="K88" s="255">
        <v>0</v>
      </c>
    </row>
    <row r="89" spans="1:11" ht="66" thickBot="1">
      <c r="A89" s="227" t="s">
        <v>254</v>
      </c>
      <c r="B89" s="228" t="s">
        <v>240</v>
      </c>
      <c r="C89" s="232">
        <f t="shared" si="2"/>
        <v>111.3</v>
      </c>
      <c r="D89" s="229"/>
      <c r="E89" s="229"/>
      <c r="F89" s="229"/>
      <c r="G89" s="229">
        <v>111.3</v>
      </c>
      <c r="H89" s="229"/>
      <c r="I89" s="229"/>
      <c r="J89" s="229"/>
      <c r="K89" s="229"/>
    </row>
    <row r="90" spans="1:11" ht="66" thickBot="1">
      <c r="A90" s="227" t="s">
        <v>255</v>
      </c>
      <c r="B90" s="228" t="s">
        <v>242</v>
      </c>
      <c r="C90" s="232">
        <f t="shared" si="2"/>
        <v>111.3</v>
      </c>
      <c r="D90" s="229"/>
      <c r="E90" s="229"/>
      <c r="F90" s="229"/>
      <c r="G90" s="229">
        <v>111.3</v>
      </c>
      <c r="H90" s="229"/>
      <c r="I90" s="229"/>
      <c r="J90" s="229"/>
      <c r="K90" s="229"/>
    </row>
    <row r="91" spans="1:11" ht="39.75" thickBot="1">
      <c r="A91" s="235" t="s">
        <v>177</v>
      </c>
      <c r="B91" s="234">
        <v>311</v>
      </c>
      <c r="C91" s="232">
        <f t="shared" si="2"/>
        <v>0</v>
      </c>
      <c r="D91" s="255"/>
      <c r="E91" s="255"/>
      <c r="F91" s="255"/>
      <c r="G91" s="255"/>
      <c r="H91" s="255">
        <v>0</v>
      </c>
      <c r="I91" s="255">
        <v>0</v>
      </c>
      <c r="J91" s="255">
        <v>0</v>
      </c>
      <c r="K91" s="255">
        <v>0</v>
      </c>
    </row>
    <row r="92" spans="1:11" ht="39.75" thickBot="1">
      <c r="A92" s="235" t="s">
        <v>178</v>
      </c>
      <c r="B92" s="234">
        <v>312</v>
      </c>
      <c r="C92" s="232">
        <f t="shared" si="2"/>
        <v>0</v>
      </c>
      <c r="D92" s="255"/>
      <c r="E92" s="255"/>
      <c r="F92" s="255"/>
      <c r="G92" s="255"/>
      <c r="H92" s="255">
        <v>0</v>
      </c>
      <c r="I92" s="255">
        <v>0</v>
      </c>
      <c r="J92" s="255">
        <v>0</v>
      </c>
      <c r="K92" s="255">
        <v>0</v>
      </c>
    </row>
    <row r="93" spans="1:11" ht="39.75" thickBot="1">
      <c r="A93" s="235" t="s">
        <v>179</v>
      </c>
      <c r="B93" s="234">
        <v>313</v>
      </c>
      <c r="C93" s="232">
        <f t="shared" si="2"/>
        <v>4439.32</v>
      </c>
      <c r="D93" s="255"/>
      <c r="E93" s="255"/>
      <c r="F93" s="255"/>
      <c r="G93" s="255">
        <v>885.75</v>
      </c>
      <c r="H93" s="255">
        <v>130.7</v>
      </c>
      <c r="I93" s="255"/>
      <c r="J93" s="292">
        <f>2660.08+91.2</f>
        <v>2751.2799999999997</v>
      </c>
      <c r="K93" s="292">
        <f>512.91+158.68</f>
        <v>671.5899999999999</v>
      </c>
    </row>
    <row r="94" spans="1:11" ht="15" thickBot="1">
      <c r="A94" s="226" t="s">
        <v>158</v>
      </c>
      <c r="B94" s="464">
        <v>314</v>
      </c>
      <c r="C94" s="232">
        <f t="shared" si="2"/>
        <v>0</v>
      </c>
      <c r="D94" s="344"/>
      <c r="E94" s="344"/>
      <c r="F94" s="344"/>
      <c r="G94" s="344"/>
      <c r="H94" s="344"/>
      <c r="I94" s="344"/>
      <c r="J94" s="344"/>
      <c r="K94" s="344"/>
    </row>
    <row r="95" spans="1:11" ht="15" thickBot="1">
      <c r="A95" s="236" t="s">
        <v>44</v>
      </c>
      <c r="B95" s="465"/>
      <c r="C95" s="232">
        <f t="shared" si="2"/>
        <v>0</v>
      </c>
      <c r="D95" s="345"/>
      <c r="E95" s="345"/>
      <c r="F95" s="345"/>
      <c r="G95" s="345"/>
      <c r="H95" s="345"/>
      <c r="I95" s="345"/>
      <c r="J95" s="345"/>
      <c r="K95" s="345"/>
    </row>
    <row r="96" spans="1:11" ht="15" thickBot="1">
      <c r="A96" s="235" t="s">
        <v>88</v>
      </c>
      <c r="B96" s="234">
        <v>315</v>
      </c>
      <c r="C96" s="232">
        <f t="shared" si="2"/>
        <v>0</v>
      </c>
      <c r="D96" s="255"/>
      <c r="E96" s="255"/>
      <c r="F96" s="255"/>
      <c r="G96" s="255"/>
      <c r="H96" s="255"/>
      <c r="I96" s="255"/>
      <c r="J96" s="255"/>
      <c r="K96" s="255"/>
    </row>
    <row r="97" spans="1:11" ht="27" thickBot="1">
      <c r="A97" s="235" t="s">
        <v>180</v>
      </c>
      <c r="B97" s="234">
        <v>321</v>
      </c>
      <c r="C97" s="232">
        <f t="shared" si="2"/>
        <v>0</v>
      </c>
      <c r="D97" s="255"/>
      <c r="E97" s="255"/>
      <c r="F97" s="255"/>
      <c r="G97" s="255"/>
      <c r="H97" s="255"/>
      <c r="I97" s="255"/>
      <c r="J97" s="255"/>
      <c r="K97" s="255"/>
    </row>
    <row r="98" spans="1:11" ht="27" thickBot="1">
      <c r="A98" s="235" t="s">
        <v>181</v>
      </c>
      <c r="B98" s="234">
        <v>322</v>
      </c>
      <c r="C98" s="232">
        <f t="shared" si="2"/>
        <v>0</v>
      </c>
      <c r="D98" s="255"/>
      <c r="E98" s="255"/>
      <c r="F98" s="255"/>
      <c r="G98" s="255"/>
      <c r="H98" s="255"/>
      <c r="I98" s="255"/>
      <c r="J98" s="255"/>
      <c r="K98" s="255"/>
    </row>
    <row r="99" spans="1:11" ht="15" thickBot="1">
      <c r="A99" s="226" t="s">
        <v>48</v>
      </c>
      <c r="B99" s="464">
        <v>323</v>
      </c>
      <c r="C99" s="232">
        <f t="shared" si="2"/>
        <v>0</v>
      </c>
      <c r="D99" s="344"/>
      <c r="E99" s="344"/>
      <c r="F99" s="344"/>
      <c r="G99" s="344"/>
      <c r="H99" s="344"/>
      <c r="I99" s="344"/>
      <c r="J99" s="344"/>
      <c r="K99" s="344"/>
    </row>
    <row r="100" spans="1:11" ht="15" thickBot="1">
      <c r="A100" s="236" t="s">
        <v>49</v>
      </c>
      <c r="B100" s="465"/>
      <c r="C100" s="232">
        <f t="shared" si="2"/>
        <v>0</v>
      </c>
      <c r="D100" s="345"/>
      <c r="E100" s="345"/>
      <c r="F100" s="345"/>
      <c r="G100" s="345"/>
      <c r="H100" s="345"/>
      <c r="I100" s="345"/>
      <c r="J100" s="345"/>
      <c r="K100" s="345"/>
    </row>
    <row r="101" spans="1:11" ht="27" thickBot="1">
      <c r="A101" s="236" t="s">
        <v>50</v>
      </c>
      <c r="B101" s="234">
        <v>324</v>
      </c>
      <c r="C101" s="232">
        <f t="shared" si="2"/>
        <v>0</v>
      </c>
      <c r="D101" s="255"/>
      <c r="E101" s="255"/>
      <c r="F101" s="255"/>
      <c r="G101" s="255"/>
      <c r="H101" s="255"/>
      <c r="I101" s="255"/>
      <c r="J101" s="255"/>
      <c r="K101" s="255"/>
    </row>
    <row r="102" spans="1:11" ht="39.75" thickBot="1">
      <c r="A102" s="236" t="s">
        <v>51</v>
      </c>
      <c r="B102" s="234">
        <v>325</v>
      </c>
      <c r="C102" s="232">
        <f t="shared" si="2"/>
        <v>0</v>
      </c>
      <c r="D102" s="255"/>
      <c r="E102" s="255"/>
      <c r="F102" s="255"/>
      <c r="G102" s="255"/>
      <c r="H102" s="255"/>
      <c r="I102" s="255"/>
      <c r="J102" s="255"/>
      <c r="K102" s="255"/>
    </row>
    <row r="103" spans="1:11" ht="15" thickBot="1">
      <c r="A103" s="235" t="s">
        <v>52</v>
      </c>
      <c r="B103" s="234">
        <v>326</v>
      </c>
      <c r="C103" s="232">
        <f t="shared" si="2"/>
        <v>0</v>
      </c>
      <c r="D103" s="255"/>
      <c r="E103" s="255"/>
      <c r="F103" s="255"/>
      <c r="G103" s="255"/>
      <c r="H103" s="255"/>
      <c r="I103" s="255"/>
      <c r="J103" s="255"/>
      <c r="K103" s="255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 t="s">
        <v>127</v>
      </c>
      <c r="C106" s="232">
        <f>SUM(D106:K106)</f>
        <v>6</v>
      </c>
      <c r="D106" s="255"/>
      <c r="E106" s="255"/>
      <c r="F106" s="255"/>
      <c r="G106" s="255">
        <v>4</v>
      </c>
      <c r="H106" s="255">
        <v>2</v>
      </c>
      <c r="I106" s="255"/>
      <c r="J106" s="234">
        <v>0</v>
      </c>
      <c r="K106" s="234">
        <v>0</v>
      </c>
    </row>
    <row r="107" spans="1:11" ht="79.5" thickBot="1">
      <c r="A107" s="235" t="s">
        <v>185</v>
      </c>
      <c r="B107" s="234" t="s">
        <v>128</v>
      </c>
      <c r="C107" s="232">
        <f>SUM(D107:K107)</f>
        <v>2</v>
      </c>
      <c r="D107" s="255"/>
      <c r="E107" s="255"/>
      <c r="F107" s="255"/>
      <c r="G107" s="255">
        <v>1</v>
      </c>
      <c r="H107" s="255">
        <v>1</v>
      </c>
      <c r="I107" s="255"/>
      <c r="J107" s="234">
        <v>0</v>
      </c>
      <c r="K107" s="234">
        <v>0</v>
      </c>
    </row>
    <row r="108" spans="1:11" ht="53.25" thickBot="1">
      <c r="A108" s="235" t="s">
        <v>186</v>
      </c>
      <c r="B108" s="234" t="s">
        <v>129</v>
      </c>
      <c r="C108" s="232">
        <f>SUM(D108:K108)</f>
        <v>4</v>
      </c>
      <c r="D108" s="255"/>
      <c r="E108" s="255"/>
      <c r="F108" s="255"/>
      <c r="G108" s="255">
        <v>3</v>
      </c>
      <c r="H108" s="255">
        <v>1</v>
      </c>
      <c r="I108" s="255"/>
      <c r="J108" s="234">
        <v>0</v>
      </c>
      <c r="K108" s="234">
        <v>0</v>
      </c>
    </row>
    <row r="109" spans="1:11" ht="93" thickBot="1">
      <c r="A109" s="235" t="s">
        <v>187</v>
      </c>
      <c r="B109" s="234" t="s">
        <v>130</v>
      </c>
      <c r="C109" s="232">
        <f>SUM(D109:K109)</f>
        <v>1</v>
      </c>
      <c r="D109" s="255"/>
      <c r="E109" s="255"/>
      <c r="F109" s="255"/>
      <c r="G109" s="255">
        <v>1</v>
      </c>
      <c r="H109" s="255"/>
      <c r="I109" s="255"/>
      <c r="J109" s="234">
        <v>0</v>
      </c>
      <c r="K109" s="234">
        <v>0</v>
      </c>
    </row>
    <row r="110" spans="1:11" ht="15.75" customHeight="1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235" t="s">
        <v>189</v>
      </c>
      <c r="B111" s="234" t="s">
        <v>131</v>
      </c>
      <c r="C111" s="232">
        <f>SUM(D111:K111)</f>
        <v>20</v>
      </c>
      <c r="D111" s="255"/>
      <c r="E111" s="255"/>
      <c r="F111" s="255"/>
      <c r="G111" s="255">
        <v>14</v>
      </c>
      <c r="H111" s="255">
        <v>6</v>
      </c>
      <c r="I111" s="255"/>
      <c r="J111" s="234">
        <v>0</v>
      </c>
      <c r="K111" s="234">
        <v>0</v>
      </c>
    </row>
    <row r="112" spans="1:11" ht="39.75" thickBot="1">
      <c r="A112" s="235" t="s">
        <v>99</v>
      </c>
      <c r="B112" s="234" t="s">
        <v>132</v>
      </c>
      <c r="C112" s="232">
        <f>SUM(D112:K112)</f>
        <v>3</v>
      </c>
      <c r="D112" s="255"/>
      <c r="E112" s="255"/>
      <c r="F112" s="255"/>
      <c r="G112" s="255">
        <v>3</v>
      </c>
      <c r="H112" s="255"/>
      <c r="I112" s="255"/>
      <c r="J112" s="234">
        <v>0</v>
      </c>
      <c r="K112" s="234">
        <v>0</v>
      </c>
    </row>
    <row r="113" spans="1:11" ht="53.25" thickBot="1">
      <c r="A113" s="235" t="s">
        <v>190</v>
      </c>
      <c r="B113" s="234" t="s">
        <v>133</v>
      </c>
      <c r="C113" s="232">
        <f>SUM(D113:K113)</f>
        <v>0</v>
      </c>
      <c r="D113" s="255"/>
      <c r="E113" s="255"/>
      <c r="F113" s="255"/>
      <c r="G113" s="255"/>
      <c r="H113" s="255"/>
      <c r="I113" s="255"/>
      <c r="J113" s="234">
        <v>0</v>
      </c>
      <c r="K113" s="234">
        <v>0</v>
      </c>
    </row>
    <row r="114" spans="1:11" ht="15" customHeight="1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.75" customHeight="1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 t="s">
        <v>134</v>
      </c>
      <c r="C116" s="255">
        <f>6057.96+595.38</f>
        <v>6653.34</v>
      </c>
      <c r="D116" s="234">
        <v>0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</row>
    <row r="117" spans="1:11" ht="43.5" thickBot="1">
      <c r="A117" s="237" t="s">
        <v>104</v>
      </c>
      <c r="B117" s="234" t="s">
        <v>135</v>
      </c>
      <c r="C117" s="255">
        <v>2352.4</v>
      </c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</row>
    <row r="118" spans="1:11" ht="53.25" thickBot="1">
      <c r="A118" s="235" t="s">
        <v>193</v>
      </c>
      <c r="B118" s="234" t="s">
        <v>136</v>
      </c>
      <c r="C118" s="232">
        <f aca="true" t="shared" si="3" ref="C118:C125">SUM(D118:K118)</f>
        <v>542.9</v>
      </c>
      <c r="D118" s="255"/>
      <c r="E118" s="255"/>
      <c r="F118" s="255"/>
      <c r="G118" s="255">
        <v>471.3</v>
      </c>
      <c r="H118" s="255">
        <v>71.6</v>
      </c>
      <c r="I118" s="255"/>
      <c r="J118" s="234">
        <v>0</v>
      </c>
      <c r="K118" s="234">
        <v>0</v>
      </c>
    </row>
    <row r="119" spans="1:11" ht="66" thickBot="1">
      <c r="A119" s="235" t="s">
        <v>194</v>
      </c>
      <c r="B119" s="234" t="s">
        <v>137</v>
      </c>
      <c r="C119" s="232">
        <f t="shared" si="3"/>
        <v>161.3</v>
      </c>
      <c r="D119" s="255"/>
      <c r="E119" s="255"/>
      <c r="F119" s="255"/>
      <c r="G119" s="255">
        <v>111.3</v>
      </c>
      <c r="H119" s="255">
        <v>50</v>
      </c>
      <c r="I119" s="255"/>
      <c r="J119" s="234">
        <v>0</v>
      </c>
      <c r="K119" s="234">
        <v>0</v>
      </c>
    </row>
    <row r="120" spans="1:11" ht="53.25" thickBot="1">
      <c r="A120" s="235" t="s">
        <v>195</v>
      </c>
      <c r="B120" s="234" t="s">
        <v>138</v>
      </c>
      <c r="C120" s="232">
        <f t="shared" si="3"/>
        <v>311.55</v>
      </c>
      <c r="D120" s="255"/>
      <c r="E120" s="255"/>
      <c r="F120" s="255"/>
      <c r="G120" s="255">
        <v>295.85</v>
      </c>
      <c r="H120" s="255">
        <v>15.7</v>
      </c>
      <c r="I120" s="255"/>
      <c r="J120" s="234">
        <v>0</v>
      </c>
      <c r="K120" s="234">
        <v>0</v>
      </c>
    </row>
    <row r="121" spans="1:11" ht="15" thickBot="1">
      <c r="A121" s="238" t="s">
        <v>196</v>
      </c>
      <c r="B121" s="464" t="s">
        <v>139</v>
      </c>
      <c r="C121" s="232">
        <f t="shared" si="3"/>
        <v>311.55</v>
      </c>
      <c r="D121" s="344"/>
      <c r="E121" s="344"/>
      <c r="F121" s="344"/>
      <c r="G121" s="344">
        <v>295.85</v>
      </c>
      <c r="H121" s="344">
        <v>15.7</v>
      </c>
      <c r="I121" s="344"/>
      <c r="J121" s="346">
        <v>0</v>
      </c>
      <c r="K121" s="346">
        <v>0</v>
      </c>
    </row>
    <row r="122" spans="1:11" ht="15" thickBot="1">
      <c r="A122" s="235" t="s">
        <v>108</v>
      </c>
      <c r="B122" s="465"/>
      <c r="C122" s="232">
        <f t="shared" si="3"/>
        <v>0</v>
      </c>
      <c r="D122" s="345"/>
      <c r="E122" s="345"/>
      <c r="F122" s="345"/>
      <c r="G122" s="345"/>
      <c r="H122" s="345"/>
      <c r="I122" s="345"/>
      <c r="J122" s="347"/>
      <c r="K122" s="347"/>
    </row>
    <row r="123" spans="1:11" ht="27" thickBot="1">
      <c r="A123" s="236" t="s">
        <v>109</v>
      </c>
      <c r="B123" s="234" t="s">
        <v>140</v>
      </c>
      <c r="C123" s="232">
        <f t="shared" si="3"/>
        <v>0</v>
      </c>
      <c r="D123" s="255"/>
      <c r="E123" s="255"/>
      <c r="F123" s="255"/>
      <c r="G123" s="255"/>
      <c r="H123" s="255"/>
      <c r="I123" s="255"/>
      <c r="J123" s="234">
        <v>0</v>
      </c>
      <c r="K123" s="234">
        <v>0</v>
      </c>
    </row>
    <row r="124" spans="1:11" ht="79.5" thickBot="1">
      <c r="A124" s="235" t="s">
        <v>197</v>
      </c>
      <c r="B124" s="234" t="s">
        <v>141</v>
      </c>
      <c r="C124" s="232">
        <f t="shared" si="3"/>
        <v>111.3</v>
      </c>
      <c r="D124" s="255"/>
      <c r="E124" s="255"/>
      <c r="F124" s="255"/>
      <c r="G124" s="255">
        <v>111.3</v>
      </c>
      <c r="H124" s="255"/>
      <c r="I124" s="255"/>
      <c r="J124" s="234">
        <v>0</v>
      </c>
      <c r="K124" s="234">
        <v>0</v>
      </c>
    </row>
    <row r="125" spans="1:11" ht="79.5" thickBot="1">
      <c r="A125" s="236" t="s">
        <v>198</v>
      </c>
      <c r="B125" s="239" t="s">
        <v>142</v>
      </c>
      <c r="C125" s="232">
        <f t="shared" si="3"/>
        <v>0</v>
      </c>
      <c r="D125" s="239">
        <v>0</v>
      </c>
      <c r="E125" s="239">
        <v>0</v>
      </c>
      <c r="F125" s="239">
        <v>0</v>
      </c>
      <c r="G125" s="234">
        <v>0</v>
      </c>
      <c r="H125" s="239">
        <v>0</v>
      </c>
      <c r="I125" s="239">
        <v>0</v>
      </c>
      <c r="J125" s="239">
        <v>0</v>
      </c>
      <c r="K125" s="239">
        <v>0</v>
      </c>
    </row>
    <row r="126" ht="15">
      <c r="A126" s="92"/>
    </row>
    <row r="127" spans="1:5" ht="15.75" thickBot="1">
      <c r="A127" s="482"/>
      <c r="B127" s="77"/>
      <c r="C127" s="93"/>
      <c r="D127" s="77"/>
      <c r="E127" s="93"/>
    </row>
    <row r="128" spans="1:7" ht="15">
      <c r="A128" s="482"/>
      <c r="B128" s="596"/>
      <c r="C128" s="559"/>
      <c r="D128" s="77"/>
      <c r="E128" s="596"/>
      <c r="F128" s="558"/>
      <c r="G128" s="558"/>
    </row>
    <row r="129" spans="1:5" ht="15">
      <c r="A129" s="77"/>
      <c r="B129" s="94"/>
      <c r="C129" s="94"/>
      <c r="D129" s="94"/>
      <c r="E129" s="94"/>
    </row>
    <row r="130" spans="1:5" ht="15">
      <c r="A130" s="482" t="s">
        <v>112</v>
      </c>
      <c r="B130" s="257"/>
      <c r="C130" s="264"/>
      <c r="D130" s="257"/>
      <c r="E130" s="264"/>
    </row>
    <row r="131" spans="1:5" ht="27" thickBot="1">
      <c r="A131" s="482"/>
      <c r="B131" s="257"/>
      <c r="C131" s="73" t="s">
        <v>361</v>
      </c>
      <c r="D131" s="257"/>
      <c r="E131" s="73" t="s">
        <v>362</v>
      </c>
    </row>
    <row r="132" spans="1:5" ht="26.25">
      <c r="A132" s="257"/>
      <c r="B132" s="256"/>
      <c r="C132" s="256" t="s">
        <v>113</v>
      </c>
      <c r="D132" s="256"/>
      <c r="E132" s="256" t="s">
        <v>114</v>
      </c>
    </row>
    <row r="133" spans="1:5" ht="15">
      <c r="A133" s="257"/>
      <c r="B133" s="256"/>
      <c r="C133" s="256"/>
      <c r="D133" s="256"/>
      <c r="E133" s="256"/>
    </row>
    <row r="134" spans="1:5" ht="15.75" thickBot="1">
      <c r="A134" s="257"/>
      <c r="B134" s="256"/>
      <c r="C134" s="256"/>
      <c r="D134" s="256"/>
      <c r="E134" s="95"/>
    </row>
    <row r="135" spans="1:5" ht="15">
      <c r="A135" s="257"/>
      <c r="B135" s="256"/>
      <c r="C135" s="256"/>
      <c r="D135" s="256"/>
      <c r="E135" s="256" t="s">
        <v>115</v>
      </c>
    </row>
    <row r="136" ht="15">
      <c r="A136" s="92"/>
    </row>
    <row r="137" ht="30.75">
      <c r="A137" s="261" t="s">
        <v>363</v>
      </c>
    </row>
    <row r="138" ht="15">
      <c r="A138" s="261" t="s">
        <v>364</v>
      </c>
    </row>
    <row r="139" ht="30.75">
      <c r="A139" s="261" t="s">
        <v>365</v>
      </c>
    </row>
  </sheetData>
  <sheetProtection/>
  <mergeCells count="72">
    <mergeCell ref="B99:B100"/>
    <mergeCell ref="A104:K104"/>
    <mergeCell ref="A127:A128"/>
    <mergeCell ref="B128:C128"/>
    <mergeCell ref="E128:G128"/>
    <mergeCell ref="A105:K105"/>
    <mergeCell ref="A110:K110"/>
    <mergeCell ref="A114:K114"/>
    <mergeCell ref="A115:K115"/>
    <mergeCell ref="B121:B122"/>
    <mergeCell ref="A73:K73"/>
    <mergeCell ref="B94:B95"/>
    <mergeCell ref="B66:B67"/>
    <mergeCell ref="D66:D67"/>
    <mergeCell ref="E66:E67"/>
    <mergeCell ref="F66:F67"/>
    <mergeCell ref="H62:H63"/>
    <mergeCell ref="I62:I63"/>
    <mergeCell ref="I66:I67"/>
    <mergeCell ref="J66:J67"/>
    <mergeCell ref="K66:K67"/>
    <mergeCell ref="A72:K72"/>
    <mergeCell ref="H49:H50"/>
    <mergeCell ref="I49:I50"/>
    <mergeCell ref="G66:G67"/>
    <mergeCell ref="H66:H67"/>
    <mergeCell ref="A55:K55"/>
    <mergeCell ref="B62:B63"/>
    <mergeCell ref="D62:D63"/>
    <mergeCell ref="E62:E63"/>
    <mergeCell ref="F62:F63"/>
    <mergeCell ref="G62:G63"/>
    <mergeCell ref="G44:G45"/>
    <mergeCell ref="H44:H45"/>
    <mergeCell ref="J62:J63"/>
    <mergeCell ref="K62:K63"/>
    <mergeCell ref="K44:K45"/>
    <mergeCell ref="B49:B50"/>
    <mergeCell ref="D49:D50"/>
    <mergeCell ref="E49:E50"/>
    <mergeCell ref="F49:F50"/>
    <mergeCell ref="G49:G50"/>
    <mergeCell ref="G18:G19"/>
    <mergeCell ref="H18:H19"/>
    <mergeCell ref="J49:J50"/>
    <mergeCell ref="K49:K50"/>
    <mergeCell ref="A21:K21"/>
    <mergeCell ref="A22:K22"/>
    <mergeCell ref="B44:B45"/>
    <mergeCell ref="D44:D45"/>
    <mergeCell ref="E44:E45"/>
    <mergeCell ref="F44:F45"/>
    <mergeCell ref="A7:K7"/>
    <mergeCell ref="A8:K8"/>
    <mergeCell ref="I44:I45"/>
    <mergeCell ref="J44:J45"/>
    <mergeCell ref="B14:J14"/>
    <mergeCell ref="A16:K16"/>
    <mergeCell ref="A17:A19"/>
    <mergeCell ref="B17:B19"/>
    <mergeCell ref="D17:K17"/>
    <mergeCell ref="D18:F18"/>
    <mergeCell ref="A9:K9"/>
    <mergeCell ref="B12:J12"/>
    <mergeCell ref="I18:I19"/>
    <mergeCell ref="J18:K18"/>
    <mergeCell ref="A130:A131"/>
    <mergeCell ref="A1:K1"/>
    <mergeCell ref="A2:K2"/>
    <mergeCell ref="A3:K3"/>
    <mergeCell ref="A5:K5"/>
    <mergeCell ref="A6:K6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78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ht="14.25">
      <c r="A2" s="522" t="s">
        <v>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ht="14.25">
      <c r="A3" s="522" t="s">
        <v>2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</row>
    <row r="4" ht="15">
      <c r="A4" s="103"/>
    </row>
    <row r="5" spans="1:11" ht="16.5">
      <c r="A5" s="425" t="s">
        <v>3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</row>
    <row r="6" spans="1:11" ht="15">
      <c r="A6" s="514" t="s">
        <v>4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">
      <c r="A7" s="514" t="s">
        <v>5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</row>
    <row r="8" spans="1:11" ht="15">
      <c r="A8" s="514" t="s">
        <v>6</v>
      </c>
      <c r="B8" s="514"/>
      <c r="C8" s="514"/>
      <c r="D8" s="514"/>
      <c r="E8" s="514"/>
      <c r="F8" s="514"/>
      <c r="G8" s="514"/>
      <c r="H8" s="514"/>
      <c r="I8" s="514"/>
      <c r="J8" s="514"/>
      <c r="K8" s="514"/>
    </row>
    <row r="9" spans="1:11" ht="15">
      <c r="A9" s="514" t="s">
        <v>7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</row>
    <row r="10" ht="15">
      <c r="A10" s="104"/>
    </row>
    <row r="11" spans="1:2" ht="15">
      <c r="A11" s="105" t="s">
        <v>8</v>
      </c>
      <c r="B11" s="105"/>
    </row>
    <row r="12" spans="1:11" ht="62.25">
      <c r="A12" s="105" t="s">
        <v>9</v>
      </c>
      <c r="B12" s="449" t="s">
        <v>289</v>
      </c>
      <c r="C12" s="597"/>
      <c r="D12" s="597"/>
      <c r="E12" s="597"/>
      <c r="F12" s="597"/>
      <c r="G12" s="597"/>
      <c r="H12" s="597"/>
      <c r="I12" s="597"/>
      <c r="J12" s="597"/>
      <c r="K12" s="99"/>
    </row>
    <row r="13" spans="1:11" ht="15">
      <c r="A13" s="105"/>
      <c r="B13" s="120"/>
      <c r="K13" s="99"/>
    </row>
    <row r="14" spans="1:11" ht="15">
      <c r="A14" s="105" t="s">
        <v>10</v>
      </c>
      <c r="B14" s="449" t="s">
        <v>265</v>
      </c>
      <c r="C14" s="597"/>
      <c r="D14" s="597"/>
      <c r="E14" s="597"/>
      <c r="F14" s="597"/>
      <c r="G14" s="597"/>
      <c r="H14" s="597"/>
      <c r="I14" s="597"/>
      <c r="J14" s="597"/>
      <c r="K14" s="99"/>
    </row>
    <row r="15" spans="1:11" ht="15">
      <c r="A15" s="104"/>
      <c r="K15" s="99"/>
    </row>
    <row r="16" spans="1:11" ht="15.75" thickBot="1">
      <c r="A16" s="523" t="s">
        <v>11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</row>
    <row r="17" spans="1:11" ht="15" thickBot="1">
      <c r="A17" s="517" t="s">
        <v>12</v>
      </c>
      <c r="B17" s="517" t="s">
        <v>13</v>
      </c>
      <c r="C17" s="106" t="s">
        <v>14</v>
      </c>
      <c r="D17" s="519" t="s">
        <v>16</v>
      </c>
      <c r="E17" s="525"/>
      <c r="F17" s="525"/>
      <c r="G17" s="525"/>
      <c r="H17" s="525"/>
      <c r="I17" s="525"/>
      <c r="J17" s="525"/>
      <c r="K17" s="520"/>
    </row>
    <row r="18" spans="1:11" ht="26.25" customHeight="1" thickBot="1">
      <c r="A18" s="524"/>
      <c r="B18" s="524"/>
      <c r="C18" s="107" t="s">
        <v>15</v>
      </c>
      <c r="D18" s="519" t="s">
        <v>17</v>
      </c>
      <c r="E18" s="525"/>
      <c r="F18" s="520"/>
      <c r="G18" s="517" t="s">
        <v>18</v>
      </c>
      <c r="H18" s="517" t="s">
        <v>19</v>
      </c>
      <c r="I18" s="517" t="s">
        <v>20</v>
      </c>
      <c r="J18" s="519" t="s">
        <v>21</v>
      </c>
      <c r="K18" s="520"/>
    </row>
    <row r="19" spans="1:11" ht="93" thickBot="1">
      <c r="A19" s="518"/>
      <c r="B19" s="518"/>
      <c r="C19" s="109"/>
      <c r="D19" s="110" t="s">
        <v>22</v>
      </c>
      <c r="E19" s="110" t="s">
        <v>23</v>
      </c>
      <c r="F19" s="110" t="s">
        <v>143</v>
      </c>
      <c r="G19" s="518"/>
      <c r="H19" s="518"/>
      <c r="I19" s="518"/>
      <c r="J19" s="110" t="s">
        <v>144</v>
      </c>
      <c r="K19" s="110" t="s">
        <v>26</v>
      </c>
    </row>
    <row r="20" spans="1:11" ht="15" thickBot="1">
      <c r="A20" s="108">
        <v>1</v>
      </c>
      <c r="B20" s="110">
        <v>2</v>
      </c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</row>
    <row r="21" spans="1:11" ht="14.25">
      <c r="A21" s="439" t="s">
        <v>145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1"/>
    </row>
    <row r="22" spans="1:11" ht="15" thickBot="1">
      <c r="A22" s="442" t="s">
        <v>28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4"/>
    </row>
    <row r="23" spans="1:12" ht="53.25" thickBot="1">
      <c r="A23" s="409" t="s">
        <v>29</v>
      </c>
      <c r="B23" s="410">
        <v>101</v>
      </c>
      <c r="C23" s="342">
        <f>SUM(D23:K23)</f>
        <v>210</v>
      </c>
      <c r="D23" s="342"/>
      <c r="E23" s="342"/>
      <c r="F23" s="342"/>
      <c r="G23" s="342">
        <v>3</v>
      </c>
      <c r="H23" s="342">
        <v>27</v>
      </c>
      <c r="I23" s="342"/>
      <c r="J23" s="342">
        <v>152</v>
      </c>
      <c r="K23" s="342">
        <v>28</v>
      </c>
      <c r="L23" s="74">
        <f>SUM(D23:I23)</f>
        <v>30</v>
      </c>
    </row>
    <row r="24" spans="1:11" ht="39.75" thickBot="1">
      <c r="A24" s="112" t="s">
        <v>146</v>
      </c>
      <c r="B24" s="110">
        <v>102</v>
      </c>
      <c r="C24" s="348">
        <f aca="true" t="shared" si="0" ref="C24:C54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112" t="s">
        <v>147</v>
      </c>
      <c r="B25" s="110">
        <v>103</v>
      </c>
      <c r="C25" s="348">
        <f t="shared" si="0"/>
        <v>7</v>
      </c>
      <c r="D25" s="255"/>
      <c r="E25" s="255"/>
      <c r="F25" s="255"/>
      <c r="G25" s="255">
        <v>1</v>
      </c>
      <c r="H25" s="255">
        <v>6</v>
      </c>
      <c r="I25" s="255"/>
      <c r="J25" s="255">
        <v>0</v>
      </c>
      <c r="K25" s="255">
        <v>0</v>
      </c>
    </row>
    <row r="26" spans="1:11" ht="15" thickBot="1">
      <c r="A26" s="112"/>
      <c r="B26" s="110"/>
      <c r="C26" s="348">
        <f t="shared" si="0"/>
        <v>0</v>
      </c>
      <c r="D26" s="111"/>
      <c r="E26" s="111"/>
      <c r="F26" s="111"/>
      <c r="G26" s="111"/>
      <c r="H26" s="111"/>
      <c r="I26" s="111"/>
      <c r="J26" s="111"/>
      <c r="K26" s="111"/>
    </row>
    <row r="27" spans="1:11" ht="15" thickBot="1">
      <c r="A27" s="112"/>
      <c r="B27" s="110"/>
      <c r="C27" s="348">
        <f t="shared" si="0"/>
        <v>0</v>
      </c>
      <c r="D27" s="111"/>
      <c r="E27" s="111"/>
      <c r="F27" s="111"/>
      <c r="G27" s="111"/>
      <c r="H27" s="111"/>
      <c r="I27" s="111"/>
      <c r="J27" s="111"/>
      <c r="K27" s="111"/>
    </row>
    <row r="28" spans="1:11" ht="53.25" thickBot="1">
      <c r="A28" s="112" t="s">
        <v>148</v>
      </c>
      <c r="B28" s="110">
        <v>104</v>
      </c>
      <c r="C28" s="348">
        <f t="shared" si="0"/>
        <v>0</v>
      </c>
      <c r="D28" s="111"/>
      <c r="E28" s="111"/>
      <c r="F28" s="111"/>
      <c r="G28" s="111"/>
      <c r="H28" s="111"/>
      <c r="I28" s="111"/>
      <c r="J28" s="111"/>
      <c r="K28" s="111"/>
    </row>
    <row r="29" spans="1:11" ht="15" thickBot="1">
      <c r="A29" s="112"/>
      <c r="B29" s="110"/>
      <c r="C29" s="348">
        <f t="shared" si="0"/>
        <v>0</v>
      </c>
      <c r="D29" s="111"/>
      <c r="E29" s="111"/>
      <c r="F29" s="111"/>
      <c r="G29" s="111"/>
      <c r="H29" s="111"/>
      <c r="I29" s="111"/>
      <c r="J29" s="111"/>
      <c r="K29" s="111"/>
    </row>
    <row r="30" spans="1:11" ht="66" thickBot="1">
      <c r="A30" s="112" t="s">
        <v>149</v>
      </c>
      <c r="B30" s="110">
        <v>105</v>
      </c>
      <c r="C30" s="348">
        <f t="shared" si="0"/>
        <v>0</v>
      </c>
      <c r="D30" s="111"/>
      <c r="E30" s="111"/>
      <c r="F30" s="111"/>
      <c r="G30" s="111"/>
      <c r="H30" s="111"/>
      <c r="I30" s="111"/>
      <c r="J30" s="111"/>
      <c r="K30" s="111"/>
    </row>
    <row r="31" spans="1:11" ht="53.25" thickBot="1">
      <c r="A31" s="112" t="s">
        <v>34</v>
      </c>
      <c r="B31" s="110">
        <v>106</v>
      </c>
      <c r="C31" s="348">
        <f t="shared" si="0"/>
        <v>0</v>
      </c>
      <c r="D31" s="111"/>
      <c r="E31" s="111"/>
      <c r="F31" s="111"/>
      <c r="G31" s="111"/>
      <c r="H31" s="111"/>
      <c r="I31" s="111"/>
      <c r="J31" s="111"/>
      <c r="K31" s="111"/>
    </row>
    <row r="32" spans="1:11" ht="27" thickBot="1">
      <c r="A32" s="112" t="s">
        <v>150</v>
      </c>
      <c r="B32" s="110">
        <v>107</v>
      </c>
      <c r="C32" s="348">
        <f t="shared" si="0"/>
        <v>0</v>
      </c>
      <c r="D32" s="111"/>
      <c r="E32" s="111"/>
      <c r="F32" s="111"/>
      <c r="G32" s="111"/>
      <c r="H32" s="111"/>
      <c r="I32" s="111"/>
      <c r="J32" s="111"/>
      <c r="K32" s="111"/>
    </row>
    <row r="33" spans="1:11" ht="27" thickBot="1">
      <c r="A33" s="112" t="s">
        <v>151</v>
      </c>
      <c r="B33" s="110">
        <v>108</v>
      </c>
      <c r="C33" s="348">
        <f t="shared" si="0"/>
        <v>0</v>
      </c>
      <c r="D33" s="111"/>
      <c r="E33" s="111"/>
      <c r="F33" s="111"/>
      <c r="G33" s="111"/>
      <c r="H33" s="111"/>
      <c r="I33" s="111"/>
      <c r="J33" s="111"/>
      <c r="K33" s="111"/>
    </row>
    <row r="34" spans="1:11" ht="39.75" thickBot="1">
      <c r="A34" s="112" t="s">
        <v>152</v>
      </c>
      <c r="B34" s="110">
        <v>109</v>
      </c>
      <c r="C34" s="348">
        <f t="shared" si="0"/>
        <v>0</v>
      </c>
      <c r="D34" s="111"/>
      <c r="E34" s="111"/>
      <c r="F34" s="111"/>
      <c r="G34" s="111"/>
      <c r="H34" s="111"/>
      <c r="I34" s="111"/>
      <c r="J34" s="111"/>
      <c r="K34" s="111"/>
    </row>
    <row r="35" spans="1:11" ht="15" thickBot="1">
      <c r="A35" s="112"/>
      <c r="B35" s="110"/>
      <c r="C35" s="348">
        <f t="shared" si="0"/>
        <v>0</v>
      </c>
      <c r="D35" s="111"/>
      <c r="E35" s="111"/>
      <c r="F35" s="111"/>
      <c r="G35" s="111"/>
      <c r="H35" s="111"/>
      <c r="I35" s="111"/>
      <c r="J35" s="111"/>
      <c r="K35" s="111"/>
    </row>
    <row r="36" spans="1:11" ht="15" thickBot="1">
      <c r="A36" s="112"/>
      <c r="B36" s="110"/>
      <c r="C36" s="348">
        <f t="shared" si="0"/>
        <v>0</v>
      </c>
      <c r="D36" s="111"/>
      <c r="E36" s="111"/>
      <c r="F36" s="111"/>
      <c r="G36" s="111"/>
      <c r="H36" s="111"/>
      <c r="I36" s="111"/>
      <c r="J36" s="111"/>
      <c r="K36" s="111"/>
    </row>
    <row r="37" spans="1:11" ht="27" thickBot="1">
      <c r="A37" s="409" t="s">
        <v>153</v>
      </c>
      <c r="B37" s="410">
        <v>110</v>
      </c>
      <c r="C37" s="342">
        <f t="shared" si="0"/>
        <v>210</v>
      </c>
      <c r="D37" s="342"/>
      <c r="E37" s="342"/>
      <c r="F37" s="342"/>
      <c r="G37" s="342">
        <v>3</v>
      </c>
      <c r="H37" s="342">
        <v>27</v>
      </c>
      <c r="I37" s="342"/>
      <c r="J37" s="342">
        <v>152</v>
      </c>
      <c r="K37" s="342">
        <v>28</v>
      </c>
    </row>
    <row r="38" spans="1:11" ht="53.25" thickBot="1">
      <c r="A38" s="112" t="s">
        <v>154</v>
      </c>
      <c r="B38" s="110">
        <v>111</v>
      </c>
      <c r="C38" s="348">
        <f t="shared" si="0"/>
        <v>7</v>
      </c>
      <c r="D38" s="255"/>
      <c r="E38" s="255"/>
      <c r="F38" s="255"/>
      <c r="G38" s="255">
        <v>1</v>
      </c>
      <c r="H38" s="255">
        <v>6</v>
      </c>
      <c r="I38" s="255"/>
      <c r="J38" s="255">
        <v>0</v>
      </c>
      <c r="K38" s="255">
        <v>0</v>
      </c>
    </row>
    <row r="39" spans="1:11" ht="15" thickBot="1">
      <c r="A39" s="112"/>
      <c r="B39" s="110"/>
      <c r="C39" s="348">
        <f t="shared" si="0"/>
        <v>0</v>
      </c>
      <c r="D39" s="111"/>
      <c r="E39" s="111"/>
      <c r="F39" s="111"/>
      <c r="G39" s="111"/>
      <c r="H39" s="111"/>
      <c r="I39" s="111"/>
      <c r="J39" s="111"/>
      <c r="K39" s="111"/>
    </row>
    <row r="40" spans="1:11" ht="15" thickBot="1">
      <c r="A40" s="112"/>
      <c r="B40" s="110"/>
      <c r="C40" s="348">
        <f t="shared" si="0"/>
        <v>0</v>
      </c>
      <c r="D40" s="111"/>
      <c r="E40" s="111"/>
      <c r="F40" s="111"/>
      <c r="G40" s="111"/>
      <c r="H40" s="111"/>
      <c r="I40" s="111"/>
      <c r="J40" s="111"/>
      <c r="K40" s="111"/>
    </row>
    <row r="41" spans="1:11" ht="39.75" thickBot="1">
      <c r="A41" s="112" t="s">
        <v>155</v>
      </c>
      <c r="B41" s="110">
        <v>112</v>
      </c>
      <c r="C41" s="348">
        <f t="shared" si="0"/>
        <v>0</v>
      </c>
      <c r="D41" s="111"/>
      <c r="E41" s="111"/>
      <c r="F41" s="111"/>
      <c r="G41" s="111"/>
      <c r="H41" s="111"/>
      <c r="I41" s="111"/>
      <c r="J41" s="111"/>
      <c r="K41" s="111"/>
    </row>
    <row r="42" spans="1:11" ht="39.75" thickBot="1">
      <c r="A42" s="112" t="s">
        <v>156</v>
      </c>
      <c r="B42" s="110">
        <v>113</v>
      </c>
      <c r="C42" s="348">
        <f t="shared" si="0"/>
        <v>0</v>
      </c>
      <c r="D42" s="111"/>
      <c r="E42" s="111"/>
      <c r="F42" s="111"/>
      <c r="G42" s="111"/>
      <c r="H42" s="111"/>
      <c r="I42" s="111"/>
      <c r="J42" s="111"/>
      <c r="K42" s="111"/>
    </row>
    <row r="43" spans="1:11" ht="39.75" thickBot="1">
      <c r="A43" s="112" t="s">
        <v>157</v>
      </c>
      <c r="B43" s="110">
        <v>114</v>
      </c>
      <c r="C43" s="348">
        <f t="shared" si="0"/>
        <v>210</v>
      </c>
      <c r="D43" s="255"/>
      <c r="E43" s="255"/>
      <c r="F43" s="255"/>
      <c r="G43" s="255">
        <v>3</v>
      </c>
      <c r="H43" s="255">
        <v>27</v>
      </c>
      <c r="I43" s="255"/>
      <c r="J43" s="255">
        <v>152</v>
      </c>
      <c r="K43" s="255">
        <v>28</v>
      </c>
    </row>
    <row r="44" spans="1:11" ht="15" thickBot="1">
      <c r="A44" s="113" t="s">
        <v>158</v>
      </c>
      <c r="B44" s="517">
        <v>115</v>
      </c>
      <c r="C44" s="348">
        <f t="shared" si="0"/>
        <v>0</v>
      </c>
      <c r="D44" s="509"/>
      <c r="E44" s="509"/>
      <c r="F44" s="509"/>
      <c r="G44" s="509"/>
      <c r="H44" s="509"/>
      <c r="I44" s="509"/>
      <c r="J44" s="509"/>
      <c r="K44" s="509"/>
    </row>
    <row r="45" spans="1:11" ht="15" thickBot="1">
      <c r="A45" s="114" t="s">
        <v>44</v>
      </c>
      <c r="B45" s="518"/>
      <c r="C45" s="348">
        <f t="shared" si="0"/>
        <v>0</v>
      </c>
      <c r="D45" s="510"/>
      <c r="E45" s="510"/>
      <c r="F45" s="510"/>
      <c r="G45" s="510"/>
      <c r="H45" s="510"/>
      <c r="I45" s="510"/>
      <c r="J45" s="510"/>
      <c r="K45" s="510"/>
    </row>
    <row r="46" spans="1:11" ht="15" thickBot="1">
      <c r="A46" s="112" t="s">
        <v>45</v>
      </c>
      <c r="B46" s="110">
        <v>116</v>
      </c>
      <c r="C46" s="348">
        <f t="shared" si="0"/>
        <v>0</v>
      </c>
      <c r="D46" s="111"/>
      <c r="E46" s="111"/>
      <c r="F46" s="111"/>
      <c r="G46" s="111"/>
      <c r="H46" s="111"/>
      <c r="I46" s="111"/>
      <c r="J46" s="111"/>
      <c r="K46" s="111"/>
    </row>
    <row r="47" spans="1:11" ht="15" thickBot="1">
      <c r="A47" s="112" t="s">
        <v>46</v>
      </c>
      <c r="B47" s="110">
        <v>121</v>
      </c>
      <c r="C47" s="348">
        <f t="shared" si="0"/>
        <v>1</v>
      </c>
      <c r="D47" s="255"/>
      <c r="E47" s="255"/>
      <c r="F47" s="255"/>
      <c r="G47" s="255">
        <v>1</v>
      </c>
      <c r="H47" s="255"/>
      <c r="I47" s="255"/>
      <c r="J47" s="255"/>
      <c r="K47" s="255"/>
    </row>
    <row r="48" spans="1:11" ht="15" thickBot="1">
      <c r="A48" s="112" t="s">
        <v>47</v>
      </c>
      <c r="B48" s="110">
        <v>122</v>
      </c>
      <c r="C48" s="348">
        <f t="shared" si="0"/>
        <v>0</v>
      </c>
      <c r="D48" s="111"/>
      <c r="E48" s="111"/>
      <c r="F48" s="111"/>
      <c r="G48" s="111"/>
      <c r="H48" s="111"/>
      <c r="I48" s="111"/>
      <c r="J48" s="111"/>
      <c r="K48" s="111"/>
    </row>
    <row r="49" spans="1:11" ht="15" thickBot="1">
      <c r="A49" s="113" t="s">
        <v>48</v>
      </c>
      <c r="B49" s="517">
        <v>123</v>
      </c>
      <c r="C49" s="348">
        <f t="shared" si="0"/>
        <v>0</v>
      </c>
      <c r="D49" s="509"/>
      <c r="E49" s="509"/>
      <c r="F49" s="509"/>
      <c r="G49" s="509"/>
      <c r="H49" s="509"/>
      <c r="I49" s="509"/>
      <c r="J49" s="509"/>
      <c r="K49" s="509"/>
    </row>
    <row r="50" spans="1:11" ht="15" thickBot="1">
      <c r="A50" s="114" t="s">
        <v>49</v>
      </c>
      <c r="B50" s="518"/>
      <c r="C50" s="348">
        <f t="shared" si="0"/>
        <v>0</v>
      </c>
      <c r="D50" s="510"/>
      <c r="E50" s="510"/>
      <c r="F50" s="510"/>
      <c r="G50" s="510"/>
      <c r="H50" s="510"/>
      <c r="I50" s="510"/>
      <c r="J50" s="510"/>
      <c r="K50" s="510"/>
    </row>
    <row r="51" spans="1:11" ht="27" thickBot="1">
      <c r="A51" s="114" t="s">
        <v>50</v>
      </c>
      <c r="B51" s="110">
        <v>124</v>
      </c>
      <c r="C51" s="348">
        <f t="shared" si="0"/>
        <v>0</v>
      </c>
      <c r="D51" s="111"/>
      <c r="E51" s="111"/>
      <c r="F51" s="111"/>
      <c r="G51" s="111"/>
      <c r="H51" s="111"/>
      <c r="I51" s="111"/>
      <c r="J51" s="111"/>
      <c r="K51" s="111"/>
    </row>
    <row r="52" spans="1:11" ht="39.75" thickBot="1">
      <c r="A52" s="114" t="s">
        <v>51</v>
      </c>
      <c r="B52" s="110">
        <v>125</v>
      </c>
      <c r="C52" s="348">
        <f t="shared" si="0"/>
        <v>0</v>
      </c>
      <c r="D52" s="111"/>
      <c r="E52" s="111"/>
      <c r="F52" s="111"/>
      <c r="G52" s="111"/>
      <c r="H52" s="111"/>
      <c r="I52" s="111"/>
      <c r="J52" s="111"/>
      <c r="K52" s="111"/>
    </row>
    <row r="53" spans="1:11" ht="15" thickBot="1">
      <c r="A53" s="112" t="s">
        <v>52</v>
      </c>
      <c r="B53" s="110">
        <v>126</v>
      </c>
      <c r="C53" s="348">
        <f t="shared" si="0"/>
        <v>0</v>
      </c>
      <c r="D53" s="111"/>
      <c r="E53" s="111"/>
      <c r="F53" s="111"/>
      <c r="G53" s="111"/>
      <c r="H53" s="111"/>
      <c r="I53" s="111"/>
      <c r="J53" s="111"/>
      <c r="K53" s="111"/>
    </row>
    <row r="54" spans="1:11" ht="39.75" thickBot="1">
      <c r="A54" s="112" t="s">
        <v>159</v>
      </c>
      <c r="B54" s="110">
        <v>127</v>
      </c>
      <c r="C54" s="348">
        <f t="shared" si="0"/>
        <v>0</v>
      </c>
      <c r="D54" s="111"/>
      <c r="E54" s="111"/>
      <c r="F54" s="111"/>
      <c r="G54" s="111"/>
      <c r="H54" s="111"/>
      <c r="I54" s="111"/>
      <c r="J54" s="111"/>
      <c r="K54" s="111"/>
    </row>
    <row r="55" spans="1:11" ht="15" thickBot="1">
      <c r="A55" s="434" t="s">
        <v>160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6"/>
    </row>
    <row r="56" spans="1:11" ht="15" thickBot="1">
      <c r="A56" s="112" t="s">
        <v>161</v>
      </c>
      <c r="B56" s="110">
        <v>201</v>
      </c>
      <c r="C56" s="348">
        <f aca="true" t="shared" si="1" ref="C56:C71">SUM(D56:K56)</f>
        <v>101</v>
      </c>
      <c r="D56" s="255"/>
      <c r="E56" s="255"/>
      <c r="F56" s="255"/>
      <c r="G56" s="255">
        <v>8</v>
      </c>
      <c r="H56" s="255">
        <v>93</v>
      </c>
      <c r="I56" s="255"/>
      <c r="J56" s="255">
        <v>0</v>
      </c>
      <c r="K56" s="255">
        <v>0</v>
      </c>
    </row>
    <row r="57" spans="1:11" ht="53.25" thickBot="1">
      <c r="A57" s="114" t="s">
        <v>162</v>
      </c>
      <c r="B57" s="110">
        <v>202</v>
      </c>
      <c r="C57" s="348">
        <f t="shared" si="1"/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114" t="s">
        <v>163</v>
      </c>
      <c r="B58" s="110">
        <v>203</v>
      </c>
      <c r="C58" s="348">
        <f t="shared" si="1"/>
        <v>7</v>
      </c>
      <c r="D58" s="255"/>
      <c r="E58" s="255"/>
      <c r="F58" s="255"/>
      <c r="G58" s="255">
        <v>1</v>
      </c>
      <c r="H58" s="255">
        <v>6</v>
      </c>
      <c r="I58" s="255"/>
      <c r="J58" s="255">
        <v>0</v>
      </c>
      <c r="K58" s="255">
        <v>0</v>
      </c>
    </row>
    <row r="59" spans="1:11" ht="27" thickBot="1">
      <c r="A59" s="114" t="s">
        <v>164</v>
      </c>
      <c r="B59" s="110">
        <v>204</v>
      </c>
      <c r="C59" s="348">
        <f t="shared" si="1"/>
        <v>0</v>
      </c>
      <c r="D59" s="255"/>
      <c r="E59" s="255"/>
      <c r="F59" s="255"/>
      <c r="G59" s="255"/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114" t="s">
        <v>165</v>
      </c>
      <c r="B60" s="110">
        <v>205</v>
      </c>
      <c r="C60" s="348">
        <f t="shared" si="1"/>
        <v>0</v>
      </c>
      <c r="D60" s="255"/>
      <c r="E60" s="255"/>
      <c r="F60" s="255"/>
      <c r="G60" s="255"/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114" t="s">
        <v>166</v>
      </c>
      <c r="B61" s="110">
        <v>206</v>
      </c>
      <c r="C61" s="348">
        <f t="shared" si="1"/>
        <v>101</v>
      </c>
      <c r="D61" s="255"/>
      <c r="E61" s="255"/>
      <c r="F61" s="255"/>
      <c r="G61" s="255">
        <v>8</v>
      </c>
      <c r="H61" s="255">
        <v>93</v>
      </c>
      <c r="I61" s="255"/>
      <c r="J61" s="255">
        <v>0</v>
      </c>
      <c r="K61" s="255">
        <v>0</v>
      </c>
    </row>
    <row r="62" spans="1:11" ht="15" thickBot="1">
      <c r="A62" s="113" t="s">
        <v>167</v>
      </c>
      <c r="B62" s="517">
        <v>207</v>
      </c>
      <c r="C62" s="348">
        <f t="shared" si="1"/>
        <v>0</v>
      </c>
      <c r="D62" s="462"/>
      <c r="E62" s="462"/>
      <c r="F62" s="462"/>
      <c r="G62" s="462"/>
      <c r="H62" s="462"/>
      <c r="I62" s="462"/>
      <c r="J62" s="462">
        <v>0</v>
      </c>
      <c r="K62" s="462">
        <v>0</v>
      </c>
    </row>
    <row r="63" spans="1:11" ht="15" thickBot="1">
      <c r="A63" s="114" t="s">
        <v>62</v>
      </c>
      <c r="B63" s="518"/>
      <c r="C63" s="348">
        <f t="shared" si="1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112" t="s">
        <v>63</v>
      </c>
      <c r="B64" s="110">
        <v>208</v>
      </c>
      <c r="C64" s="348">
        <f t="shared" si="1"/>
        <v>0</v>
      </c>
      <c r="D64" s="255"/>
      <c r="E64" s="255"/>
      <c r="F64" s="255"/>
      <c r="G64" s="255"/>
      <c r="H64" s="255"/>
      <c r="I64" s="255"/>
      <c r="J64" s="255">
        <v>0</v>
      </c>
      <c r="K64" s="255">
        <v>0</v>
      </c>
    </row>
    <row r="65" spans="1:11" ht="39.75" thickBot="1">
      <c r="A65" s="112" t="s">
        <v>64</v>
      </c>
      <c r="B65" s="110">
        <v>209</v>
      </c>
      <c r="C65" s="348">
        <f t="shared" si="1"/>
        <v>5</v>
      </c>
      <c r="D65" s="255"/>
      <c r="E65" s="255"/>
      <c r="F65" s="255"/>
      <c r="G65" s="255"/>
      <c r="H65" s="255">
        <v>5</v>
      </c>
      <c r="I65" s="255"/>
      <c r="J65" s="255">
        <v>0</v>
      </c>
      <c r="K65" s="255">
        <v>0</v>
      </c>
    </row>
    <row r="66" spans="1:11" ht="15" thickBot="1">
      <c r="A66" s="113" t="s">
        <v>65</v>
      </c>
      <c r="B66" s="517" t="s">
        <v>67</v>
      </c>
      <c r="C66" s="348">
        <f t="shared" si="1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114" t="s">
        <v>66</v>
      </c>
      <c r="B67" s="518"/>
      <c r="C67" s="348">
        <f t="shared" si="1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5" thickBot="1">
      <c r="A68" s="112" t="s">
        <v>68</v>
      </c>
      <c r="B68" s="110">
        <v>211</v>
      </c>
      <c r="C68" s="348">
        <f t="shared" si="1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114" t="s">
        <v>69</v>
      </c>
      <c r="B69" s="110" t="s">
        <v>70</v>
      </c>
      <c r="C69" s="348">
        <f t="shared" si="1"/>
        <v>5</v>
      </c>
      <c r="D69" s="255"/>
      <c r="E69" s="255"/>
      <c r="F69" s="255"/>
      <c r="G69" s="255"/>
      <c r="H69" s="255">
        <v>5</v>
      </c>
      <c r="I69" s="255"/>
      <c r="J69" s="255">
        <v>0</v>
      </c>
      <c r="K69" s="255">
        <v>0</v>
      </c>
    </row>
    <row r="70" spans="1:11" ht="27" thickBot="1">
      <c r="A70" s="112" t="s">
        <v>71</v>
      </c>
      <c r="B70" s="110">
        <v>213</v>
      </c>
      <c r="C70" s="348">
        <f t="shared" si="1"/>
        <v>0</v>
      </c>
      <c r="D70" s="255"/>
      <c r="E70" s="255"/>
      <c r="F70" s="255"/>
      <c r="G70" s="255"/>
      <c r="H70" s="255"/>
      <c r="I70" s="255"/>
      <c r="J70" s="255">
        <v>0</v>
      </c>
      <c r="K70" s="255">
        <v>0</v>
      </c>
    </row>
    <row r="71" spans="1:11" ht="27" thickBot="1">
      <c r="A71" s="112" t="s">
        <v>72</v>
      </c>
      <c r="B71" s="110">
        <v>214</v>
      </c>
      <c r="C71" s="348">
        <f t="shared" si="1"/>
        <v>0</v>
      </c>
      <c r="D71" s="255"/>
      <c r="E71" s="255"/>
      <c r="F71" s="255"/>
      <c r="G71" s="255"/>
      <c r="H71" s="255"/>
      <c r="I71" s="255"/>
      <c r="J71" s="255">
        <v>0</v>
      </c>
      <c r="K71" s="255">
        <v>0</v>
      </c>
    </row>
    <row r="72" spans="1:11" ht="14.25">
      <c r="A72" s="439" t="s">
        <v>168</v>
      </c>
      <c r="B72" s="440"/>
      <c r="C72" s="440"/>
      <c r="D72" s="440"/>
      <c r="E72" s="440"/>
      <c r="F72" s="440"/>
      <c r="G72" s="440"/>
      <c r="H72" s="440"/>
      <c r="I72" s="440"/>
      <c r="J72" s="440"/>
      <c r="K72" s="441"/>
    </row>
    <row r="73" spans="1:11" ht="15" thickBot="1">
      <c r="A73" s="442" t="s">
        <v>74</v>
      </c>
      <c r="B73" s="443"/>
      <c r="C73" s="443"/>
      <c r="D73" s="443"/>
      <c r="E73" s="443"/>
      <c r="F73" s="443"/>
      <c r="G73" s="443"/>
      <c r="H73" s="443"/>
      <c r="I73" s="443"/>
      <c r="J73" s="443"/>
      <c r="K73" s="444"/>
    </row>
    <row r="74" spans="1:12" ht="27" thickBot="1">
      <c r="A74" s="112" t="s">
        <v>75</v>
      </c>
      <c r="B74" s="110">
        <v>301</v>
      </c>
      <c r="C74" s="348">
        <f aca="true" t="shared" si="2" ref="C74:C103">SUM(D74:K74)</f>
        <v>39728.4</v>
      </c>
      <c r="D74" s="255"/>
      <c r="E74" s="255"/>
      <c r="F74" s="255"/>
      <c r="G74" s="255">
        <v>7733.7</v>
      </c>
      <c r="H74" s="255">
        <v>4130.7</v>
      </c>
      <c r="I74" s="255"/>
      <c r="J74" s="255">
        <v>26334</v>
      </c>
      <c r="K74" s="255">
        <v>1530</v>
      </c>
      <c r="L74" s="74">
        <f>SUM(D74:I74)</f>
        <v>11864.4</v>
      </c>
    </row>
    <row r="75" spans="1:12" ht="53.25" thickBot="1">
      <c r="A75" s="112" t="s">
        <v>169</v>
      </c>
      <c r="B75" s="110">
        <v>302</v>
      </c>
      <c r="C75" s="348">
        <f t="shared" si="2"/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74">
        <f>SUM(D87:I87)</f>
        <v>10148.9</v>
      </c>
    </row>
    <row r="76" spans="1:11" ht="53.25" thickBot="1">
      <c r="A76" s="112" t="s">
        <v>170</v>
      </c>
      <c r="B76" s="110">
        <v>303</v>
      </c>
      <c r="C76" s="348">
        <f t="shared" si="2"/>
        <v>4812.1</v>
      </c>
      <c r="D76" s="255"/>
      <c r="E76" s="255"/>
      <c r="F76" s="255"/>
      <c r="G76" s="255">
        <v>4047.1</v>
      </c>
      <c r="H76" s="255">
        <v>765</v>
      </c>
      <c r="I76" s="255"/>
      <c r="J76" s="255">
        <v>0</v>
      </c>
      <c r="K76" s="255">
        <v>0</v>
      </c>
    </row>
    <row r="77" spans="1:11" ht="15" thickBot="1">
      <c r="A77" s="112"/>
      <c r="B77" s="110"/>
      <c r="C77" s="348">
        <f t="shared" si="2"/>
        <v>0</v>
      </c>
      <c r="D77" s="111"/>
      <c r="E77" s="111"/>
      <c r="F77" s="111"/>
      <c r="G77" s="111"/>
      <c r="H77" s="111"/>
      <c r="I77" s="111"/>
      <c r="J77" s="111"/>
      <c r="K77" s="111"/>
    </row>
    <row r="78" spans="1:11" ht="15" thickBot="1">
      <c r="A78" s="112"/>
      <c r="B78" s="110"/>
      <c r="C78" s="348">
        <f t="shared" si="2"/>
        <v>0</v>
      </c>
      <c r="D78" s="111"/>
      <c r="E78" s="111"/>
      <c r="F78" s="111"/>
      <c r="G78" s="111"/>
      <c r="H78" s="111"/>
      <c r="I78" s="111"/>
      <c r="J78" s="111"/>
      <c r="K78" s="111"/>
    </row>
    <row r="79" spans="1:11" ht="66" thickBot="1">
      <c r="A79" s="112" t="s">
        <v>171</v>
      </c>
      <c r="B79" s="110">
        <v>304</v>
      </c>
      <c r="C79" s="348">
        <f t="shared" si="2"/>
        <v>0</v>
      </c>
      <c r="D79" s="111"/>
      <c r="E79" s="111"/>
      <c r="F79" s="111"/>
      <c r="G79" s="111"/>
      <c r="H79" s="111"/>
      <c r="I79" s="111"/>
      <c r="J79" s="111"/>
      <c r="K79" s="111"/>
    </row>
    <row r="80" spans="1:11" ht="15" thickBot="1">
      <c r="A80" s="112"/>
      <c r="B80" s="110"/>
      <c r="C80" s="348">
        <f t="shared" si="2"/>
        <v>0</v>
      </c>
      <c r="D80" s="111"/>
      <c r="E80" s="111"/>
      <c r="F80" s="111"/>
      <c r="G80" s="111"/>
      <c r="H80" s="111"/>
      <c r="I80" s="111"/>
      <c r="J80" s="111"/>
      <c r="K80" s="111"/>
    </row>
    <row r="81" spans="1:11" ht="53.25" thickBot="1">
      <c r="A81" s="112" t="s">
        <v>172</v>
      </c>
      <c r="B81" s="110">
        <v>305</v>
      </c>
      <c r="C81" s="348">
        <f t="shared" si="2"/>
        <v>0</v>
      </c>
      <c r="D81" s="111"/>
      <c r="E81" s="111"/>
      <c r="F81" s="111"/>
      <c r="G81" s="111"/>
      <c r="H81" s="111"/>
      <c r="I81" s="111"/>
      <c r="J81" s="111"/>
      <c r="K81" s="111"/>
    </row>
    <row r="82" spans="1:11" ht="53.25" thickBot="1">
      <c r="A82" s="112" t="s">
        <v>80</v>
      </c>
      <c r="B82" s="110">
        <v>306</v>
      </c>
      <c r="C82" s="348">
        <f t="shared" si="2"/>
        <v>0</v>
      </c>
      <c r="D82" s="111"/>
      <c r="E82" s="111"/>
      <c r="F82" s="111"/>
      <c r="G82" s="111"/>
      <c r="H82" s="111"/>
      <c r="I82" s="111"/>
      <c r="J82" s="111"/>
      <c r="K82" s="111"/>
    </row>
    <row r="83" spans="1:11" ht="39.75" thickBot="1">
      <c r="A83" s="112" t="s">
        <v>173</v>
      </c>
      <c r="B83" s="110">
        <v>307</v>
      </c>
      <c r="C83" s="348">
        <f t="shared" si="2"/>
        <v>0</v>
      </c>
      <c r="D83" s="111"/>
      <c r="E83" s="111"/>
      <c r="F83" s="111"/>
      <c r="G83" s="111"/>
      <c r="H83" s="111"/>
      <c r="I83" s="111"/>
      <c r="J83" s="111"/>
      <c r="K83" s="111"/>
    </row>
    <row r="84" spans="1:11" ht="39.75" thickBot="1">
      <c r="A84" s="112" t="s">
        <v>174</v>
      </c>
      <c r="B84" s="110">
        <v>308</v>
      </c>
      <c r="C84" s="348">
        <f t="shared" si="2"/>
        <v>0</v>
      </c>
      <c r="D84" s="111"/>
      <c r="E84" s="111"/>
      <c r="F84" s="111"/>
      <c r="G84" s="111"/>
      <c r="H84" s="111"/>
      <c r="I84" s="111"/>
      <c r="J84" s="111"/>
      <c r="K84" s="111"/>
    </row>
    <row r="85" spans="1:11" ht="15" thickBot="1">
      <c r="A85" s="112"/>
      <c r="B85" s="110"/>
      <c r="C85" s="348">
        <f t="shared" si="2"/>
        <v>0</v>
      </c>
      <c r="D85" s="111"/>
      <c r="E85" s="111"/>
      <c r="F85" s="111"/>
      <c r="G85" s="111"/>
      <c r="H85" s="111"/>
      <c r="I85" s="111"/>
      <c r="J85" s="111"/>
      <c r="K85" s="111"/>
    </row>
    <row r="86" spans="1:11" ht="15" thickBot="1">
      <c r="A86" s="112"/>
      <c r="B86" s="110"/>
      <c r="C86" s="348">
        <f t="shared" si="2"/>
        <v>0</v>
      </c>
      <c r="D86" s="111"/>
      <c r="E86" s="111"/>
      <c r="F86" s="111"/>
      <c r="G86" s="111"/>
      <c r="H86" s="111"/>
      <c r="I86" s="111"/>
      <c r="J86" s="111"/>
      <c r="K86" s="111"/>
    </row>
    <row r="87" spans="1:11" ht="27" thickBot="1">
      <c r="A87" s="112" t="s">
        <v>175</v>
      </c>
      <c r="B87" s="110">
        <v>309</v>
      </c>
      <c r="C87" s="348">
        <f t="shared" si="2"/>
        <v>38012.9</v>
      </c>
      <c r="D87" s="255"/>
      <c r="E87" s="255"/>
      <c r="F87" s="255"/>
      <c r="G87" s="255">
        <v>6792.5</v>
      </c>
      <c r="H87" s="255">
        <v>3356.4</v>
      </c>
      <c r="I87" s="255"/>
      <c r="J87" s="255">
        <v>26334</v>
      </c>
      <c r="K87" s="255">
        <v>1530</v>
      </c>
    </row>
    <row r="88" spans="1:11" ht="53.25" thickBot="1">
      <c r="A88" s="112" t="s">
        <v>176</v>
      </c>
      <c r="B88" s="110">
        <v>310</v>
      </c>
      <c r="C88" s="348">
        <f t="shared" si="2"/>
        <v>4747.6</v>
      </c>
      <c r="D88" s="255"/>
      <c r="E88" s="255"/>
      <c r="F88" s="255"/>
      <c r="G88" s="255">
        <v>4047.1</v>
      </c>
      <c r="H88" s="255">
        <v>700.5</v>
      </c>
      <c r="I88" s="255"/>
      <c r="J88" s="255">
        <v>0</v>
      </c>
      <c r="K88" s="255">
        <v>0</v>
      </c>
    </row>
    <row r="89" spans="1:11" ht="15" thickBot="1">
      <c r="A89" s="112"/>
      <c r="B89" s="110"/>
      <c r="C89" s="348">
        <f t="shared" si="2"/>
        <v>0</v>
      </c>
      <c r="D89" s="111"/>
      <c r="E89" s="111"/>
      <c r="F89" s="111"/>
      <c r="G89" s="111"/>
      <c r="H89" s="111"/>
      <c r="I89" s="111"/>
      <c r="J89" s="111"/>
      <c r="K89" s="111"/>
    </row>
    <row r="90" spans="1:11" ht="15" thickBot="1">
      <c r="A90" s="112"/>
      <c r="B90" s="110"/>
      <c r="C90" s="348">
        <f t="shared" si="2"/>
        <v>0</v>
      </c>
      <c r="D90" s="111"/>
      <c r="E90" s="111"/>
      <c r="F90" s="111"/>
      <c r="G90" s="111"/>
      <c r="H90" s="111"/>
      <c r="I90" s="111"/>
      <c r="J90" s="111"/>
      <c r="K90" s="111"/>
    </row>
    <row r="91" spans="1:11" ht="39.75" thickBot="1">
      <c r="A91" s="112" t="s">
        <v>177</v>
      </c>
      <c r="B91" s="110">
        <v>311</v>
      </c>
      <c r="C91" s="348">
        <f t="shared" si="2"/>
        <v>0</v>
      </c>
      <c r="D91" s="111"/>
      <c r="E91" s="111"/>
      <c r="F91" s="111"/>
      <c r="G91" s="111"/>
      <c r="H91" s="111"/>
      <c r="I91" s="111"/>
      <c r="J91" s="111"/>
      <c r="K91" s="111"/>
    </row>
    <row r="92" spans="1:11" ht="39.75" thickBot="1">
      <c r="A92" s="112" t="s">
        <v>178</v>
      </c>
      <c r="B92" s="110">
        <v>312</v>
      </c>
      <c r="C92" s="348">
        <f t="shared" si="2"/>
        <v>0</v>
      </c>
      <c r="D92" s="111"/>
      <c r="E92" s="111"/>
      <c r="F92" s="111"/>
      <c r="G92" s="111"/>
      <c r="H92" s="111"/>
      <c r="I92" s="111"/>
      <c r="J92" s="111"/>
      <c r="K92" s="111"/>
    </row>
    <row r="93" spans="1:11" ht="39.75" thickBot="1">
      <c r="A93" s="112" t="s">
        <v>179</v>
      </c>
      <c r="B93" s="110">
        <v>313</v>
      </c>
      <c r="C93" s="348">
        <f t="shared" si="2"/>
        <v>0</v>
      </c>
      <c r="D93" s="111"/>
      <c r="E93" s="111"/>
      <c r="F93" s="111"/>
      <c r="G93" s="111"/>
      <c r="H93" s="115"/>
      <c r="I93" s="111"/>
      <c r="J93" s="115"/>
      <c r="K93" s="115"/>
    </row>
    <row r="94" spans="1:11" ht="15" thickBot="1">
      <c r="A94" s="113" t="s">
        <v>158</v>
      </c>
      <c r="B94" s="517">
        <v>314</v>
      </c>
      <c r="C94" s="348">
        <f t="shared" si="2"/>
        <v>0</v>
      </c>
      <c r="D94" s="246"/>
      <c r="E94" s="246"/>
      <c r="F94" s="246"/>
      <c r="G94" s="246"/>
      <c r="H94" s="246"/>
      <c r="I94" s="246"/>
      <c r="J94" s="246"/>
      <c r="K94" s="246"/>
    </row>
    <row r="95" spans="1:11" ht="15" thickBot="1">
      <c r="A95" s="114" t="s">
        <v>44</v>
      </c>
      <c r="B95" s="518"/>
      <c r="C95" s="348">
        <f t="shared" si="2"/>
        <v>0</v>
      </c>
      <c r="D95" s="247"/>
      <c r="E95" s="247"/>
      <c r="F95" s="247"/>
      <c r="G95" s="247"/>
      <c r="H95" s="247"/>
      <c r="I95" s="247"/>
      <c r="J95" s="247"/>
      <c r="K95" s="247"/>
    </row>
    <row r="96" spans="1:11" ht="15" thickBot="1">
      <c r="A96" s="112" t="s">
        <v>88</v>
      </c>
      <c r="B96" s="110">
        <v>315</v>
      </c>
      <c r="C96" s="348">
        <f t="shared" si="2"/>
        <v>0</v>
      </c>
      <c r="D96" s="111"/>
      <c r="E96" s="111"/>
      <c r="F96" s="111"/>
      <c r="G96" s="111"/>
      <c r="H96" s="111"/>
      <c r="I96" s="111"/>
      <c r="J96" s="111"/>
      <c r="K96" s="111"/>
    </row>
    <row r="97" spans="1:11" ht="27" thickBot="1">
      <c r="A97" s="112" t="s">
        <v>180</v>
      </c>
      <c r="B97" s="110">
        <v>321</v>
      </c>
      <c r="C97" s="348">
        <f t="shared" si="2"/>
        <v>89.6</v>
      </c>
      <c r="D97" s="255"/>
      <c r="E97" s="255"/>
      <c r="F97" s="255"/>
      <c r="G97" s="255">
        <v>89.6</v>
      </c>
      <c r="H97" s="111"/>
      <c r="I97" s="111"/>
      <c r="J97" s="111"/>
      <c r="K97" s="111"/>
    </row>
    <row r="98" spans="1:11" ht="27" thickBot="1">
      <c r="A98" s="112" t="s">
        <v>181</v>
      </c>
      <c r="B98" s="110">
        <v>322</v>
      </c>
      <c r="C98" s="348">
        <f t="shared" si="2"/>
        <v>0</v>
      </c>
      <c r="D98" s="111"/>
      <c r="E98" s="111"/>
      <c r="F98" s="111"/>
      <c r="G98" s="111"/>
      <c r="H98" s="111"/>
      <c r="I98" s="111"/>
      <c r="J98" s="111"/>
      <c r="K98" s="111"/>
    </row>
    <row r="99" spans="1:11" ht="15" thickBot="1">
      <c r="A99" s="113" t="s">
        <v>48</v>
      </c>
      <c r="B99" s="517">
        <v>323</v>
      </c>
      <c r="C99" s="348">
        <f t="shared" si="2"/>
        <v>0</v>
      </c>
      <c r="D99" s="246"/>
      <c r="E99" s="246"/>
      <c r="F99" s="246"/>
      <c r="G99" s="246"/>
      <c r="H99" s="246"/>
      <c r="I99" s="246"/>
      <c r="J99" s="246"/>
      <c r="K99" s="246"/>
    </row>
    <row r="100" spans="1:11" ht="15" thickBot="1">
      <c r="A100" s="114" t="s">
        <v>49</v>
      </c>
      <c r="B100" s="518"/>
      <c r="C100" s="348">
        <f t="shared" si="2"/>
        <v>0</v>
      </c>
      <c r="D100" s="247"/>
      <c r="E100" s="247"/>
      <c r="F100" s="247"/>
      <c r="G100" s="247"/>
      <c r="H100" s="247"/>
      <c r="I100" s="247"/>
      <c r="J100" s="247"/>
      <c r="K100" s="247"/>
    </row>
    <row r="101" spans="1:11" ht="27" thickBot="1">
      <c r="A101" s="114" t="s">
        <v>50</v>
      </c>
      <c r="B101" s="110">
        <v>324</v>
      </c>
      <c r="C101" s="348">
        <f t="shared" si="2"/>
        <v>0</v>
      </c>
      <c r="D101" s="111"/>
      <c r="E101" s="111"/>
      <c r="F101" s="111"/>
      <c r="G101" s="111"/>
      <c r="H101" s="111"/>
      <c r="I101" s="111"/>
      <c r="J101" s="111"/>
      <c r="K101" s="111"/>
    </row>
    <row r="102" spans="1:11" ht="39.75" thickBot="1">
      <c r="A102" s="114" t="s">
        <v>51</v>
      </c>
      <c r="B102" s="110">
        <v>325</v>
      </c>
      <c r="C102" s="348">
        <f t="shared" si="2"/>
        <v>0</v>
      </c>
      <c r="D102" s="111"/>
      <c r="E102" s="111"/>
      <c r="F102" s="111"/>
      <c r="G102" s="111"/>
      <c r="H102" s="111"/>
      <c r="I102" s="111"/>
      <c r="J102" s="111"/>
      <c r="K102" s="111"/>
    </row>
    <row r="103" spans="1:11" ht="15" thickBot="1">
      <c r="A103" s="112" t="s">
        <v>52</v>
      </c>
      <c r="B103" s="110">
        <v>326</v>
      </c>
      <c r="C103" s="348">
        <f t="shared" si="2"/>
        <v>0</v>
      </c>
      <c r="D103" s="111"/>
      <c r="E103" s="111"/>
      <c r="F103" s="111"/>
      <c r="G103" s="111"/>
      <c r="H103" s="111"/>
      <c r="I103" s="111"/>
      <c r="J103" s="111"/>
      <c r="K103" s="111"/>
    </row>
    <row r="104" spans="1:11" ht="24" customHeight="1" thickBot="1">
      <c r="A104" s="434" t="s">
        <v>182</v>
      </c>
      <c r="B104" s="435"/>
      <c r="C104" s="435"/>
      <c r="D104" s="435"/>
      <c r="E104" s="435"/>
      <c r="F104" s="435"/>
      <c r="G104" s="435"/>
      <c r="H104" s="435"/>
      <c r="I104" s="435"/>
      <c r="J104" s="435"/>
      <c r="K104" s="436"/>
    </row>
    <row r="105" spans="1:11" ht="24" customHeight="1" thickBot="1">
      <c r="A105" s="434" t="s">
        <v>183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436"/>
    </row>
    <row r="106" spans="1:11" ht="66" thickBot="1">
      <c r="A106" s="112" t="s">
        <v>184</v>
      </c>
      <c r="B106" s="110">
        <v>4.101</v>
      </c>
      <c r="C106" s="348">
        <f>SUM(D106:K106)</f>
        <v>24</v>
      </c>
      <c r="D106" s="255"/>
      <c r="E106" s="255"/>
      <c r="F106" s="255"/>
      <c r="G106" s="255">
        <v>2</v>
      </c>
      <c r="H106" s="255">
        <v>22</v>
      </c>
      <c r="I106" s="255"/>
      <c r="J106" s="234">
        <v>0</v>
      </c>
      <c r="K106" s="234">
        <v>0</v>
      </c>
    </row>
    <row r="107" spans="1:11" ht="79.5" thickBot="1">
      <c r="A107" s="112" t="s">
        <v>185</v>
      </c>
      <c r="B107" s="110">
        <v>4.102</v>
      </c>
      <c r="C107" s="348">
        <f>SUM(D107:K107)</f>
        <v>5</v>
      </c>
      <c r="D107" s="255"/>
      <c r="E107" s="255"/>
      <c r="F107" s="255"/>
      <c r="G107" s="255"/>
      <c r="H107" s="255">
        <v>5</v>
      </c>
      <c r="I107" s="255"/>
      <c r="J107" s="234">
        <v>0</v>
      </c>
      <c r="K107" s="234">
        <v>0</v>
      </c>
    </row>
    <row r="108" spans="1:11" ht="53.25" thickBot="1">
      <c r="A108" s="112" t="s">
        <v>186</v>
      </c>
      <c r="B108" s="110">
        <v>4.103</v>
      </c>
      <c r="C108" s="348">
        <f>SUM(D108:K108)</f>
        <v>24</v>
      </c>
      <c r="D108" s="255"/>
      <c r="E108" s="255"/>
      <c r="F108" s="255"/>
      <c r="G108" s="255">
        <v>2</v>
      </c>
      <c r="H108" s="255">
        <v>22</v>
      </c>
      <c r="I108" s="255"/>
      <c r="J108" s="234">
        <v>0</v>
      </c>
      <c r="K108" s="234">
        <v>0</v>
      </c>
    </row>
    <row r="109" spans="1:11" ht="93" thickBot="1">
      <c r="A109" s="112" t="s">
        <v>187</v>
      </c>
      <c r="B109" s="110">
        <v>4.104</v>
      </c>
      <c r="C109" s="348">
        <f>SUM(D109:K109)</f>
        <v>5</v>
      </c>
      <c r="D109" s="255"/>
      <c r="E109" s="255"/>
      <c r="F109" s="255"/>
      <c r="G109" s="255"/>
      <c r="H109" s="255">
        <v>5</v>
      </c>
      <c r="I109" s="255"/>
      <c r="J109" s="234">
        <v>0</v>
      </c>
      <c r="K109" s="234">
        <v>0</v>
      </c>
    </row>
    <row r="110" spans="1:11" ht="15" thickBot="1">
      <c r="A110" s="434" t="s">
        <v>188</v>
      </c>
      <c r="B110" s="435"/>
      <c r="C110" s="435"/>
      <c r="D110" s="435"/>
      <c r="E110" s="435"/>
      <c r="F110" s="435"/>
      <c r="G110" s="435"/>
      <c r="H110" s="435"/>
      <c r="I110" s="435"/>
      <c r="J110" s="435"/>
      <c r="K110" s="436"/>
    </row>
    <row r="111" spans="1:11" ht="79.5" thickBot="1">
      <c r="A111" s="112" t="s">
        <v>189</v>
      </c>
      <c r="B111" s="110">
        <v>4.201</v>
      </c>
      <c r="C111" s="348">
        <f>SUM(D111:K111)</f>
        <v>90</v>
      </c>
      <c r="D111" s="255"/>
      <c r="E111" s="255"/>
      <c r="F111" s="255"/>
      <c r="G111" s="255">
        <v>7</v>
      </c>
      <c r="H111" s="255">
        <v>83</v>
      </c>
      <c r="I111" s="255"/>
      <c r="J111" s="234">
        <v>0</v>
      </c>
      <c r="K111" s="234">
        <v>0</v>
      </c>
    </row>
    <row r="112" spans="1:11" ht="39.75" thickBot="1">
      <c r="A112" s="112" t="s">
        <v>99</v>
      </c>
      <c r="B112" s="110">
        <v>4.202</v>
      </c>
      <c r="C112" s="348">
        <f>SUM(D112:K112)</f>
        <v>5</v>
      </c>
      <c r="D112" s="255"/>
      <c r="E112" s="255"/>
      <c r="F112" s="255"/>
      <c r="G112" s="255"/>
      <c r="H112" s="255">
        <v>5</v>
      </c>
      <c r="I112" s="255"/>
      <c r="J112" s="234">
        <v>0</v>
      </c>
      <c r="K112" s="234">
        <v>0</v>
      </c>
    </row>
    <row r="113" spans="1:11" ht="53.25" thickBot="1">
      <c r="A113" s="112" t="s">
        <v>190</v>
      </c>
      <c r="B113" s="110">
        <v>4.203</v>
      </c>
      <c r="C113" s="348">
        <f>SUM(D113:K113)</f>
        <v>0</v>
      </c>
      <c r="D113" s="255"/>
      <c r="E113" s="255"/>
      <c r="F113" s="255"/>
      <c r="G113" s="255"/>
      <c r="H113" s="255"/>
      <c r="I113" s="255"/>
      <c r="J113" s="234">
        <v>0</v>
      </c>
      <c r="K113" s="234">
        <v>0</v>
      </c>
    </row>
    <row r="114" spans="1:11" ht="14.25">
      <c r="A114" s="439" t="s">
        <v>191</v>
      </c>
      <c r="B114" s="440"/>
      <c r="C114" s="440"/>
      <c r="D114" s="440"/>
      <c r="E114" s="440"/>
      <c r="F114" s="440"/>
      <c r="G114" s="440"/>
      <c r="H114" s="440"/>
      <c r="I114" s="440"/>
      <c r="J114" s="440"/>
      <c r="K114" s="441"/>
    </row>
    <row r="115" spans="1:11" ht="15" thickBot="1">
      <c r="A115" s="442" t="s">
        <v>192</v>
      </c>
      <c r="B115" s="443"/>
      <c r="C115" s="443"/>
      <c r="D115" s="443"/>
      <c r="E115" s="443"/>
      <c r="F115" s="443"/>
      <c r="G115" s="443"/>
      <c r="H115" s="443"/>
      <c r="I115" s="443"/>
      <c r="J115" s="443"/>
      <c r="K115" s="444"/>
    </row>
    <row r="116" spans="1:11" ht="15" thickBot="1">
      <c r="A116" s="112" t="s">
        <v>103</v>
      </c>
      <c r="B116" s="110">
        <v>4.301</v>
      </c>
      <c r="C116" s="255"/>
      <c r="D116" s="234">
        <v>0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</row>
    <row r="117" spans="1:11" ht="43.5" thickBot="1">
      <c r="A117" s="116" t="s">
        <v>104</v>
      </c>
      <c r="B117" s="110">
        <v>4.302</v>
      </c>
      <c r="C117" s="255"/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</row>
    <row r="118" spans="1:11" ht="53.25" thickBot="1">
      <c r="A118" s="112" t="s">
        <v>193</v>
      </c>
      <c r="B118" s="110">
        <v>4.303</v>
      </c>
      <c r="C118" s="348">
        <f aca="true" t="shared" si="3" ref="C118:C125">SUM(D118:K118)</f>
        <v>6701.5</v>
      </c>
      <c r="D118" s="255"/>
      <c r="E118" s="255"/>
      <c r="F118" s="255"/>
      <c r="G118" s="255">
        <v>3686.6</v>
      </c>
      <c r="H118" s="255">
        <v>3014.9</v>
      </c>
      <c r="I118" s="255"/>
      <c r="J118" s="234">
        <v>0</v>
      </c>
      <c r="K118" s="234">
        <v>0</v>
      </c>
    </row>
    <row r="119" spans="1:11" ht="66" thickBot="1">
      <c r="A119" s="112" t="s">
        <v>194</v>
      </c>
      <c r="B119" s="110">
        <v>4.304</v>
      </c>
      <c r="C119" s="348">
        <f t="shared" si="3"/>
        <v>659.7</v>
      </c>
      <c r="D119" s="255"/>
      <c r="E119" s="255"/>
      <c r="F119" s="255"/>
      <c r="G119" s="255"/>
      <c r="H119" s="255">
        <v>659.7</v>
      </c>
      <c r="I119" s="255"/>
      <c r="J119" s="234">
        <v>0</v>
      </c>
      <c r="K119" s="234">
        <v>0</v>
      </c>
    </row>
    <row r="120" spans="1:11" ht="53.25" thickBot="1">
      <c r="A120" s="112" t="s">
        <v>195</v>
      </c>
      <c r="B120" s="110">
        <v>4.305</v>
      </c>
      <c r="C120" s="348">
        <f t="shared" si="3"/>
        <v>5063.6</v>
      </c>
      <c r="D120" s="255"/>
      <c r="E120" s="255"/>
      <c r="F120" s="255"/>
      <c r="G120" s="255">
        <v>2745.4</v>
      </c>
      <c r="H120" s="255">
        <v>2318.2</v>
      </c>
      <c r="I120" s="255"/>
      <c r="J120" s="234">
        <v>0</v>
      </c>
      <c r="K120" s="234">
        <v>0</v>
      </c>
    </row>
    <row r="121" spans="1:11" ht="15" thickBot="1">
      <c r="A121" s="117" t="s">
        <v>196</v>
      </c>
      <c r="B121" s="517">
        <v>4.306</v>
      </c>
      <c r="C121" s="348">
        <f t="shared" si="3"/>
        <v>0</v>
      </c>
      <c r="D121" s="344"/>
      <c r="E121" s="344"/>
      <c r="F121" s="344"/>
      <c r="G121" s="344"/>
      <c r="H121" s="344"/>
      <c r="I121" s="344"/>
      <c r="J121" s="346">
        <v>0</v>
      </c>
      <c r="K121" s="346">
        <v>0</v>
      </c>
    </row>
    <row r="122" spans="1:11" ht="15" thickBot="1">
      <c r="A122" s="112" t="s">
        <v>108</v>
      </c>
      <c r="B122" s="518"/>
      <c r="C122" s="348">
        <f t="shared" si="3"/>
        <v>0</v>
      </c>
      <c r="D122" s="345"/>
      <c r="E122" s="345"/>
      <c r="F122" s="345"/>
      <c r="G122" s="345"/>
      <c r="H122" s="345"/>
      <c r="I122" s="345"/>
      <c r="J122" s="347"/>
      <c r="K122" s="347"/>
    </row>
    <row r="123" spans="1:11" ht="27" thickBot="1">
      <c r="A123" s="114" t="s">
        <v>109</v>
      </c>
      <c r="B123" s="110">
        <v>4.307</v>
      </c>
      <c r="C123" s="348">
        <f t="shared" si="3"/>
        <v>0</v>
      </c>
      <c r="D123" s="255"/>
      <c r="E123" s="255"/>
      <c r="F123" s="255"/>
      <c r="G123" s="255"/>
      <c r="H123" s="255"/>
      <c r="I123" s="255"/>
      <c r="J123" s="234">
        <v>0</v>
      </c>
      <c r="K123" s="234">
        <v>0</v>
      </c>
    </row>
    <row r="124" spans="1:11" ht="79.5" thickBot="1">
      <c r="A124" s="112" t="s">
        <v>197</v>
      </c>
      <c r="B124" s="110">
        <v>4.308</v>
      </c>
      <c r="C124" s="348">
        <f t="shared" si="3"/>
        <v>606</v>
      </c>
      <c r="D124" s="255"/>
      <c r="E124" s="255"/>
      <c r="F124" s="255"/>
      <c r="G124" s="255"/>
      <c r="H124" s="255">
        <v>606</v>
      </c>
      <c r="I124" s="255"/>
      <c r="J124" s="234">
        <v>0</v>
      </c>
      <c r="K124" s="234">
        <v>0</v>
      </c>
    </row>
    <row r="125" spans="1:11" ht="79.5" thickBot="1">
      <c r="A125" s="114" t="s">
        <v>198</v>
      </c>
      <c r="B125" s="118">
        <v>4.309</v>
      </c>
      <c r="C125" s="348">
        <f t="shared" si="3"/>
        <v>0</v>
      </c>
      <c r="D125" s="239">
        <v>0</v>
      </c>
      <c r="E125" s="239">
        <v>0</v>
      </c>
      <c r="F125" s="239">
        <v>0</v>
      </c>
      <c r="G125" s="234">
        <v>0</v>
      </c>
      <c r="H125" s="239">
        <v>0</v>
      </c>
      <c r="I125" s="239">
        <v>0</v>
      </c>
      <c r="J125" s="239">
        <v>0</v>
      </c>
      <c r="K125" s="239">
        <v>0</v>
      </c>
    </row>
    <row r="126" ht="15">
      <c r="A126" s="119"/>
    </row>
    <row r="127" spans="1:5" ht="16.5" customHeight="1" thickBot="1">
      <c r="A127" s="546"/>
      <c r="B127" s="105"/>
      <c r="C127" s="141"/>
      <c r="D127" s="105"/>
      <c r="E127" s="141"/>
    </row>
    <row r="128" spans="1:5" ht="15.75" thickBot="1">
      <c r="A128" s="546"/>
      <c r="B128" s="105"/>
      <c r="C128" s="142"/>
      <c r="D128" s="105"/>
      <c r="E128" s="142"/>
    </row>
    <row r="129" spans="1:5" ht="15.75" thickBot="1">
      <c r="A129" s="482" t="s">
        <v>112</v>
      </c>
      <c r="B129" s="257"/>
      <c r="C129" s="93"/>
      <c r="D129" s="257"/>
      <c r="E129" s="93"/>
    </row>
    <row r="130" spans="1:5" ht="47.25" thickBot="1">
      <c r="A130" s="482"/>
      <c r="B130" s="257"/>
      <c r="C130" s="93" t="s">
        <v>366</v>
      </c>
      <c r="D130" s="257"/>
      <c r="E130" s="93" t="s">
        <v>367</v>
      </c>
    </row>
    <row r="131" spans="1:5" ht="26.25">
      <c r="A131" s="257"/>
      <c r="B131" s="256"/>
      <c r="C131" s="256" t="s">
        <v>113</v>
      </c>
      <c r="D131" s="256"/>
      <c r="E131" s="256" t="s">
        <v>114</v>
      </c>
    </row>
    <row r="132" spans="1:5" ht="15">
      <c r="A132" s="257"/>
      <c r="B132" s="256"/>
      <c r="C132" s="256"/>
      <c r="D132" s="256"/>
      <c r="E132" s="256"/>
    </row>
    <row r="133" spans="1:5" ht="15.75" thickBot="1">
      <c r="A133" s="257"/>
      <c r="B133" s="256"/>
      <c r="C133" s="256"/>
      <c r="D133" s="256"/>
      <c r="E133" s="95"/>
    </row>
    <row r="134" spans="1:5" ht="15">
      <c r="A134" s="257"/>
      <c r="B134" s="256"/>
      <c r="C134" s="256"/>
      <c r="D134" s="256"/>
      <c r="E134" s="256" t="s">
        <v>115</v>
      </c>
    </row>
    <row r="135" ht="15">
      <c r="A135" s="92"/>
    </row>
    <row r="136" ht="30.75">
      <c r="A136" s="261" t="s">
        <v>368</v>
      </c>
    </row>
    <row r="137" ht="15">
      <c r="A137" s="261" t="s">
        <v>369</v>
      </c>
    </row>
    <row r="138" ht="30.75">
      <c r="A138" s="261" t="s">
        <v>370</v>
      </c>
    </row>
  </sheetData>
  <sheetProtection/>
  <mergeCells count="70">
    <mergeCell ref="E66:E67"/>
    <mergeCell ref="F66:F67"/>
    <mergeCell ref="A104:K104"/>
    <mergeCell ref="A105:K105"/>
    <mergeCell ref="B99:B100"/>
    <mergeCell ref="A127:A128"/>
    <mergeCell ref="A110:K110"/>
    <mergeCell ref="A114:K114"/>
    <mergeCell ref="A115:K115"/>
    <mergeCell ref="B121:B122"/>
    <mergeCell ref="H62:H63"/>
    <mergeCell ref="I62:I63"/>
    <mergeCell ref="K66:K67"/>
    <mergeCell ref="A72:K72"/>
    <mergeCell ref="A73:K73"/>
    <mergeCell ref="B94:B95"/>
    <mergeCell ref="I66:I67"/>
    <mergeCell ref="J66:J67"/>
    <mergeCell ref="B66:B67"/>
    <mergeCell ref="D66:D67"/>
    <mergeCell ref="H49:H50"/>
    <mergeCell ref="I49:I50"/>
    <mergeCell ref="G66:G67"/>
    <mergeCell ref="H66:H67"/>
    <mergeCell ref="A55:K55"/>
    <mergeCell ref="B62:B63"/>
    <mergeCell ref="D62:D63"/>
    <mergeCell ref="E62:E63"/>
    <mergeCell ref="F62:F63"/>
    <mergeCell ref="G62:G63"/>
    <mergeCell ref="G44:G45"/>
    <mergeCell ref="H44:H45"/>
    <mergeCell ref="J62:J63"/>
    <mergeCell ref="K62:K63"/>
    <mergeCell ref="K44:K45"/>
    <mergeCell ref="B49:B50"/>
    <mergeCell ref="D49:D50"/>
    <mergeCell ref="E49:E50"/>
    <mergeCell ref="F49:F50"/>
    <mergeCell ref="G49:G50"/>
    <mergeCell ref="G18:G19"/>
    <mergeCell ref="H18:H19"/>
    <mergeCell ref="J49:J50"/>
    <mergeCell ref="K49:K50"/>
    <mergeCell ref="A21:K21"/>
    <mergeCell ref="A22:K22"/>
    <mergeCell ref="B44:B45"/>
    <mergeCell ref="D44:D45"/>
    <mergeCell ref="E44:E45"/>
    <mergeCell ref="F44:F45"/>
    <mergeCell ref="A7:K7"/>
    <mergeCell ref="A8:K8"/>
    <mergeCell ref="I44:I45"/>
    <mergeCell ref="J44:J45"/>
    <mergeCell ref="B14:J14"/>
    <mergeCell ref="A16:K16"/>
    <mergeCell ref="A17:A19"/>
    <mergeCell ref="B17:B19"/>
    <mergeCell ref="D17:K17"/>
    <mergeCell ref="D18:F18"/>
    <mergeCell ref="A9:K9"/>
    <mergeCell ref="B12:J12"/>
    <mergeCell ref="I18:I19"/>
    <mergeCell ref="J18:K18"/>
    <mergeCell ref="A129:A130"/>
    <mergeCell ref="A1:K1"/>
    <mergeCell ref="A2:K2"/>
    <mergeCell ref="A3:K3"/>
    <mergeCell ref="A5:K5"/>
    <mergeCell ref="A6:K6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83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244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245"/>
    </row>
    <row r="11" spans="1:2" ht="15">
      <c r="A11" s="243" t="s">
        <v>8</v>
      </c>
      <c r="B11" s="243"/>
    </row>
    <row r="12" spans="1:11" ht="62.25">
      <c r="A12" s="243" t="s">
        <v>9</v>
      </c>
      <c r="B12" s="504" t="s">
        <v>290</v>
      </c>
      <c r="C12" s="504"/>
      <c r="D12" s="504"/>
      <c r="E12" s="504"/>
      <c r="F12" s="504"/>
      <c r="G12" s="504"/>
      <c r="H12" s="504"/>
      <c r="I12" s="504"/>
      <c r="J12" s="504"/>
      <c r="K12" s="99"/>
    </row>
    <row r="13" spans="1:11" ht="15">
      <c r="A13" s="243"/>
      <c r="B13" s="505" t="s">
        <v>258</v>
      </c>
      <c r="C13" s="505"/>
      <c r="D13" s="505"/>
      <c r="E13" s="505"/>
      <c r="F13" s="505"/>
      <c r="G13" s="505"/>
      <c r="H13" s="505"/>
      <c r="I13" s="505"/>
      <c r="J13" s="505"/>
      <c r="K13" s="99"/>
    </row>
    <row r="14" spans="1:11" ht="15">
      <c r="A14" s="243" t="s">
        <v>10</v>
      </c>
      <c r="B14" s="504"/>
      <c r="C14" s="504"/>
      <c r="D14" s="504"/>
      <c r="E14" s="504"/>
      <c r="F14" s="504"/>
      <c r="G14" s="504"/>
      <c r="H14" s="504"/>
      <c r="I14" s="504"/>
      <c r="J14" s="504"/>
      <c r="K14" s="99"/>
    </row>
    <row r="15" spans="1:11" ht="15">
      <c r="A15" s="245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176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234" t="s">
        <v>22</v>
      </c>
      <c r="E19" s="234" t="s">
        <v>23</v>
      </c>
      <c r="F19" s="234" t="s">
        <v>143</v>
      </c>
      <c r="G19" s="465"/>
      <c r="H19" s="465"/>
      <c r="I19" s="465"/>
      <c r="J19" s="234" t="s">
        <v>144</v>
      </c>
      <c r="K19" s="234" t="s">
        <v>26</v>
      </c>
    </row>
    <row r="20" spans="1:11" ht="15" thickBot="1">
      <c r="A20" s="241">
        <v>1</v>
      </c>
      <c r="B20" s="234">
        <v>2</v>
      </c>
      <c r="C20" s="234">
        <v>3</v>
      </c>
      <c r="D20" s="234">
        <v>4</v>
      </c>
      <c r="E20" s="234">
        <v>5</v>
      </c>
      <c r="F20" s="234">
        <v>6</v>
      </c>
      <c r="G20" s="234">
        <v>7</v>
      </c>
      <c r="H20" s="234">
        <v>8</v>
      </c>
      <c r="I20" s="234">
        <v>9</v>
      </c>
      <c r="J20" s="234">
        <v>10</v>
      </c>
      <c r="K20" s="234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401" t="s">
        <v>29</v>
      </c>
      <c r="B23" s="402">
        <v>101</v>
      </c>
      <c r="C23" s="403">
        <f>SUM(D23:K23)</f>
        <v>2</v>
      </c>
      <c r="D23" s="403"/>
      <c r="E23" s="403"/>
      <c r="F23" s="403"/>
      <c r="G23" s="403"/>
      <c r="H23" s="403"/>
      <c r="I23" s="403"/>
      <c r="J23" s="403"/>
      <c r="K23" s="403">
        <v>2</v>
      </c>
      <c r="L23" s="74">
        <f>SUM(D23:I23)</f>
        <v>0</v>
      </c>
    </row>
    <row r="24" spans="1:11" ht="39.75" thickBot="1">
      <c r="A24" s="192" t="s">
        <v>146</v>
      </c>
      <c r="B24" s="191">
        <v>102</v>
      </c>
      <c r="C24" s="111">
        <f aca="true" t="shared" si="0" ref="C24:C54">SUM(D24:K24)</f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39.75" thickBot="1">
      <c r="A25" s="192" t="s">
        <v>147</v>
      </c>
      <c r="B25" s="191">
        <v>103</v>
      </c>
      <c r="C25" s="111">
        <f t="shared" si="0"/>
        <v>0</v>
      </c>
      <c r="D25" s="111"/>
      <c r="E25" s="111"/>
      <c r="F25" s="111"/>
      <c r="G25" s="111"/>
      <c r="H25" s="111"/>
      <c r="I25" s="111"/>
      <c r="J25" s="111">
        <v>0</v>
      </c>
      <c r="K25" s="111">
        <v>0</v>
      </c>
    </row>
    <row r="26" spans="1:11" ht="53.25" thickBot="1">
      <c r="A26" s="293" t="s">
        <v>243</v>
      </c>
      <c r="B26" s="294" t="s">
        <v>216</v>
      </c>
      <c r="C26" s="111">
        <f t="shared" si="0"/>
        <v>0</v>
      </c>
      <c r="D26" s="295"/>
      <c r="E26" s="295"/>
      <c r="F26" s="295"/>
      <c r="G26" s="295"/>
      <c r="H26" s="295"/>
      <c r="I26" s="295"/>
      <c r="J26" s="295"/>
      <c r="K26" s="295"/>
    </row>
    <row r="27" spans="1:11" ht="53.25" thickBot="1">
      <c r="A27" s="293" t="s">
        <v>244</v>
      </c>
      <c r="B27" s="294" t="s">
        <v>218</v>
      </c>
      <c r="C27" s="111">
        <f t="shared" si="0"/>
        <v>0</v>
      </c>
      <c r="D27" s="295"/>
      <c r="E27" s="295"/>
      <c r="F27" s="295"/>
      <c r="G27" s="295"/>
      <c r="H27" s="295"/>
      <c r="I27" s="295"/>
      <c r="J27" s="295"/>
      <c r="K27" s="295"/>
    </row>
    <row r="28" spans="1:11" ht="53.25" thickBot="1">
      <c r="A28" s="192" t="s">
        <v>148</v>
      </c>
      <c r="B28" s="191">
        <v>104</v>
      </c>
      <c r="C28" s="111">
        <f t="shared" si="0"/>
        <v>0</v>
      </c>
      <c r="D28" s="111"/>
      <c r="E28" s="111"/>
      <c r="F28" s="111"/>
      <c r="G28" s="111"/>
      <c r="H28" s="111"/>
      <c r="I28" s="111"/>
      <c r="J28" s="111">
        <v>0</v>
      </c>
      <c r="K28" s="111">
        <v>0</v>
      </c>
    </row>
    <row r="29" spans="1:11" ht="66" thickBot="1">
      <c r="A29" s="293" t="s">
        <v>245</v>
      </c>
      <c r="B29" s="294" t="s">
        <v>220</v>
      </c>
      <c r="C29" s="111">
        <f t="shared" si="0"/>
        <v>0</v>
      </c>
      <c r="D29" s="295"/>
      <c r="E29" s="295"/>
      <c r="F29" s="295"/>
      <c r="G29" s="295"/>
      <c r="H29" s="295"/>
      <c r="I29" s="295"/>
      <c r="J29" s="295"/>
      <c r="K29" s="295"/>
    </row>
    <row r="30" spans="1:11" ht="79.5" thickBot="1">
      <c r="A30" s="274" t="s">
        <v>246</v>
      </c>
      <c r="B30" s="275">
        <v>105</v>
      </c>
      <c r="C30" s="111">
        <f t="shared" si="0"/>
        <v>0</v>
      </c>
      <c r="D30" s="140"/>
      <c r="E30" s="140"/>
      <c r="F30" s="140"/>
      <c r="G30" s="140"/>
      <c r="H30" s="140"/>
      <c r="I30" s="140"/>
      <c r="J30" s="140"/>
      <c r="K30" s="140"/>
    </row>
    <row r="31" spans="1:11" ht="53.25" thickBot="1">
      <c r="A31" s="192" t="s">
        <v>34</v>
      </c>
      <c r="B31" s="191">
        <v>106</v>
      </c>
      <c r="C31" s="111">
        <f t="shared" si="0"/>
        <v>0</v>
      </c>
      <c r="D31" s="111"/>
      <c r="E31" s="111"/>
      <c r="F31" s="111"/>
      <c r="G31" s="111"/>
      <c r="H31" s="111"/>
      <c r="I31" s="111"/>
      <c r="J31" s="111">
        <v>0</v>
      </c>
      <c r="K31" s="111">
        <v>0</v>
      </c>
    </row>
    <row r="32" spans="1:11" ht="27" thickBot="1">
      <c r="A32" s="192" t="s">
        <v>150</v>
      </c>
      <c r="B32" s="191">
        <v>107</v>
      </c>
      <c r="C32" s="111">
        <f t="shared" si="0"/>
        <v>0</v>
      </c>
      <c r="D32" s="111"/>
      <c r="E32" s="111"/>
      <c r="F32" s="111"/>
      <c r="G32" s="111"/>
      <c r="H32" s="111">
        <v>0</v>
      </c>
      <c r="I32" s="111">
        <v>0</v>
      </c>
      <c r="J32" s="111">
        <v>0</v>
      </c>
      <c r="K32" s="111">
        <v>0</v>
      </c>
    </row>
    <row r="33" spans="1:11" ht="27" thickBot="1">
      <c r="A33" s="192" t="s">
        <v>151</v>
      </c>
      <c r="B33" s="191">
        <v>108</v>
      </c>
      <c r="C33" s="111">
        <f t="shared" si="0"/>
        <v>0</v>
      </c>
      <c r="D33" s="111"/>
      <c r="E33" s="111"/>
      <c r="F33" s="111"/>
      <c r="G33" s="111"/>
      <c r="H33" s="111">
        <v>0</v>
      </c>
      <c r="I33" s="111">
        <v>0</v>
      </c>
      <c r="J33" s="111">
        <v>0</v>
      </c>
      <c r="K33" s="111">
        <v>0</v>
      </c>
    </row>
    <row r="34" spans="1:11" ht="39.75" thickBot="1">
      <c r="A34" s="192" t="s">
        <v>152</v>
      </c>
      <c r="B34" s="191">
        <v>109</v>
      </c>
      <c r="C34" s="111">
        <f t="shared" si="0"/>
        <v>0</v>
      </c>
      <c r="D34" s="111"/>
      <c r="E34" s="111"/>
      <c r="F34" s="111"/>
      <c r="G34" s="111"/>
      <c r="H34" s="111">
        <v>0</v>
      </c>
      <c r="I34" s="111">
        <v>0</v>
      </c>
      <c r="J34" s="111">
        <v>0</v>
      </c>
      <c r="K34" s="111">
        <v>0</v>
      </c>
    </row>
    <row r="35" spans="1:11" ht="53.25" thickBot="1">
      <c r="A35" s="225" t="s">
        <v>221</v>
      </c>
      <c r="B35" s="294" t="s">
        <v>222</v>
      </c>
      <c r="C35" s="111">
        <f t="shared" si="0"/>
        <v>2</v>
      </c>
      <c r="D35" s="295"/>
      <c r="E35" s="295"/>
      <c r="F35" s="295"/>
      <c r="G35" s="295"/>
      <c r="H35" s="295"/>
      <c r="I35" s="295"/>
      <c r="J35" s="295"/>
      <c r="K35" s="295">
        <v>2</v>
      </c>
    </row>
    <row r="36" spans="1:11" ht="53.25" thickBot="1">
      <c r="A36" s="225" t="s">
        <v>223</v>
      </c>
      <c r="B36" s="294" t="s">
        <v>224</v>
      </c>
      <c r="C36" s="111">
        <f t="shared" si="0"/>
        <v>0</v>
      </c>
      <c r="D36" s="295"/>
      <c r="E36" s="295"/>
      <c r="F36" s="295"/>
      <c r="G36" s="295"/>
      <c r="H36" s="295"/>
      <c r="I36" s="295"/>
      <c r="J36" s="295"/>
      <c r="K36" s="295"/>
    </row>
    <row r="37" spans="1:11" ht="27" thickBot="1">
      <c r="A37" s="401" t="s">
        <v>153</v>
      </c>
      <c r="B37" s="402">
        <v>110</v>
      </c>
      <c r="C37" s="403">
        <f t="shared" si="0"/>
        <v>2</v>
      </c>
      <c r="D37" s="403"/>
      <c r="E37" s="403"/>
      <c r="F37" s="403"/>
      <c r="G37" s="403"/>
      <c r="H37" s="403"/>
      <c r="I37" s="403"/>
      <c r="J37" s="403"/>
      <c r="K37" s="403">
        <v>2</v>
      </c>
    </row>
    <row r="38" spans="1:11" ht="53.25" thickBot="1">
      <c r="A38" s="192" t="s">
        <v>154</v>
      </c>
      <c r="B38" s="191">
        <v>111</v>
      </c>
      <c r="C38" s="111">
        <f t="shared" si="0"/>
        <v>0</v>
      </c>
      <c r="D38" s="111"/>
      <c r="E38" s="111"/>
      <c r="F38" s="111"/>
      <c r="G38" s="111"/>
      <c r="H38" s="111"/>
      <c r="I38" s="111"/>
      <c r="J38" s="111">
        <v>0</v>
      </c>
      <c r="K38" s="111">
        <v>0</v>
      </c>
    </row>
    <row r="39" spans="1:11" ht="66" thickBot="1">
      <c r="A39" s="293" t="s">
        <v>247</v>
      </c>
      <c r="B39" s="294" t="s">
        <v>226</v>
      </c>
      <c r="C39" s="111">
        <f t="shared" si="0"/>
        <v>0</v>
      </c>
      <c r="D39" s="295"/>
      <c r="E39" s="295"/>
      <c r="F39" s="295"/>
      <c r="G39" s="295"/>
      <c r="H39" s="295"/>
      <c r="I39" s="295"/>
      <c r="J39" s="295"/>
      <c r="K39" s="295"/>
    </row>
    <row r="40" spans="1:11" ht="66" thickBot="1">
      <c r="A40" s="293" t="s">
        <v>248</v>
      </c>
      <c r="B40" s="294" t="s">
        <v>228</v>
      </c>
      <c r="C40" s="111">
        <f t="shared" si="0"/>
        <v>0</v>
      </c>
      <c r="D40" s="295"/>
      <c r="E40" s="295"/>
      <c r="F40" s="295"/>
      <c r="G40" s="295"/>
      <c r="H40" s="295"/>
      <c r="I40" s="295"/>
      <c r="J40" s="295"/>
      <c r="K40" s="295"/>
    </row>
    <row r="41" spans="1:11" ht="39.75" thickBot="1">
      <c r="A41" s="192" t="s">
        <v>155</v>
      </c>
      <c r="B41" s="191">
        <v>112</v>
      </c>
      <c r="C41" s="111">
        <f t="shared" si="0"/>
        <v>0</v>
      </c>
      <c r="D41" s="111"/>
      <c r="E41" s="111"/>
      <c r="F41" s="111"/>
      <c r="G41" s="111"/>
      <c r="H41" s="111">
        <v>0</v>
      </c>
      <c r="I41" s="111">
        <v>0</v>
      </c>
      <c r="J41" s="111">
        <v>0</v>
      </c>
      <c r="K41" s="111">
        <v>0</v>
      </c>
    </row>
    <row r="42" spans="1:11" ht="39.75" thickBot="1">
      <c r="A42" s="192" t="s">
        <v>156</v>
      </c>
      <c r="B42" s="191">
        <v>113</v>
      </c>
      <c r="C42" s="111">
        <f t="shared" si="0"/>
        <v>0</v>
      </c>
      <c r="D42" s="111"/>
      <c r="E42" s="111"/>
      <c r="F42" s="111"/>
      <c r="G42" s="111"/>
      <c r="H42" s="111">
        <v>0</v>
      </c>
      <c r="I42" s="111">
        <v>0</v>
      </c>
      <c r="J42" s="111">
        <v>0</v>
      </c>
      <c r="K42" s="111">
        <v>0</v>
      </c>
    </row>
    <row r="43" spans="1:11" ht="39.75" thickBot="1">
      <c r="A43" s="192" t="s">
        <v>157</v>
      </c>
      <c r="B43" s="191">
        <v>114</v>
      </c>
      <c r="C43" s="111">
        <f t="shared" si="0"/>
        <v>2</v>
      </c>
      <c r="D43" s="111"/>
      <c r="E43" s="111"/>
      <c r="F43" s="111"/>
      <c r="G43" s="111"/>
      <c r="H43" s="111"/>
      <c r="I43" s="111"/>
      <c r="J43" s="111"/>
      <c r="K43" s="111">
        <v>2</v>
      </c>
    </row>
    <row r="44" spans="1:11" ht="15" thickBot="1">
      <c r="A44" s="276" t="s">
        <v>158</v>
      </c>
      <c r="B44" s="428">
        <v>115</v>
      </c>
      <c r="C44" s="111">
        <f t="shared" si="0"/>
        <v>0</v>
      </c>
      <c r="D44" s="509"/>
      <c r="E44" s="509"/>
      <c r="F44" s="509"/>
      <c r="G44" s="509"/>
      <c r="H44" s="509"/>
      <c r="I44" s="509"/>
      <c r="J44" s="509"/>
      <c r="K44" s="509"/>
    </row>
    <row r="45" spans="1:11" ht="15" thickBot="1">
      <c r="A45" s="193" t="s">
        <v>44</v>
      </c>
      <c r="B45" s="430"/>
      <c r="C45" s="111">
        <f t="shared" si="0"/>
        <v>0</v>
      </c>
      <c r="D45" s="510"/>
      <c r="E45" s="510"/>
      <c r="F45" s="510"/>
      <c r="G45" s="510"/>
      <c r="H45" s="510"/>
      <c r="I45" s="510"/>
      <c r="J45" s="510"/>
      <c r="K45" s="510"/>
    </row>
    <row r="46" spans="1:11" ht="15" thickBot="1">
      <c r="A46" s="192" t="s">
        <v>45</v>
      </c>
      <c r="B46" s="191">
        <v>116</v>
      </c>
      <c r="C46" s="111">
        <f t="shared" si="0"/>
        <v>0</v>
      </c>
      <c r="D46" s="111"/>
      <c r="E46" s="111"/>
      <c r="F46" s="111"/>
      <c r="G46" s="111"/>
      <c r="H46" s="111"/>
      <c r="I46" s="111"/>
      <c r="J46" s="111"/>
      <c r="K46" s="111"/>
    </row>
    <row r="47" spans="1:11" ht="15" thickBot="1">
      <c r="A47" s="192" t="s">
        <v>46</v>
      </c>
      <c r="B47" s="191">
        <v>121</v>
      </c>
      <c r="C47" s="111">
        <f t="shared" si="0"/>
        <v>0</v>
      </c>
      <c r="D47" s="111"/>
      <c r="E47" s="111"/>
      <c r="F47" s="111"/>
      <c r="G47" s="111"/>
      <c r="H47" s="111"/>
      <c r="I47" s="111"/>
      <c r="J47" s="111"/>
      <c r="K47" s="111"/>
    </row>
    <row r="48" spans="1:11" ht="15" thickBot="1">
      <c r="A48" s="192" t="s">
        <v>47</v>
      </c>
      <c r="B48" s="191">
        <v>122</v>
      </c>
      <c r="C48" s="111">
        <f t="shared" si="0"/>
        <v>0</v>
      </c>
      <c r="D48" s="111"/>
      <c r="E48" s="111"/>
      <c r="F48" s="111"/>
      <c r="G48" s="111"/>
      <c r="H48" s="111"/>
      <c r="I48" s="111"/>
      <c r="J48" s="111"/>
      <c r="K48" s="111"/>
    </row>
    <row r="49" spans="1:11" ht="15" thickBot="1">
      <c r="A49" s="276" t="s">
        <v>48</v>
      </c>
      <c r="B49" s="428">
        <v>123</v>
      </c>
      <c r="C49" s="111">
        <f t="shared" si="0"/>
        <v>0</v>
      </c>
      <c r="D49" s="509"/>
      <c r="E49" s="509"/>
      <c r="F49" s="509"/>
      <c r="G49" s="509"/>
      <c r="H49" s="509"/>
      <c r="I49" s="509"/>
      <c r="J49" s="509"/>
      <c r="K49" s="509"/>
    </row>
    <row r="50" spans="1:11" ht="15" thickBot="1">
      <c r="A50" s="193" t="s">
        <v>49</v>
      </c>
      <c r="B50" s="430"/>
      <c r="C50" s="111">
        <f t="shared" si="0"/>
        <v>0</v>
      </c>
      <c r="D50" s="510"/>
      <c r="E50" s="510"/>
      <c r="F50" s="510"/>
      <c r="G50" s="510"/>
      <c r="H50" s="510"/>
      <c r="I50" s="510"/>
      <c r="J50" s="510"/>
      <c r="K50" s="510"/>
    </row>
    <row r="51" spans="1:11" ht="27" thickBot="1">
      <c r="A51" s="193" t="s">
        <v>50</v>
      </c>
      <c r="B51" s="191">
        <v>124</v>
      </c>
      <c r="C51" s="111">
        <f t="shared" si="0"/>
        <v>0</v>
      </c>
      <c r="D51" s="111"/>
      <c r="E51" s="111"/>
      <c r="F51" s="111"/>
      <c r="G51" s="111"/>
      <c r="H51" s="111"/>
      <c r="I51" s="111"/>
      <c r="J51" s="111"/>
      <c r="K51" s="111"/>
    </row>
    <row r="52" spans="1:11" ht="39.75" thickBot="1">
      <c r="A52" s="193" t="s">
        <v>51</v>
      </c>
      <c r="B52" s="191">
        <v>125</v>
      </c>
      <c r="C52" s="111">
        <f t="shared" si="0"/>
        <v>0</v>
      </c>
      <c r="D52" s="111"/>
      <c r="E52" s="111"/>
      <c r="F52" s="111"/>
      <c r="G52" s="111"/>
      <c r="H52" s="111"/>
      <c r="I52" s="111"/>
      <c r="J52" s="111"/>
      <c r="K52" s="111"/>
    </row>
    <row r="53" spans="1:11" ht="15" thickBot="1">
      <c r="A53" s="192" t="s">
        <v>52</v>
      </c>
      <c r="B53" s="191">
        <v>126</v>
      </c>
      <c r="C53" s="111">
        <f t="shared" si="0"/>
        <v>0</v>
      </c>
      <c r="D53" s="111"/>
      <c r="E53" s="111"/>
      <c r="F53" s="111"/>
      <c r="G53" s="111"/>
      <c r="H53" s="111"/>
      <c r="I53" s="111"/>
      <c r="J53" s="111"/>
      <c r="K53" s="111"/>
    </row>
    <row r="54" spans="1:11" ht="39.75" thickBot="1">
      <c r="A54" s="192" t="s">
        <v>159</v>
      </c>
      <c r="B54" s="191">
        <v>127</v>
      </c>
      <c r="C54" s="111">
        <f t="shared" si="0"/>
        <v>0</v>
      </c>
      <c r="D54" s="111"/>
      <c r="E54" s="111"/>
      <c r="F54" s="111"/>
      <c r="G54" s="111"/>
      <c r="H54" s="111"/>
      <c r="I54" s="111"/>
      <c r="J54" s="111">
        <v>0</v>
      </c>
      <c r="K54" s="111">
        <v>0</v>
      </c>
    </row>
    <row r="55" spans="1:11" ht="15.75" customHeight="1" thickBot="1">
      <c r="A55" s="434" t="s">
        <v>160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6"/>
    </row>
    <row r="56" spans="1:11" ht="15" thickBot="1">
      <c r="A56" s="192" t="s">
        <v>161</v>
      </c>
      <c r="B56" s="191">
        <v>201</v>
      </c>
      <c r="C56" s="111">
        <f aca="true" t="shared" si="1" ref="C56:C71">SUM(D56:K56)</f>
        <v>0</v>
      </c>
      <c r="D56" s="111"/>
      <c r="E56" s="111"/>
      <c r="F56" s="111"/>
      <c r="G56" s="111"/>
      <c r="H56" s="111"/>
      <c r="I56" s="111"/>
      <c r="J56" s="111">
        <v>0</v>
      </c>
      <c r="K56" s="111">
        <v>0</v>
      </c>
    </row>
    <row r="57" spans="1:11" ht="53.25" thickBot="1">
      <c r="A57" s="193" t="s">
        <v>162</v>
      </c>
      <c r="B57" s="191">
        <v>202</v>
      </c>
      <c r="C57" s="111">
        <f t="shared" si="1"/>
        <v>0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</row>
    <row r="58" spans="1:11" ht="53.25" thickBot="1">
      <c r="A58" s="193" t="s">
        <v>163</v>
      </c>
      <c r="B58" s="191">
        <v>203</v>
      </c>
      <c r="C58" s="111">
        <f t="shared" si="1"/>
        <v>0</v>
      </c>
      <c r="D58" s="111"/>
      <c r="E58" s="111"/>
      <c r="F58" s="111"/>
      <c r="G58" s="111"/>
      <c r="H58" s="111"/>
      <c r="I58" s="111"/>
      <c r="J58" s="111">
        <v>0</v>
      </c>
      <c r="K58" s="111">
        <v>0</v>
      </c>
    </row>
    <row r="59" spans="1:11" ht="27" thickBot="1">
      <c r="A59" s="193" t="s">
        <v>164</v>
      </c>
      <c r="B59" s="191">
        <v>204</v>
      </c>
      <c r="C59" s="111">
        <f t="shared" si="1"/>
        <v>0</v>
      </c>
      <c r="D59" s="111"/>
      <c r="E59" s="111"/>
      <c r="F59" s="111"/>
      <c r="G59" s="111"/>
      <c r="H59" s="111">
        <v>0</v>
      </c>
      <c r="I59" s="111">
        <v>0</v>
      </c>
      <c r="J59" s="111">
        <v>0</v>
      </c>
      <c r="K59" s="111">
        <v>0</v>
      </c>
    </row>
    <row r="60" spans="1:11" ht="39.75" thickBot="1">
      <c r="A60" s="193" t="s">
        <v>165</v>
      </c>
      <c r="B60" s="191">
        <v>205</v>
      </c>
      <c r="C60" s="111">
        <f t="shared" si="1"/>
        <v>0</v>
      </c>
      <c r="D60" s="111"/>
      <c r="E60" s="111"/>
      <c r="F60" s="111"/>
      <c r="G60" s="111"/>
      <c r="H60" s="111">
        <v>0</v>
      </c>
      <c r="I60" s="111">
        <v>0</v>
      </c>
      <c r="J60" s="111">
        <v>0</v>
      </c>
      <c r="K60" s="111">
        <v>0</v>
      </c>
    </row>
    <row r="61" spans="1:11" ht="27" thickBot="1">
      <c r="A61" s="193" t="s">
        <v>166</v>
      </c>
      <c r="B61" s="191">
        <v>206</v>
      </c>
      <c r="C61" s="111">
        <f t="shared" si="1"/>
        <v>0</v>
      </c>
      <c r="D61" s="111"/>
      <c r="E61" s="111"/>
      <c r="F61" s="111"/>
      <c r="G61" s="111"/>
      <c r="H61" s="111"/>
      <c r="I61" s="111"/>
      <c r="J61" s="111">
        <v>0</v>
      </c>
      <c r="K61" s="111">
        <v>0</v>
      </c>
    </row>
    <row r="62" spans="1:11" ht="15" thickBot="1">
      <c r="A62" s="276" t="s">
        <v>167</v>
      </c>
      <c r="B62" s="428">
        <v>207</v>
      </c>
      <c r="C62" s="111">
        <f t="shared" si="1"/>
        <v>0</v>
      </c>
      <c r="D62" s="509"/>
      <c r="E62" s="509"/>
      <c r="F62" s="509"/>
      <c r="G62" s="509"/>
      <c r="H62" s="509"/>
      <c r="I62" s="509"/>
      <c r="J62" s="509">
        <v>0</v>
      </c>
      <c r="K62" s="509">
        <v>0</v>
      </c>
    </row>
    <row r="63" spans="1:11" ht="15" thickBot="1">
      <c r="A63" s="193" t="s">
        <v>62</v>
      </c>
      <c r="B63" s="430"/>
      <c r="C63" s="111">
        <f t="shared" si="1"/>
        <v>0</v>
      </c>
      <c r="D63" s="510"/>
      <c r="E63" s="510"/>
      <c r="F63" s="510"/>
      <c r="G63" s="510"/>
      <c r="H63" s="510"/>
      <c r="I63" s="510"/>
      <c r="J63" s="510"/>
      <c r="K63" s="510"/>
    </row>
    <row r="64" spans="1:11" ht="15" thickBot="1">
      <c r="A64" s="192" t="s">
        <v>63</v>
      </c>
      <c r="B64" s="191">
        <v>208</v>
      </c>
      <c r="C64" s="111">
        <f t="shared" si="1"/>
        <v>0</v>
      </c>
      <c r="D64" s="111"/>
      <c r="E64" s="111"/>
      <c r="F64" s="111"/>
      <c r="G64" s="111"/>
      <c r="H64" s="111"/>
      <c r="I64" s="111"/>
      <c r="J64" s="111">
        <v>0</v>
      </c>
      <c r="K64" s="111">
        <v>0</v>
      </c>
    </row>
    <row r="65" spans="1:11" ht="39.75" thickBot="1">
      <c r="A65" s="192" t="s">
        <v>64</v>
      </c>
      <c r="B65" s="191">
        <v>209</v>
      </c>
      <c r="C65" s="111">
        <f t="shared" si="1"/>
        <v>0</v>
      </c>
      <c r="D65" s="111"/>
      <c r="E65" s="111"/>
      <c r="F65" s="111"/>
      <c r="G65" s="111"/>
      <c r="H65" s="111"/>
      <c r="I65" s="111"/>
      <c r="J65" s="111">
        <v>0</v>
      </c>
      <c r="K65" s="111">
        <v>0</v>
      </c>
    </row>
    <row r="66" spans="1:11" ht="15" thickBot="1">
      <c r="A66" s="276" t="s">
        <v>65</v>
      </c>
      <c r="B66" s="428" t="s">
        <v>67</v>
      </c>
      <c r="C66" s="111">
        <f t="shared" si="1"/>
        <v>0</v>
      </c>
      <c r="D66" s="509"/>
      <c r="E66" s="509"/>
      <c r="F66" s="509"/>
      <c r="G66" s="509"/>
      <c r="H66" s="509"/>
      <c r="I66" s="509"/>
      <c r="J66" s="509">
        <v>0</v>
      </c>
      <c r="K66" s="509">
        <v>0</v>
      </c>
    </row>
    <row r="67" spans="1:11" ht="27" thickBot="1">
      <c r="A67" s="193" t="s">
        <v>66</v>
      </c>
      <c r="B67" s="430"/>
      <c r="C67" s="111">
        <f t="shared" si="1"/>
        <v>0</v>
      </c>
      <c r="D67" s="510"/>
      <c r="E67" s="510"/>
      <c r="F67" s="510"/>
      <c r="G67" s="510"/>
      <c r="H67" s="510"/>
      <c r="I67" s="510"/>
      <c r="J67" s="510"/>
      <c r="K67" s="510"/>
    </row>
    <row r="68" spans="1:11" ht="15" thickBot="1">
      <c r="A68" s="192" t="s">
        <v>68</v>
      </c>
      <c r="B68" s="191">
        <v>211</v>
      </c>
      <c r="C68" s="111">
        <f t="shared" si="1"/>
        <v>0</v>
      </c>
      <c r="D68" s="111"/>
      <c r="E68" s="111"/>
      <c r="F68" s="111"/>
      <c r="G68" s="111"/>
      <c r="H68" s="111"/>
      <c r="I68" s="111"/>
      <c r="J68" s="111">
        <v>0</v>
      </c>
      <c r="K68" s="111">
        <v>0</v>
      </c>
    </row>
    <row r="69" spans="1:11" ht="27" thickBot="1">
      <c r="A69" s="193" t="s">
        <v>69</v>
      </c>
      <c r="B69" s="191" t="s">
        <v>70</v>
      </c>
      <c r="C69" s="111">
        <f t="shared" si="1"/>
        <v>0</v>
      </c>
      <c r="D69" s="111"/>
      <c r="E69" s="111"/>
      <c r="F69" s="111"/>
      <c r="G69" s="111"/>
      <c r="H69" s="111"/>
      <c r="I69" s="111"/>
      <c r="J69" s="111">
        <v>0</v>
      </c>
      <c r="K69" s="111">
        <v>0</v>
      </c>
    </row>
    <row r="70" spans="1:11" ht="27" thickBot="1">
      <c r="A70" s="192" t="s">
        <v>71</v>
      </c>
      <c r="B70" s="191">
        <v>213</v>
      </c>
      <c r="C70" s="111">
        <f t="shared" si="1"/>
        <v>0</v>
      </c>
      <c r="D70" s="111"/>
      <c r="E70" s="111"/>
      <c r="F70" s="111"/>
      <c r="G70" s="111"/>
      <c r="H70" s="111"/>
      <c r="I70" s="111"/>
      <c r="J70" s="111">
        <v>0</v>
      </c>
      <c r="K70" s="111">
        <v>0</v>
      </c>
    </row>
    <row r="71" spans="1:11" ht="27" thickBot="1">
      <c r="A71" s="192" t="s">
        <v>72</v>
      </c>
      <c r="B71" s="191">
        <v>214</v>
      </c>
      <c r="C71" s="111">
        <f t="shared" si="1"/>
        <v>0</v>
      </c>
      <c r="D71" s="111"/>
      <c r="E71" s="111"/>
      <c r="F71" s="111"/>
      <c r="G71" s="111"/>
      <c r="H71" s="111"/>
      <c r="I71" s="111"/>
      <c r="J71" s="111">
        <v>0</v>
      </c>
      <c r="K71" s="111">
        <v>0</v>
      </c>
    </row>
    <row r="72" spans="1:11" ht="15" customHeight="1">
      <c r="A72" s="439" t="s">
        <v>168</v>
      </c>
      <c r="B72" s="440"/>
      <c r="C72" s="440"/>
      <c r="D72" s="440"/>
      <c r="E72" s="440"/>
      <c r="F72" s="440"/>
      <c r="G72" s="440"/>
      <c r="H72" s="440"/>
      <c r="I72" s="440"/>
      <c r="J72" s="440"/>
      <c r="K72" s="441"/>
    </row>
    <row r="73" spans="1:11" ht="15.75" customHeight="1" thickBot="1">
      <c r="A73" s="442" t="s">
        <v>74</v>
      </c>
      <c r="B73" s="443"/>
      <c r="C73" s="443"/>
      <c r="D73" s="443"/>
      <c r="E73" s="443"/>
      <c r="F73" s="443"/>
      <c r="G73" s="443"/>
      <c r="H73" s="443"/>
      <c r="I73" s="443"/>
      <c r="J73" s="443"/>
      <c r="K73" s="444"/>
    </row>
    <row r="74" spans="1:12" ht="27" thickBot="1">
      <c r="A74" s="192" t="s">
        <v>75</v>
      </c>
      <c r="B74" s="191">
        <v>301</v>
      </c>
      <c r="C74" s="111">
        <f aca="true" t="shared" si="2" ref="C74:C103">SUM(D74:K74)</f>
        <v>63.9</v>
      </c>
      <c r="D74" s="111"/>
      <c r="E74" s="111"/>
      <c r="F74" s="111"/>
      <c r="G74" s="111"/>
      <c r="H74" s="111"/>
      <c r="I74" s="111"/>
      <c r="J74" s="111"/>
      <c r="K74" s="111">
        <v>63.9</v>
      </c>
      <c r="L74" s="74">
        <f>SUM(D74:I74)</f>
        <v>0</v>
      </c>
    </row>
    <row r="75" spans="1:12" ht="53.25" thickBot="1">
      <c r="A75" s="192" t="s">
        <v>169</v>
      </c>
      <c r="B75" s="191">
        <v>302</v>
      </c>
      <c r="C75" s="111">
        <f t="shared" si="2"/>
        <v>0</v>
      </c>
      <c r="D75" s="111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67">
        <f>SUM(D87:I87)</f>
        <v>0</v>
      </c>
    </row>
    <row r="76" spans="1:11" ht="53.25" thickBot="1">
      <c r="A76" s="192" t="s">
        <v>170</v>
      </c>
      <c r="B76" s="191">
        <v>303</v>
      </c>
      <c r="C76" s="111">
        <f t="shared" si="2"/>
        <v>0</v>
      </c>
      <c r="D76" s="111"/>
      <c r="E76" s="111"/>
      <c r="F76" s="111"/>
      <c r="G76" s="111"/>
      <c r="H76" s="111"/>
      <c r="I76" s="111"/>
      <c r="J76" s="111">
        <v>0</v>
      </c>
      <c r="K76" s="111">
        <v>0</v>
      </c>
    </row>
    <row r="77" spans="1:11" ht="53.25" thickBot="1">
      <c r="A77" s="293" t="s">
        <v>249</v>
      </c>
      <c r="B77" s="294" t="s">
        <v>230</v>
      </c>
      <c r="C77" s="111">
        <f t="shared" si="2"/>
        <v>0</v>
      </c>
      <c r="D77" s="295"/>
      <c r="E77" s="295"/>
      <c r="F77" s="295"/>
      <c r="G77" s="295"/>
      <c r="H77" s="295"/>
      <c r="I77" s="295"/>
      <c r="J77" s="295"/>
      <c r="K77" s="295"/>
    </row>
    <row r="78" spans="1:11" ht="66" thickBot="1">
      <c r="A78" s="293" t="s">
        <v>250</v>
      </c>
      <c r="B78" s="294" t="s">
        <v>232</v>
      </c>
      <c r="C78" s="111">
        <f t="shared" si="2"/>
        <v>0</v>
      </c>
      <c r="D78" s="295"/>
      <c r="E78" s="295"/>
      <c r="F78" s="295"/>
      <c r="G78" s="295"/>
      <c r="H78" s="295"/>
      <c r="I78" s="295"/>
      <c r="J78" s="295"/>
      <c r="K78" s="295"/>
    </row>
    <row r="79" spans="1:11" ht="66" thickBot="1">
      <c r="A79" s="192" t="s">
        <v>171</v>
      </c>
      <c r="B79" s="191">
        <v>304</v>
      </c>
      <c r="C79" s="111">
        <f t="shared" si="2"/>
        <v>0</v>
      </c>
      <c r="D79" s="111"/>
      <c r="E79" s="111"/>
      <c r="F79" s="111"/>
      <c r="G79" s="111"/>
      <c r="H79" s="111"/>
      <c r="I79" s="111"/>
      <c r="J79" s="111">
        <v>0</v>
      </c>
      <c r="K79" s="111">
        <v>0</v>
      </c>
    </row>
    <row r="80" spans="1:11" ht="66" thickBot="1">
      <c r="A80" s="293" t="s">
        <v>251</v>
      </c>
      <c r="B80" s="294" t="s">
        <v>234</v>
      </c>
      <c r="C80" s="111">
        <f t="shared" si="2"/>
        <v>0</v>
      </c>
      <c r="D80" s="295"/>
      <c r="E80" s="295"/>
      <c r="F80" s="295"/>
      <c r="G80" s="295"/>
      <c r="H80" s="295"/>
      <c r="I80" s="295"/>
      <c r="J80" s="295"/>
      <c r="K80" s="295"/>
    </row>
    <row r="81" spans="1:11" ht="93" thickBot="1">
      <c r="A81" s="274" t="s">
        <v>252</v>
      </c>
      <c r="B81" s="275">
        <v>305</v>
      </c>
      <c r="C81" s="111">
        <f t="shared" si="2"/>
        <v>0</v>
      </c>
      <c r="D81" s="140"/>
      <c r="E81" s="140"/>
      <c r="F81" s="140"/>
      <c r="G81" s="140"/>
      <c r="H81" s="140"/>
      <c r="I81" s="140"/>
      <c r="J81" s="140"/>
      <c r="K81" s="140"/>
    </row>
    <row r="82" spans="1:11" ht="53.25" thickBot="1">
      <c r="A82" s="192" t="s">
        <v>80</v>
      </c>
      <c r="B82" s="191">
        <v>306</v>
      </c>
      <c r="C82" s="111">
        <f t="shared" si="2"/>
        <v>0</v>
      </c>
      <c r="D82" s="111"/>
      <c r="E82" s="111"/>
      <c r="F82" s="111"/>
      <c r="G82" s="111"/>
      <c r="H82" s="111"/>
      <c r="I82" s="111"/>
      <c r="J82" s="111">
        <v>0</v>
      </c>
      <c r="K82" s="111">
        <v>0</v>
      </c>
    </row>
    <row r="83" spans="1:11" ht="39.75" thickBot="1">
      <c r="A83" s="192" t="s">
        <v>173</v>
      </c>
      <c r="B83" s="191">
        <v>307</v>
      </c>
      <c r="C83" s="111">
        <f t="shared" si="2"/>
        <v>0</v>
      </c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</row>
    <row r="84" spans="1:11" ht="39.75" thickBot="1">
      <c r="A84" s="192" t="s">
        <v>174</v>
      </c>
      <c r="B84" s="191">
        <v>308</v>
      </c>
      <c r="C84" s="111">
        <f t="shared" si="2"/>
        <v>0</v>
      </c>
      <c r="D84" s="111"/>
      <c r="E84" s="111"/>
      <c r="F84" s="111"/>
      <c r="G84" s="111"/>
      <c r="H84" s="111">
        <v>0</v>
      </c>
      <c r="I84" s="111">
        <v>0</v>
      </c>
      <c r="J84" s="111">
        <v>0</v>
      </c>
      <c r="K84" s="111">
        <v>0</v>
      </c>
    </row>
    <row r="85" spans="1:11" ht="27" thickBot="1">
      <c r="A85" s="293" t="s">
        <v>375</v>
      </c>
      <c r="B85" s="294" t="s">
        <v>236</v>
      </c>
      <c r="C85" s="111">
        <f t="shared" si="2"/>
        <v>63.9</v>
      </c>
      <c r="D85" s="295"/>
      <c r="E85" s="295"/>
      <c r="F85" s="295"/>
      <c r="G85" s="295"/>
      <c r="H85" s="295"/>
      <c r="I85" s="295"/>
      <c r="J85" s="295"/>
      <c r="K85" s="295">
        <v>63.9</v>
      </c>
    </row>
    <row r="86" spans="1:11" ht="27" thickBot="1">
      <c r="A86" s="293" t="s">
        <v>253</v>
      </c>
      <c r="B86" s="294" t="s">
        <v>238</v>
      </c>
      <c r="C86" s="111">
        <f t="shared" si="2"/>
        <v>0</v>
      </c>
      <c r="D86" s="295"/>
      <c r="E86" s="295"/>
      <c r="F86" s="295"/>
      <c r="G86" s="295"/>
      <c r="H86" s="295"/>
      <c r="I86" s="295"/>
      <c r="J86" s="295"/>
      <c r="K86" s="295"/>
    </row>
    <row r="87" spans="1:11" ht="27" thickBot="1">
      <c r="A87" s="192" t="s">
        <v>175</v>
      </c>
      <c r="B87" s="191">
        <v>309</v>
      </c>
      <c r="C87" s="111">
        <f t="shared" si="2"/>
        <v>63.9</v>
      </c>
      <c r="D87" s="111"/>
      <c r="E87" s="111"/>
      <c r="F87" s="111"/>
      <c r="G87" s="111"/>
      <c r="H87" s="111"/>
      <c r="I87" s="111"/>
      <c r="J87" s="111"/>
      <c r="K87" s="111">
        <v>63.9</v>
      </c>
    </row>
    <row r="88" spans="1:11" ht="53.25" thickBot="1">
      <c r="A88" s="192" t="s">
        <v>176</v>
      </c>
      <c r="B88" s="191">
        <v>310</v>
      </c>
      <c r="C88" s="111">
        <f t="shared" si="2"/>
        <v>0</v>
      </c>
      <c r="D88" s="111"/>
      <c r="E88" s="111"/>
      <c r="F88" s="111"/>
      <c r="G88" s="111"/>
      <c r="H88" s="111"/>
      <c r="I88" s="111"/>
      <c r="J88" s="111">
        <v>0</v>
      </c>
      <c r="K88" s="111">
        <v>0</v>
      </c>
    </row>
    <row r="89" spans="1:11" ht="66" thickBot="1">
      <c r="A89" s="293" t="s">
        <v>254</v>
      </c>
      <c r="B89" s="294" t="s">
        <v>240</v>
      </c>
      <c r="C89" s="111">
        <f t="shared" si="2"/>
        <v>0</v>
      </c>
      <c r="D89" s="295"/>
      <c r="E89" s="295"/>
      <c r="F89" s="295"/>
      <c r="G89" s="295"/>
      <c r="H89" s="295"/>
      <c r="I89" s="295"/>
      <c r="J89" s="295"/>
      <c r="K89" s="295"/>
    </row>
    <row r="90" spans="1:11" ht="66" thickBot="1">
      <c r="A90" s="293" t="s">
        <v>255</v>
      </c>
      <c r="B90" s="294" t="s">
        <v>242</v>
      </c>
      <c r="C90" s="111">
        <f t="shared" si="2"/>
        <v>0</v>
      </c>
      <c r="D90" s="295"/>
      <c r="E90" s="295"/>
      <c r="F90" s="295"/>
      <c r="G90" s="295"/>
      <c r="H90" s="295"/>
      <c r="I90" s="295"/>
      <c r="J90" s="295"/>
      <c r="K90" s="295"/>
    </row>
    <row r="91" spans="1:11" ht="39.75" thickBot="1">
      <c r="A91" s="192" t="s">
        <v>177</v>
      </c>
      <c r="B91" s="191">
        <v>311</v>
      </c>
      <c r="C91" s="111">
        <f t="shared" si="2"/>
        <v>0</v>
      </c>
      <c r="D91" s="111"/>
      <c r="E91" s="111"/>
      <c r="F91" s="111"/>
      <c r="G91" s="111"/>
      <c r="H91" s="111">
        <v>0</v>
      </c>
      <c r="I91" s="111">
        <v>0</v>
      </c>
      <c r="J91" s="111">
        <v>0</v>
      </c>
      <c r="K91" s="111">
        <v>0</v>
      </c>
    </row>
    <row r="92" spans="1:11" ht="39.75" thickBot="1">
      <c r="A92" s="192" t="s">
        <v>178</v>
      </c>
      <c r="B92" s="191">
        <v>312</v>
      </c>
      <c r="C92" s="111">
        <f t="shared" si="2"/>
        <v>0</v>
      </c>
      <c r="D92" s="111"/>
      <c r="E92" s="111"/>
      <c r="F92" s="111"/>
      <c r="G92" s="111"/>
      <c r="H92" s="111">
        <v>0</v>
      </c>
      <c r="I92" s="111">
        <v>0</v>
      </c>
      <c r="J92" s="111">
        <v>0</v>
      </c>
      <c r="K92" s="111">
        <v>0</v>
      </c>
    </row>
    <row r="93" spans="1:11" ht="39.75" thickBot="1">
      <c r="A93" s="192" t="s">
        <v>179</v>
      </c>
      <c r="B93" s="191">
        <v>313</v>
      </c>
      <c r="C93" s="111">
        <f t="shared" si="2"/>
        <v>63.9</v>
      </c>
      <c r="D93" s="111"/>
      <c r="E93" s="111"/>
      <c r="F93" s="111"/>
      <c r="G93" s="111"/>
      <c r="H93" s="111"/>
      <c r="I93" s="111"/>
      <c r="J93" s="111"/>
      <c r="K93" s="111">
        <v>63.9</v>
      </c>
    </row>
    <row r="94" spans="1:11" ht="15" thickBot="1">
      <c r="A94" s="276" t="s">
        <v>158</v>
      </c>
      <c r="B94" s="428">
        <v>314</v>
      </c>
      <c r="C94" s="111">
        <f t="shared" si="2"/>
        <v>0</v>
      </c>
      <c r="D94" s="509"/>
      <c r="E94" s="509"/>
      <c r="F94" s="509"/>
      <c r="G94" s="509"/>
      <c r="H94" s="509"/>
      <c r="I94" s="509"/>
      <c r="J94" s="509"/>
      <c r="K94" s="509"/>
    </row>
    <row r="95" spans="1:11" ht="15" thickBot="1">
      <c r="A95" s="193" t="s">
        <v>44</v>
      </c>
      <c r="B95" s="430"/>
      <c r="C95" s="111">
        <f t="shared" si="2"/>
        <v>0</v>
      </c>
      <c r="D95" s="510"/>
      <c r="E95" s="510"/>
      <c r="F95" s="510"/>
      <c r="G95" s="510"/>
      <c r="H95" s="510"/>
      <c r="I95" s="510"/>
      <c r="J95" s="510"/>
      <c r="K95" s="510"/>
    </row>
    <row r="96" spans="1:11" ht="15" thickBot="1">
      <c r="A96" s="192" t="s">
        <v>88</v>
      </c>
      <c r="B96" s="191">
        <v>315</v>
      </c>
      <c r="C96" s="111">
        <f t="shared" si="2"/>
        <v>0</v>
      </c>
      <c r="D96" s="111"/>
      <c r="E96" s="111"/>
      <c r="F96" s="111"/>
      <c r="G96" s="111"/>
      <c r="H96" s="111"/>
      <c r="I96" s="111"/>
      <c r="J96" s="111"/>
      <c r="K96" s="111"/>
    </row>
    <row r="97" spans="1:11" ht="27" thickBot="1">
      <c r="A97" s="192" t="s">
        <v>180</v>
      </c>
      <c r="B97" s="191">
        <v>321</v>
      </c>
      <c r="C97" s="111">
        <f t="shared" si="2"/>
        <v>0</v>
      </c>
      <c r="D97" s="111"/>
      <c r="E97" s="111"/>
      <c r="F97" s="111"/>
      <c r="G97" s="111"/>
      <c r="H97" s="111"/>
      <c r="I97" s="111"/>
      <c r="J97" s="111"/>
      <c r="K97" s="111"/>
    </row>
    <row r="98" spans="1:11" ht="27" thickBot="1">
      <c r="A98" s="192" t="s">
        <v>181</v>
      </c>
      <c r="B98" s="191">
        <v>322</v>
      </c>
      <c r="C98" s="111">
        <f t="shared" si="2"/>
        <v>0</v>
      </c>
      <c r="D98" s="111"/>
      <c r="E98" s="111"/>
      <c r="F98" s="111"/>
      <c r="G98" s="111"/>
      <c r="H98" s="111"/>
      <c r="I98" s="111"/>
      <c r="J98" s="111"/>
      <c r="K98" s="111"/>
    </row>
    <row r="99" spans="1:11" ht="15" thickBot="1">
      <c r="A99" s="276" t="s">
        <v>48</v>
      </c>
      <c r="B99" s="428">
        <v>323</v>
      </c>
      <c r="C99" s="111">
        <f t="shared" si="2"/>
        <v>0</v>
      </c>
      <c r="D99" s="509"/>
      <c r="E99" s="509"/>
      <c r="F99" s="509"/>
      <c r="G99" s="509"/>
      <c r="H99" s="509"/>
      <c r="I99" s="509"/>
      <c r="J99" s="509"/>
      <c r="K99" s="509"/>
    </row>
    <row r="100" spans="1:11" ht="15" thickBot="1">
      <c r="A100" s="193" t="s">
        <v>49</v>
      </c>
      <c r="B100" s="430"/>
      <c r="C100" s="111">
        <f t="shared" si="2"/>
        <v>0</v>
      </c>
      <c r="D100" s="510"/>
      <c r="E100" s="510"/>
      <c r="F100" s="510"/>
      <c r="G100" s="510"/>
      <c r="H100" s="510"/>
      <c r="I100" s="510"/>
      <c r="J100" s="510"/>
      <c r="K100" s="510"/>
    </row>
    <row r="101" spans="1:11" ht="27" thickBot="1">
      <c r="A101" s="193" t="s">
        <v>50</v>
      </c>
      <c r="B101" s="191">
        <v>324</v>
      </c>
      <c r="C101" s="111">
        <f t="shared" si="2"/>
        <v>0</v>
      </c>
      <c r="D101" s="111"/>
      <c r="E101" s="111"/>
      <c r="F101" s="111"/>
      <c r="G101" s="111"/>
      <c r="H101" s="111"/>
      <c r="I101" s="111"/>
      <c r="J101" s="111"/>
      <c r="K101" s="111"/>
    </row>
    <row r="102" spans="1:11" ht="39.75" thickBot="1">
      <c r="A102" s="193" t="s">
        <v>51</v>
      </c>
      <c r="B102" s="191">
        <v>325</v>
      </c>
      <c r="C102" s="111">
        <f t="shared" si="2"/>
        <v>0</v>
      </c>
      <c r="D102" s="111"/>
      <c r="E102" s="111"/>
      <c r="F102" s="111"/>
      <c r="G102" s="111"/>
      <c r="H102" s="111"/>
      <c r="I102" s="111"/>
      <c r="J102" s="111"/>
      <c r="K102" s="111"/>
    </row>
    <row r="103" spans="1:11" ht="15" thickBot="1">
      <c r="A103" s="192" t="s">
        <v>52</v>
      </c>
      <c r="B103" s="191">
        <v>326</v>
      </c>
      <c r="C103" s="111">
        <f t="shared" si="2"/>
        <v>0</v>
      </c>
      <c r="D103" s="111"/>
      <c r="E103" s="111"/>
      <c r="F103" s="111"/>
      <c r="G103" s="111"/>
      <c r="H103" s="111"/>
      <c r="I103" s="111"/>
      <c r="J103" s="111"/>
      <c r="K103" s="111"/>
    </row>
    <row r="104" spans="1:11" ht="24" customHeight="1" thickBot="1">
      <c r="A104" s="434" t="s">
        <v>182</v>
      </c>
      <c r="B104" s="435"/>
      <c r="C104" s="435"/>
      <c r="D104" s="435"/>
      <c r="E104" s="435"/>
      <c r="F104" s="435"/>
      <c r="G104" s="435"/>
      <c r="H104" s="435"/>
      <c r="I104" s="435"/>
      <c r="J104" s="435"/>
      <c r="K104" s="436"/>
    </row>
    <row r="105" spans="1:11" ht="24" customHeight="1" thickBot="1">
      <c r="A105" s="434" t="s">
        <v>183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436"/>
    </row>
    <row r="106" spans="1:11" ht="66" thickBot="1">
      <c r="A106" s="192" t="s">
        <v>184</v>
      </c>
      <c r="B106" s="191" t="s">
        <v>127</v>
      </c>
      <c r="C106" s="111">
        <f>SUM(D106:K106)</f>
        <v>0</v>
      </c>
      <c r="D106" s="111"/>
      <c r="E106" s="111"/>
      <c r="F106" s="111"/>
      <c r="G106" s="111"/>
      <c r="H106" s="111"/>
      <c r="I106" s="111"/>
      <c r="J106" s="191">
        <v>0</v>
      </c>
      <c r="K106" s="191">
        <v>0</v>
      </c>
    </row>
    <row r="107" spans="1:11" ht="79.5" thickBot="1">
      <c r="A107" s="192" t="s">
        <v>185</v>
      </c>
      <c r="B107" s="191" t="s">
        <v>128</v>
      </c>
      <c r="C107" s="111">
        <f>SUM(D107:K107)</f>
        <v>0</v>
      </c>
      <c r="D107" s="111"/>
      <c r="E107" s="111"/>
      <c r="F107" s="111"/>
      <c r="G107" s="111"/>
      <c r="H107" s="111"/>
      <c r="I107" s="111"/>
      <c r="J107" s="191">
        <v>0</v>
      </c>
      <c r="K107" s="191">
        <v>0</v>
      </c>
    </row>
    <row r="108" spans="1:11" ht="53.25" thickBot="1">
      <c r="A108" s="192" t="s">
        <v>186</v>
      </c>
      <c r="B108" s="191" t="s">
        <v>129</v>
      </c>
      <c r="C108" s="111">
        <f>SUM(D108:K108)</f>
        <v>0</v>
      </c>
      <c r="D108" s="111"/>
      <c r="E108" s="111"/>
      <c r="F108" s="111"/>
      <c r="G108" s="111"/>
      <c r="H108" s="111"/>
      <c r="I108" s="111"/>
      <c r="J108" s="191">
        <v>0</v>
      </c>
      <c r="K108" s="191">
        <v>0</v>
      </c>
    </row>
    <row r="109" spans="1:11" ht="93" thickBot="1">
      <c r="A109" s="192" t="s">
        <v>187</v>
      </c>
      <c r="B109" s="191" t="s">
        <v>130</v>
      </c>
      <c r="C109" s="111">
        <f>SUM(D109:K109)</f>
        <v>0</v>
      </c>
      <c r="D109" s="111"/>
      <c r="E109" s="111"/>
      <c r="F109" s="111"/>
      <c r="G109" s="111"/>
      <c r="H109" s="111"/>
      <c r="I109" s="111"/>
      <c r="J109" s="191">
        <v>0</v>
      </c>
      <c r="K109" s="191">
        <v>0</v>
      </c>
    </row>
    <row r="110" spans="1:11" ht="15.75" customHeight="1" thickBot="1">
      <c r="A110" s="434" t="s">
        <v>188</v>
      </c>
      <c r="B110" s="435"/>
      <c r="C110" s="435"/>
      <c r="D110" s="435"/>
      <c r="E110" s="435"/>
      <c r="F110" s="435"/>
      <c r="G110" s="435"/>
      <c r="H110" s="435"/>
      <c r="I110" s="435"/>
      <c r="J110" s="435"/>
      <c r="K110" s="436"/>
    </row>
    <row r="111" spans="1:11" ht="79.5" thickBot="1">
      <c r="A111" s="192" t="s">
        <v>189</v>
      </c>
      <c r="B111" s="191" t="s">
        <v>131</v>
      </c>
      <c r="C111" s="111">
        <f>SUM(D111:K111)</f>
        <v>0</v>
      </c>
      <c r="D111" s="111"/>
      <c r="E111" s="111"/>
      <c r="F111" s="111"/>
      <c r="G111" s="111"/>
      <c r="H111" s="111"/>
      <c r="I111" s="111"/>
      <c r="J111" s="191">
        <v>0</v>
      </c>
      <c r="K111" s="191">
        <v>0</v>
      </c>
    </row>
    <row r="112" spans="1:11" ht="39.75" thickBot="1">
      <c r="A112" s="192" t="s">
        <v>99</v>
      </c>
      <c r="B112" s="191" t="s">
        <v>132</v>
      </c>
      <c r="C112" s="111">
        <f>SUM(D112:K112)</f>
        <v>0</v>
      </c>
      <c r="D112" s="111"/>
      <c r="E112" s="111"/>
      <c r="F112" s="111"/>
      <c r="G112" s="111"/>
      <c r="H112" s="111"/>
      <c r="I112" s="111"/>
      <c r="J112" s="191">
        <v>0</v>
      </c>
      <c r="K112" s="191">
        <v>0</v>
      </c>
    </row>
    <row r="113" spans="1:11" ht="53.25" thickBot="1">
      <c r="A113" s="192" t="s">
        <v>190</v>
      </c>
      <c r="B113" s="191" t="s">
        <v>133</v>
      </c>
      <c r="C113" s="111">
        <f>SUM(D113:K113)</f>
        <v>0</v>
      </c>
      <c r="D113" s="111"/>
      <c r="E113" s="111"/>
      <c r="F113" s="111"/>
      <c r="G113" s="111"/>
      <c r="H113" s="111"/>
      <c r="I113" s="111"/>
      <c r="J113" s="191">
        <v>0</v>
      </c>
      <c r="K113" s="191">
        <v>0</v>
      </c>
    </row>
    <row r="114" spans="1:11" ht="15" customHeight="1">
      <c r="A114" s="439" t="s">
        <v>191</v>
      </c>
      <c r="B114" s="440"/>
      <c r="C114" s="440"/>
      <c r="D114" s="440"/>
      <c r="E114" s="440"/>
      <c r="F114" s="440"/>
      <c r="G114" s="440"/>
      <c r="H114" s="440"/>
      <c r="I114" s="440"/>
      <c r="J114" s="440"/>
      <c r="K114" s="441"/>
    </row>
    <row r="115" spans="1:11" ht="15.75" customHeight="1" thickBot="1">
      <c r="A115" s="442" t="s">
        <v>192</v>
      </c>
      <c r="B115" s="443"/>
      <c r="C115" s="443"/>
      <c r="D115" s="443"/>
      <c r="E115" s="443"/>
      <c r="F115" s="443"/>
      <c r="G115" s="443"/>
      <c r="H115" s="443"/>
      <c r="I115" s="443"/>
      <c r="J115" s="443"/>
      <c r="K115" s="444"/>
    </row>
    <row r="116" spans="1:11" ht="15" thickBot="1">
      <c r="A116" s="192" t="s">
        <v>103</v>
      </c>
      <c r="B116" s="191" t="s">
        <v>134</v>
      </c>
      <c r="C116" s="111"/>
      <c r="D116" s="191">
        <v>0</v>
      </c>
      <c r="E116" s="191">
        <v>0</v>
      </c>
      <c r="F116" s="191">
        <v>0</v>
      </c>
      <c r="G116" s="191">
        <v>0</v>
      </c>
      <c r="H116" s="191">
        <v>0</v>
      </c>
      <c r="I116" s="191">
        <v>0</v>
      </c>
      <c r="J116" s="191">
        <v>0</v>
      </c>
      <c r="K116" s="191">
        <v>0</v>
      </c>
    </row>
    <row r="117" spans="1:11" ht="43.5" thickBot="1">
      <c r="A117" s="116" t="s">
        <v>104</v>
      </c>
      <c r="B117" s="191" t="s">
        <v>135</v>
      </c>
      <c r="C117" s="111">
        <v>1490.04</v>
      </c>
      <c r="D117" s="191">
        <v>0</v>
      </c>
      <c r="E117" s="191">
        <v>0</v>
      </c>
      <c r="F117" s="191">
        <v>0</v>
      </c>
      <c r="G117" s="191">
        <v>0</v>
      </c>
      <c r="H117" s="191">
        <v>0</v>
      </c>
      <c r="I117" s="191">
        <v>0</v>
      </c>
      <c r="J117" s="191">
        <v>0</v>
      </c>
      <c r="K117" s="191">
        <v>0</v>
      </c>
    </row>
    <row r="118" spans="1:11" ht="53.25" thickBot="1">
      <c r="A118" s="192" t="s">
        <v>193</v>
      </c>
      <c r="B118" s="191" t="s">
        <v>136</v>
      </c>
      <c r="C118" s="111">
        <f aca="true" t="shared" si="3" ref="C118:C125">SUM(D118:K118)</f>
        <v>0</v>
      </c>
      <c r="D118" s="111"/>
      <c r="E118" s="111"/>
      <c r="F118" s="111"/>
      <c r="G118" s="111"/>
      <c r="H118" s="111"/>
      <c r="I118" s="111"/>
      <c r="J118" s="191">
        <v>0</v>
      </c>
      <c r="K118" s="191">
        <v>0</v>
      </c>
    </row>
    <row r="119" spans="1:11" ht="66" thickBot="1">
      <c r="A119" s="192" t="s">
        <v>194</v>
      </c>
      <c r="B119" s="191" t="s">
        <v>137</v>
      </c>
      <c r="C119" s="111">
        <f t="shared" si="3"/>
        <v>0</v>
      </c>
      <c r="D119" s="111"/>
      <c r="E119" s="111"/>
      <c r="F119" s="111"/>
      <c r="G119" s="111"/>
      <c r="H119" s="111"/>
      <c r="I119" s="111"/>
      <c r="J119" s="191">
        <v>0</v>
      </c>
      <c r="K119" s="191">
        <v>0</v>
      </c>
    </row>
    <row r="120" spans="1:11" ht="53.25" thickBot="1">
      <c r="A120" s="192" t="s">
        <v>195</v>
      </c>
      <c r="B120" s="191" t="s">
        <v>138</v>
      </c>
      <c r="C120" s="111">
        <f t="shared" si="3"/>
        <v>0</v>
      </c>
      <c r="D120" s="111"/>
      <c r="E120" s="111"/>
      <c r="F120" s="111"/>
      <c r="G120" s="111"/>
      <c r="H120" s="111"/>
      <c r="I120" s="111"/>
      <c r="J120" s="191">
        <v>0</v>
      </c>
      <c r="K120" s="191">
        <v>0</v>
      </c>
    </row>
    <row r="121" spans="1:11" ht="15" thickBot="1">
      <c r="A121" s="194" t="s">
        <v>196</v>
      </c>
      <c r="B121" s="428" t="s">
        <v>139</v>
      </c>
      <c r="C121" s="111">
        <f t="shared" si="3"/>
        <v>0</v>
      </c>
      <c r="D121" s="509"/>
      <c r="E121" s="509"/>
      <c r="F121" s="509"/>
      <c r="G121" s="509"/>
      <c r="H121" s="509"/>
      <c r="I121" s="509"/>
      <c r="J121" s="428">
        <v>0</v>
      </c>
      <c r="K121" s="428">
        <v>0</v>
      </c>
    </row>
    <row r="122" spans="1:11" ht="15" thickBot="1">
      <c r="A122" s="192" t="s">
        <v>108</v>
      </c>
      <c r="B122" s="430"/>
      <c r="C122" s="111">
        <f t="shared" si="3"/>
        <v>0</v>
      </c>
      <c r="D122" s="510"/>
      <c r="E122" s="510"/>
      <c r="F122" s="510"/>
      <c r="G122" s="510"/>
      <c r="H122" s="510"/>
      <c r="I122" s="510"/>
      <c r="J122" s="430"/>
      <c r="K122" s="430"/>
    </row>
    <row r="123" spans="1:11" ht="27" thickBot="1">
      <c r="A123" s="193" t="s">
        <v>109</v>
      </c>
      <c r="B123" s="191" t="s">
        <v>140</v>
      </c>
      <c r="C123" s="111">
        <f t="shared" si="3"/>
        <v>0</v>
      </c>
      <c r="D123" s="111"/>
      <c r="E123" s="111"/>
      <c r="F123" s="111"/>
      <c r="G123" s="111"/>
      <c r="H123" s="111"/>
      <c r="I123" s="111"/>
      <c r="J123" s="191">
        <v>0</v>
      </c>
      <c r="K123" s="191">
        <v>0</v>
      </c>
    </row>
    <row r="124" spans="1:11" ht="79.5" thickBot="1">
      <c r="A124" s="192" t="s">
        <v>197</v>
      </c>
      <c r="B124" s="191" t="s">
        <v>141</v>
      </c>
      <c r="C124" s="111">
        <f t="shared" si="3"/>
        <v>0</v>
      </c>
      <c r="D124" s="111"/>
      <c r="E124" s="111"/>
      <c r="F124" s="111"/>
      <c r="G124" s="111"/>
      <c r="H124" s="111"/>
      <c r="I124" s="111"/>
      <c r="J124" s="191">
        <v>0</v>
      </c>
      <c r="K124" s="191">
        <v>0</v>
      </c>
    </row>
    <row r="125" spans="1:11" ht="79.5" thickBot="1">
      <c r="A125" s="236" t="s">
        <v>198</v>
      </c>
      <c r="B125" s="239" t="s">
        <v>142</v>
      </c>
      <c r="C125" s="111">
        <f t="shared" si="3"/>
        <v>0</v>
      </c>
      <c r="D125" s="239"/>
      <c r="E125" s="239"/>
      <c r="F125" s="239"/>
      <c r="G125" s="234"/>
      <c r="H125" s="239"/>
      <c r="I125" s="239"/>
      <c r="J125" s="239"/>
      <c r="K125" s="239"/>
    </row>
    <row r="126" ht="15">
      <c r="A126" s="92"/>
    </row>
    <row r="127" spans="1:5" ht="15.75" thickBot="1">
      <c r="A127" s="482"/>
      <c r="B127" s="243"/>
      <c r="C127" s="93"/>
      <c r="D127" s="243"/>
      <c r="E127" s="93"/>
    </row>
    <row r="128" spans="1:5" ht="15.75" thickBot="1">
      <c r="A128" s="482"/>
      <c r="B128" s="243"/>
      <c r="C128" s="93"/>
      <c r="D128" s="243"/>
      <c r="E128" s="93"/>
    </row>
    <row r="129" spans="1:5" ht="15">
      <c r="A129" s="243"/>
      <c r="B129" s="242"/>
      <c r="C129" s="242"/>
      <c r="D129" s="242"/>
      <c r="E129" s="242"/>
    </row>
    <row r="130" spans="1:5" ht="15">
      <c r="A130" s="243"/>
      <c r="B130" s="242"/>
      <c r="C130" s="242"/>
      <c r="D130" s="242"/>
      <c r="E130" s="242"/>
    </row>
    <row r="131" spans="1:5" ht="15.75" thickBot="1">
      <c r="A131" s="243"/>
      <c r="B131" s="242"/>
      <c r="C131" s="242"/>
      <c r="D131" s="242"/>
      <c r="E131" s="95"/>
    </row>
    <row r="132" spans="1:5" ht="15">
      <c r="A132" s="243"/>
      <c r="B132" s="242"/>
      <c r="C132" s="242"/>
      <c r="D132" s="242"/>
      <c r="E132" s="242"/>
    </row>
    <row r="133" ht="15">
      <c r="A133" s="92"/>
    </row>
    <row r="134" ht="15">
      <c r="A134" s="244"/>
    </row>
    <row r="135" ht="15">
      <c r="A135" s="244"/>
    </row>
    <row r="136" spans="1:3" ht="15">
      <c r="A136" s="508"/>
      <c r="B136" s="452"/>
      <c r="C136" s="452"/>
    </row>
    <row r="138" ht="15">
      <c r="A138" s="92"/>
    </row>
  </sheetData>
  <sheetProtection/>
  <mergeCells count="94">
    <mergeCell ref="A22:K22"/>
    <mergeCell ref="I18:I19"/>
    <mergeCell ref="J18:K18"/>
    <mergeCell ref="A21:K21"/>
    <mergeCell ref="B44:B45"/>
    <mergeCell ref="D44:D45"/>
    <mergeCell ref="E44:E45"/>
    <mergeCell ref="D18:F18"/>
    <mergeCell ref="G18:G19"/>
    <mergeCell ref="H18:H19"/>
    <mergeCell ref="H44:H45"/>
    <mergeCell ref="I44:I45"/>
    <mergeCell ref="J44:J45"/>
    <mergeCell ref="K44:K45"/>
    <mergeCell ref="A1:K1"/>
    <mergeCell ref="A2:K2"/>
    <mergeCell ref="A3:K3"/>
    <mergeCell ref="A5:K5"/>
    <mergeCell ref="A6:K6"/>
    <mergeCell ref="A7:K7"/>
    <mergeCell ref="A8:K8"/>
    <mergeCell ref="A9:K9"/>
    <mergeCell ref="B12:J12"/>
    <mergeCell ref="B13:J14"/>
    <mergeCell ref="A17:A19"/>
    <mergeCell ref="B17:B19"/>
    <mergeCell ref="A16:K16"/>
    <mergeCell ref="D17:K17"/>
    <mergeCell ref="D49:D50"/>
    <mergeCell ref="E49:E50"/>
    <mergeCell ref="F49:F50"/>
    <mergeCell ref="G49:G50"/>
    <mergeCell ref="F44:F45"/>
    <mergeCell ref="G44:G45"/>
    <mergeCell ref="H49:H50"/>
    <mergeCell ref="I49:I50"/>
    <mergeCell ref="J49:J50"/>
    <mergeCell ref="K49:K50"/>
    <mergeCell ref="A55:K55"/>
    <mergeCell ref="B62:B63"/>
    <mergeCell ref="D62:D63"/>
    <mergeCell ref="E62:E63"/>
    <mergeCell ref="F62:F63"/>
    <mergeCell ref="B49:B50"/>
    <mergeCell ref="J66:J67"/>
    <mergeCell ref="K66:K67"/>
    <mergeCell ref="A72:K72"/>
    <mergeCell ref="A73:K73"/>
    <mergeCell ref="G62:G63"/>
    <mergeCell ref="H62:H63"/>
    <mergeCell ref="I62:I63"/>
    <mergeCell ref="J62:J63"/>
    <mergeCell ref="K62:K63"/>
    <mergeCell ref="B66:B67"/>
    <mergeCell ref="D94:D95"/>
    <mergeCell ref="E94:E95"/>
    <mergeCell ref="F94:F95"/>
    <mergeCell ref="G94:G95"/>
    <mergeCell ref="H66:H67"/>
    <mergeCell ref="I66:I67"/>
    <mergeCell ref="D66:D67"/>
    <mergeCell ref="E66:E67"/>
    <mergeCell ref="F66:F67"/>
    <mergeCell ref="G66:G67"/>
    <mergeCell ref="B94:B95"/>
    <mergeCell ref="H94:H95"/>
    <mergeCell ref="K99:K100"/>
    <mergeCell ref="A104:K104"/>
    <mergeCell ref="A105:K105"/>
    <mergeCell ref="A110:K110"/>
    <mergeCell ref="I94:I95"/>
    <mergeCell ref="J94:J95"/>
    <mergeCell ref="K94:K95"/>
    <mergeCell ref="B99:B100"/>
    <mergeCell ref="F121:F122"/>
    <mergeCell ref="G121:G122"/>
    <mergeCell ref="H121:H122"/>
    <mergeCell ref="I121:I122"/>
    <mergeCell ref="I99:I100"/>
    <mergeCell ref="E121:E122"/>
    <mergeCell ref="E99:E100"/>
    <mergeCell ref="F99:F100"/>
    <mergeCell ref="G99:G100"/>
    <mergeCell ref="H99:H100"/>
    <mergeCell ref="J99:J100"/>
    <mergeCell ref="J121:J122"/>
    <mergeCell ref="K121:K122"/>
    <mergeCell ref="A127:A128"/>
    <mergeCell ref="A136:C136"/>
    <mergeCell ref="A114:K114"/>
    <mergeCell ref="A115:K115"/>
    <mergeCell ref="B121:B122"/>
    <mergeCell ref="D121:D122"/>
    <mergeCell ref="D99:D100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79">
      <selection activeCell="G40" sqref="G40"/>
    </sheetView>
  </sheetViews>
  <sheetFormatPr defaultColWidth="9.140625" defaultRowHeight="15"/>
  <cols>
    <col min="1" max="1" width="41.7109375" style="74" customWidth="1"/>
    <col min="2" max="2" width="12.140625" style="74" customWidth="1"/>
    <col min="3" max="3" width="19.421875" style="74" customWidth="1"/>
    <col min="4" max="4" width="8.421875" style="74" customWidth="1"/>
    <col min="5" max="5" width="11.7109375" style="74" bestFit="1" customWidth="1"/>
    <col min="6" max="6" width="10.57421875" style="74" customWidth="1"/>
    <col min="7" max="9" width="12.140625" style="74" customWidth="1"/>
    <col min="10" max="10" width="15.8515625" style="74" customWidth="1"/>
    <col min="11" max="11" width="13.8515625" style="74" customWidth="1"/>
    <col min="12" max="16384" width="9.140625" style="74" customWidth="1"/>
  </cols>
  <sheetData>
    <row r="1" spans="1:11" ht="15">
      <c r="A1" s="599" t="s">
        <v>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 ht="15">
      <c r="A2" s="599" t="s">
        <v>1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</row>
    <row r="3" spans="1:11" ht="15">
      <c r="A3" s="599" t="s">
        <v>2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</row>
    <row r="4" ht="15">
      <c r="A4" s="174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175"/>
    </row>
    <row r="11" spans="1:3" ht="15">
      <c r="A11" s="170" t="s">
        <v>8</v>
      </c>
      <c r="B11" s="170"/>
      <c r="C11" s="552" t="s">
        <v>291</v>
      </c>
    </row>
    <row r="12" spans="1:11" ht="15.75" customHeight="1">
      <c r="A12" s="182" t="s">
        <v>9</v>
      </c>
      <c r="C12" s="598"/>
      <c r="D12" s="97"/>
      <c r="E12" s="97"/>
      <c r="F12" s="97"/>
      <c r="G12" s="97"/>
      <c r="H12" s="97"/>
      <c r="I12" s="97"/>
      <c r="J12" s="97"/>
      <c r="K12" s="99"/>
    </row>
    <row r="13" spans="1:11" ht="15">
      <c r="A13" s="170"/>
      <c r="B13" s="172"/>
      <c r="K13" s="99"/>
    </row>
    <row r="14" spans="1:11" ht="27">
      <c r="A14" s="170" t="s">
        <v>10</v>
      </c>
      <c r="B14" s="171"/>
      <c r="C14" s="183" t="s">
        <v>126</v>
      </c>
      <c r="D14" s="97"/>
      <c r="E14" s="97"/>
      <c r="F14" s="97"/>
      <c r="G14" s="97"/>
      <c r="H14" s="97"/>
      <c r="I14" s="97"/>
      <c r="J14" s="97"/>
      <c r="K14" s="99"/>
    </row>
    <row r="15" spans="1:11" ht="15">
      <c r="A15" s="175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.75" customHeight="1" thickBot="1">
      <c r="A17" s="464" t="s">
        <v>12</v>
      </c>
      <c r="B17" s="464" t="s">
        <v>13</v>
      </c>
      <c r="C17" s="176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15.7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169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5" customHeight="1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.75" customHeight="1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42">
        <f>SUM(D23:K23)</f>
        <v>54</v>
      </c>
      <c r="D23" s="342"/>
      <c r="E23" s="342"/>
      <c r="F23" s="342"/>
      <c r="G23" s="342">
        <v>10</v>
      </c>
      <c r="H23" s="342"/>
      <c r="I23" s="342"/>
      <c r="J23" s="342">
        <v>4</v>
      </c>
      <c r="K23" s="342">
        <v>40</v>
      </c>
      <c r="L23" s="74">
        <f>SUM(D23:I23)</f>
        <v>10</v>
      </c>
    </row>
    <row r="24" spans="1:11" ht="39.75" thickBot="1">
      <c r="A24" s="235" t="s">
        <v>146</v>
      </c>
      <c r="B24" s="234">
        <v>102</v>
      </c>
      <c r="C24" s="232">
        <f aca="true" t="shared" si="0" ref="C24:C54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235" t="s">
        <v>147</v>
      </c>
      <c r="B25" s="234">
        <v>103</v>
      </c>
      <c r="C25" s="232">
        <f t="shared" si="0"/>
        <v>1</v>
      </c>
      <c r="D25" s="255"/>
      <c r="E25" s="255"/>
      <c r="F25" s="255"/>
      <c r="G25" s="255">
        <v>1</v>
      </c>
      <c r="H25" s="255"/>
      <c r="I25" s="255"/>
      <c r="J25" s="255">
        <v>0</v>
      </c>
      <c r="K25" s="255">
        <v>0</v>
      </c>
    </row>
    <row r="26" spans="1:11" ht="53.25" thickBot="1">
      <c r="A26" s="227" t="s">
        <v>243</v>
      </c>
      <c r="B26" s="228" t="s">
        <v>216</v>
      </c>
      <c r="C26" s="232">
        <f t="shared" si="0"/>
        <v>0</v>
      </c>
      <c r="D26" s="229"/>
      <c r="E26" s="229"/>
      <c r="F26" s="229"/>
      <c r="G26" s="229"/>
      <c r="H26" s="229"/>
      <c r="I26" s="229"/>
      <c r="J26" s="229"/>
      <c r="K26" s="229"/>
    </row>
    <row r="27" spans="1:11" ht="53.25" thickBot="1">
      <c r="A27" s="227" t="s">
        <v>244</v>
      </c>
      <c r="B27" s="228" t="s">
        <v>218</v>
      </c>
      <c r="C27" s="232">
        <f t="shared" si="0"/>
        <v>0</v>
      </c>
      <c r="D27" s="229"/>
      <c r="E27" s="229"/>
      <c r="F27" s="229"/>
      <c r="G27" s="229"/>
      <c r="H27" s="229"/>
      <c r="I27" s="229"/>
      <c r="J27" s="229"/>
      <c r="K27" s="229"/>
    </row>
    <row r="28" spans="1:11" ht="53.25" thickBot="1">
      <c r="A28" s="235" t="s">
        <v>148</v>
      </c>
      <c r="B28" s="234">
        <v>104</v>
      </c>
      <c r="C28" s="232">
        <f t="shared" si="0"/>
        <v>0</v>
      </c>
      <c r="D28" s="255"/>
      <c r="E28" s="255"/>
      <c r="F28" s="255"/>
      <c r="G28" s="255"/>
      <c r="H28" s="255"/>
      <c r="I28" s="255"/>
      <c r="J28" s="255">
        <v>0</v>
      </c>
      <c r="K28" s="255">
        <v>0</v>
      </c>
    </row>
    <row r="29" spans="1:11" ht="66" thickBot="1">
      <c r="A29" s="227" t="s">
        <v>245</v>
      </c>
      <c r="B29" s="228" t="s">
        <v>220</v>
      </c>
      <c r="C29" s="232">
        <f t="shared" si="0"/>
        <v>0</v>
      </c>
      <c r="D29" s="229"/>
      <c r="E29" s="229"/>
      <c r="F29" s="229"/>
      <c r="G29" s="229"/>
      <c r="H29" s="229"/>
      <c r="I29" s="229"/>
      <c r="J29" s="229"/>
      <c r="K29" s="229"/>
    </row>
    <row r="30" spans="1:11" ht="79.5" thickBot="1">
      <c r="A30" s="230" t="s">
        <v>246</v>
      </c>
      <c r="B30" s="231">
        <v>105</v>
      </c>
      <c r="C30" s="232">
        <f t="shared" si="0"/>
        <v>0</v>
      </c>
      <c r="D30" s="232"/>
      <c r="E30" s="232"/>
      <c r="F30" s="232"/>
      <c r="G30" s="232"/>
      <c r="H30" s="232"/>
      <c r="I30" s="232"/>
      <c r="J30" s="232"/>
      <c r="K30" s="232"/>
    </row>
    <row r="31" spans="1:11" ht="53.25" thickBot="1">
      <c r="A31" s="235" t="s">
        <v>34</v>
      </c>
      <c r="B31" s="234">
        <v>106</v>
      </c>
      <c r="C31" s="232">
        <f t="shared" si="0"/>
        <v>0</v>
      </c>
      <c r="D31" s="255"/>
      <c r="E31" s="255"/>
      <c r="F31" s="255"/>
      <c r="G31" s="255"/>
      <c r="H31" s="255"/>
      <c r="I31" s="255"/>
      <c r="J31" s="255">
        <v>0</v>
      </c>
      <c r="K31" s="255">
        <v>0</v>
      </c>
    </row>
    <row r="32" spans="1:11" ht="27" thickBot="1">
      <c r="A32" s="235" t="s">
        <v>150</v>
      </c>
      <c r="B32" s="234">
        <v>107</v>
      </c>
      <c r="C32" s="232">
        <f t="shared" si="0"/>
        <v>0</v>
      </c>
      <c r="D32" s="255"/>
      <c r="E32" s="255"/>
      <c r="F32" s="255"/>
      <c r="G32" s="255"/>
      <c r="H32" s="255">
        <v>0</v>
      </c>
      <c r="I32" s="255">
        <v>0</v>
      </c>
      <c r="J32" s="255">
        <v>0</v>
      </c>
      <c r="K32" s="255">
        <v>0</v>
      </c>
    </row>
    <row r="33" spans="1:11" ht="27" thickBot="1">
      <c r="A33" s="235" t="s">
        <v>151</v>
      </c>
      <c r="B33" s="234">
        <v>108</v>
      </c>
      <c r="C33" s="232">
        <f t="shared" si="0"/>
        <v>0</v>
      </c>
      <c r="D33" s="255"/>
      <c r="E33" s="255"/>
      <c r="F33" s="255"/>
      <c r="G33" s="255"/>
      <c r="H33" s="255">
        <v>0</v>
      </c>
      <c r="I33" s="255">
        <v>0</v>
      </c>
      <c r="J33" s="255">
        <v>0</v>
      </c>
      <c r="K33" s="255">
        <v>0</v>
      </c>
    </row>
    <row r="34" spans="1:11" ht="39.75" thickBot="1">
      <c r="A34" s="235" t="s">
        <v>152</v>
      </c>
      <c r="B34" s="234">
        <v>109</v>
      </c>
      <c r="C34" s="232">
        <f t="shared" si="0"/>
        <v>0</v>
      </c>
      <c r="D34" s="255"/>
      <c r="E34" s="255"/>
      <c r="F34" s="255"/>
      <c r="G34" s="255"/>
      <c r="H34" s="255">
        <v>0</v>
      </c>
      <c r="I34" s="255">
        <v>0</v>
      </c>
      <c r="J34" s="255">
        <v>0</v>
      </c>
      <c r="K34" s="255">
        <v>0</v>
      </c>
    </row>
    <row r="35" spans="1:11" ht="53.25" thickBot="1">
      <c r="A35" s="225" t="s">
        <v>221</v>
      </c>
      <c r="B35" s="228" t="s">
        <v>222</v>
      </c>
      <c r="C35" s="232">
        <f t="shared" si="0"/>
        <v>0</v>
      </c>
      <c r="D35" s="229"/>
      <c r="E35" s="229"/>
      <c r="F35" s="229"/>
      <c r="G35" s="229"/>
      <c r="H35" s="229"/>
      <c r="I35" s="229"/>
      <c r="J35" s="229"/>
      <c r="K35" s="229"/>
    </row>
    <row r="36" spans="1:11" ht="53.25" thickBot="1">
      <c r="A36" s="225" t="s">
        <v>223</v>
      </c>
      <c r="B36" s="228" t="s">
        <v>224</v>
      </c>
      <c r="C36" s="232">
        <f t="shared" si="0"/>
        <v>1</v>
      </c>
      <c r="D36" s="229"/>
      <c r="E36" s="229"/>
      <c r="F36" s="229"/>
      <c r="G36" s="229">
        <v>1</v>
      </c>
      <c r="H36" s="229"/>
      <c r="I36" s="229"/>
      <c r="J36" s="229"/>
      <c r="K36" s="229"/>
    </row>
    <row r="37" spans="1:11" ht="27" thickBot="1">
      <c r="A37" s="202" t="s">
        <v>153</v>
      </c>
      <c r="B37" s="203">
        <v>110</v>
      </c>
      <c r="C37" s="342">
        <f t="shared" si="0"/>
        <v>54</v>
      </c>
      <c r="D37" s="342"/>
      <c r="E37" s="342"/>
      <c r="F37" s="342"/>
      <c r="G37" s="342">
        <v>10</v>
      </c>
      <c r="H37" s="342"/>
      <c r="I37" s="342"/>
      <c r="J37" s="342">
        <v>4</v>
      </c>
      <c r="K37" s="342">
        <v>40</v>
      </c>
    </row>
    <row r="38" spans="1:11" ht="53.25" thickBot="1">
      <c r="A38" s="235" t="s">
        <v>154</v>
      </c>
      <c r="B38" s="234">
        <v>111</v>
      </c>
      <c r="C38" s="232">
        <f t="shared" si="0"/>
        <v>1</v>
      </c>
      <c r="D38" s="255"/>
      <c r="E38" s="255"/>
      <c r="F38" s="255"/>
      <c r="G38" s="255">
        <v>1</v>
      </c>
      <c r="H38" s="255"/>
      <c r="I38" s="255"/>
      <c r="J38" s="255">
        <v>0</v>
      </c>
      <c r="K38" s="255">
        <v>0</v>
      </c>
    </row>
    <row r="39" spans="1:11" ht="66" thickBot="1">
      <c r="A39" s="227" t="s">
        <v>247</v>
      </c>
      <c r="B39" s="228" t="s">
        <v>226</v>
      </c>
      <c r="C39" s="232">
        <f t="shared" si="0"/>
        <v>0</v>
      </c>
      <c r="D39" s="229"/>
      <c r="E39" s="229"/>
      <c r="F39" s="229"/>
      <c r="G39" s="229"/>
      <c r="H39" s="229"/>
      <c r="I39" s="229"/>
      <c r="J39" s="229"/>
      <c r="K39" s="229"/>
    </row>
    <row r="40" spans="1:11" ht="66" thickBot="1">
      <c r="A40" s="227" t="s">
        <v>248</v>
      </c>
      <c r="B40" s="228" t="s">
        <v>228</v>
      </c>
      <c r="C40" s="232">
        <f t="shared" si="0"/>
        <v>0</v>
      </c>
      <c r="D40" s="229"/>
      <c r="E40" s="229"/>
      <c r="F40" s="229"/>
      <c r="G40" s="229"/>
      <c r="H40" s="229"/>
      <c r="I40" s="229"/>
      <c r="J40" s="229"/>
      <c r="K40" s="229"/>
    </row>
    <row r="41" spans="1:11" ht="39.75" thickBot="1">
      <c r="A41" s="235" t="s">
        <v>155</v>
      </c>
      <c r="B41" s="234">
        <v>112</v>
      </c>
      <c r="C41" s="232">
        <f t="shared" si="0"/>
        <v>0</v>
      </c>
      <c r="D41" s="255"/>
      <c r="E41" s="255"/>
      <c r="F41" s="255"/>
      <c r="G41" s="255">
        <v>0</v>
      </c>
      <c r="H41" s="255">
        <v>0</v>
      </c>
      <c r="I41" s="255">
        <v>0</v>
      </c>
      <c r="J41" s="255">
        <v>0</v>
      </c>
      <c r="K41" s="255">
        <v>0</v>
      </c>
    </row>
    <row r="42" spans="1:11" ht="39.75" thickBot="1">
      <c r="A42" s="235" t="s">
        <v>156</v>
      </c>
      <c r="B42" s="234">
        <v>113</v>
      </c>
      <c r="C42" s="232">
        <f t="shared" si="0"/>
        <v>0</v>
      </c>
      <c r="D42" s="255"/>
      <c r="E42" s="255"/>
      <c r="F42" s="255"/>
      <c r="G42" s="255">
        <v>0</v>
      </c>
      <c r="H42" s="255">
        <v>0</v>
      </c>
      <c r="I42" s="255">
        <v>0</v>
      </c>
      <c r="J42" s="255">
        <v>0</v>
      </c>
      <c r="K42" s="255">
        <v>0</v>
      </c>
    </row>
    <row r="43" spans="1:11" ht="39.75" thickBot="1">
      <c r="A43" s="235" t="s">
        <v>157</v>
      </c>
      <c r="B43" s="234">
        <v>114</v>
      </c>
      <c r="C43" s="232">
        <f t="shared" si="0"/>
        <v>54</v>
      </c>
      <c r="D43" s="255"/>
      <c r="E43" s="255"/>
      <c r="F43" s="255"/>
      <c r="G43" s="255">
        <v>10</v>
      </c>
      <c r="H43" s="255"/>
      <c r="I43" s="255"/>
      <c r="J43" s="255">
        <v>4</v>
      </c>
      <c r="K43" s="255">
        <v>40</v>
      </c>
    </row>
    <row r="44" spans="1:11" ht="15" thickBot="1">
      <c r="A44" s="226" t="s">
        <v>158</v>
      </c>
      <c r="B44" s="464">
        <v>115</v>
      </c>
      <c r="C44" s="232">
        <f t="shared" si="0"/>
        <v>0</v>
      </c>
      <c r="D44" s="462"/>
      <c r="E44" s="462"/>
      <c r="F44" s="462"/>
      <c r="G44" s="462">
        <v>0</v>
      </c>
      <c r="H44" s="462"/>
      <c r="I44" s="462"/>
      <c r="J44" s="462"/>
      <c r="K44" s="462"/>
    </row>
    <row r="45" spans="1:11" ht="15" thickBot="1">
      <c r="A45" s="236" t="s">
        <v>44</v>
      </c>
      <c r="B45" s="465"/>
      <c r="C45" s="232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232">
        <f t="shared" si="0"/>
        <v>0</v>
      </c>
      <c r="D46" s="255"/>
      <c r="E46" s="255"/>
      <c r="F46" s="255"/>
      <c r="G46" s="255">
        <v>0</v>
      </c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232">
        <f t="shared" si="0"/>
        <v>0</v>
      </c>
      <c r="D47" s="255"/>
      <c r="E47" s="255"/>
      <c r="F47" s="255"/>
      <c r="G47" s="255">
        <v>0</v>
      </c>
      <c r="H47" s="255"/>
      <c r="I47" s="255"/>
      <c r="J47" s="255"/>
      <c r="K47" s="255"/>
    </row>
    <row r="48" spans="1:11" ht="15" thickBot="1">
      <c r="A48" s="235" t="s">
        <v>47</v>
      </c>
      <c r="B48" s="234">
        <v>122</v>
      </c>
      <c r="C48" s="232">
        <f t="shared" si="0"/>
        <v>1</v>
      </c>
      <c r="D48" s="255"/>
      <c r="E48" s="255"/>
      <c r="F48" s="255"/>
      <c r="G48" s="255">
        <v>0</v>
      </c>
      <c r="H48" s="255"/>
      <c r="I48" s="255"/>
      <c r="J48" s="255">
        <v>1</v>
      </c>
      <c r="K48" s="255"/>
    </row>
    <row r="49" spans="1:11" ht="15" thickBot="1">
      <c r="A49" s="226" t="s">
        <v>48</v>
      </c>
      <c r="B49" s="464">
        <v>123</v>
      </c>
      <c r="C49" s="232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236" t="s">
        <v>49</v>
      </c>
      <c r="B50" s="465"/>
      <c r="C50" s="232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232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39.75" thickBot="1">
      <c r="A52" s="236" t="s">
        <v>51</v>
      </c>
      <c r="B52" s="234">
        <v>125</v>
      </c>
      <c r="C52" s="232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232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127</v>
      </c>
      <c r="C54" s="232">
        <f t="shared" si="0"/>
        <v>0</v>
      </c>
      <c r="D54" s="255"/>
      <c r="E54" s="255"/>
      <c r="F54" s="255"/>
      <c r="G54" s="255"/>
      <c r="H54" s="255"/>
      <c r="I54" s="255"/>
      <c r="J54" s="255">
        <v>0</v>
      </c>
      <c r="K54" s="255">
        <v>0</v>
      </c>
    </row>
    <row r="55" spans="1:11" ht="15.75" customHeight="1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35" t="s">
        <v>161</v>
      </c>
      <c r="B56" s="234">
        <v>201</v>
      </c>
      <c r="C56" s="232">
        <f aca="true" t="shared" si="1" ref="C56:C71">SUM(D56:K56)</f>
        <v>56</v>
      </c>
      <c r="D56" s="255"/>
      <c r="E56" s="255"/>
      <c r="F56" s="255"/>
      <c r="G56" s="255">
        <v>56</v>
      </c>
      <c r="H56" s="255"/>
      <c r="I56" s="255"/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232">
        <f t="shared" si="1"/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236" t="s">
        <v>163</v>
      </c>
      <c r="B58" s="234">
        <v>203</v>
      </c>
      <c r="C58" s="232">
        <f t="shared" si="1"/>
        <v>2</v>
      </c>
      <c r="D58" s="255"/>
      <c r="E58" s="255"/>
      <c r="F58" s="255"/>
      <c r="G58" s="255">
        <v>2</v>
      </c>
      <c r="H58" s="255"/>
      <c r="I58" s="255"/>
      <c r="J58" s="255">
        <v>0</v>
      </c>
      <c r="K58" s="255">
        <v>0</v>
      </c>
    </row>
    <row r="59" spans="1:11" ht="27" thickBot="1">
      <c r="A59" s="236" t="s">
        <v>164</v>
      </c>
      <c r="B59" s="234">
        <v>204</v>
      </c>
      <c r="C59" s="232">
        <f t="shared" si="1"/>
        <v>0</v>
      </c>
      <c r="D59" s="255"/>
      <c r="E59" s="255"/>
      <c r="F59" s="255"/>
      <c r="G59" s="255">
        <v>0</v>
      </c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165</v>
      </c>
      <c r="B60" s="234">
        <v>205</v>
      </c>
      <c r="C60" s="232">
        <f t="shared" si="1"/>
        <v>0</v>
      </c>
      <c r="D60" s="255"/>
      <c r="E60" s="255"/>
      <c r="F60" s="255"/>
      <c r="G60" s="255">
        <v>0</v>
      </c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236" t="s">
        <v>166</v>
      </c>
      <c r="B61" s="234">
        <v>206</v>
      </c>
      <c r="C61" s="232">
        <f t="shared" si="1"/>
        <v>56</v>
      </c>
      <c r="D61" s="255"/>
      <c r="E61" s="255"/>
      <c r="F61" s="255"/>
      <c r="G61" s="255">
        <v>56</v>
      </c>
      <c r="H61" s="255"/>
      <c r="I61" s="255"/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232">
        <f t="shared" si="1"/>
        <v>0</v>
      </c>
      <c r="D62" s="462"/>
      <c r="E62" s="462"/>
      <c r="F62" s="462"/>
      <c r="G62" s="462">
        <v>0</v>
      </c>
      <c r="H62" s="462"/>
      <c r="I62" s="462"/>
      <c r="J62" s="462">
        <v>0</v>
      </c>
      <c r="K62" s="462">
        <v>0</v>
      </c>
    </row>
    <row r="63" spans="1:11" ht="15" thickBot="1">
      <c r="A63" s="236" t="s">
        <v>62</v>
      </c>
      <c r="B63" s="465"/>
      <c r="C63" s="232">
        <f t="shared" si="1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235" t="s">
        <v>63</v>
      </c>
      <c r="B64" s="234">
        <v>208</v>
      </c>
      <c r="C64" s="232">
        <f t="shared" si="1"/>
        <v>0</v>
      </c>
      <c r="D64" s="255"/>
      <c r="E64" s="255"/>
      <c r="F64" s="255"/>
      <c r="G64" s="255">
        <v>0</v>
      </c>
      <c r="H64" s="255"/>
      <c r="I64" s="255"/>
      <c r="J64" s="255">
        <v>0</v>
      </c>
      <c r="K64" s="255">
        <v>0</v>
      </c>
    </row>
    <row r="65" spans="1:11" ht="39.75" thickBot="1">
      <c r="A65" s="235" t="s">
        <v>64</v>
      </c>
      <c r="B65" s="234">
        <v>209</v>
      </c>
      <c r="C65" s="232">
        <f t="shared" si="1"/>
        <v>3</v>
      </c>
      <c r="D65" s="255"/>
      <c r="E65" s="255"/>
      <c r="F65" s="255"/>
      <c r="G65" s="255">
        <v>3</v>
      </c>
      <c r="H65" s="255"/>
      <c r="I65" s="255"/>
      <c r="J65" s="255">
        <v>0</v>
      </c>
      <c r="K65" s="255">
        <v>0</v>
      </c>
    </row>
    <row r="66" spans="1:11" ht="15" thickBot="1">
      <c r="A66" s="226" t="s">
        <v>65</v>
      </c>
      <c r="B66" s="464" t="s">
        <v>67</v>
      </c>
      <c r="C66" s="232">
        <f t="shared" si="1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236" t="s">
        <v>66</v>
      </c>
      <c r="B67" s="465"/>
      <c r="C67" s="232">
        <f t="shared" si="1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5" thickBot="1">
      <c r="A68" s="235" t="s">
        <v>68</v>
      </c>
      <c r="B68" s="234">
        <v>211</v>
      </c>
      <c r="C68" s="232">
        <f t="shared" si="1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69</v>
      </c>
      <c r="B69" s="234" t="s">
        <v>70</v>
      </c>
      <c r="C69" s="232">
        <f t="shared" si="1"/>
        <v>3</v>
      </c>
      <c r="D69" s="255"/>
      <c r="E69" s="255"/>
      <c r="F69" s="255"/>
      <c r="G69" s="255">
        <v>3</v>
      </c>
      <c r="H69" s="255"/>
      <c r="I69" s="255"/>
      <c r="J69" s="255">
        <v>0</v>
      </c>
      <c r="K69" s="255">
        <v>0</v>
      </c>
    </row>
    <row r="70" spans="1:11" ht="27" thickBot="1">
      <c r="A70" s="235" t="s">
        <v>71</v>
      </c>
      <c r="B70" s="234">
        <v>213</v>
      </c>
      <c r="C70" s="232">
        <f t="shared" si="1"/>
        <v>3</v>
      </c>
      <c r="D70" s="255"/>
      <c r="E70" s="255"/>
      <c r="F70" s="255"/>
      <c r="G70" s="255">
        <v>3</v>
      </c>
      <c r="H70" s="255"/>
      <c r="I70" s="255"/>
      <c r="J70" s="255">
        <v>0</v>
      </c>
      <c r="K70" s="255">
        <v>0</v>
      </c>
    </row>
    <row r="71" spans="1:11" ht="27" thickBot="1">
      <c r="A71" s="235" t="s">
        <v>72</v>
      </c>
      <c r="B71" s="234">
        <v>214</v>
      </c>
      <c r="C71" s="232">
        <f t="shared" si="1"/>
        <v>0</v>
      </c>
      <c r="D71" s="255"/>
      <c r="E71" s="255"/>
      <c r="F71" s="255"/>
      <c r="G71" s="255">
        <v>0</v>
      </c>
      <c r="H71" s="255"/>
      <c r="I71" s="255"/>
      <c r="J71" s="255">
        <v>0</v>
      </c>
      <c r="K71" s="255">
        <v>0</v>
      </c>
    </row>
    <row r="72" spans="1:11" ht="15" customHeight="1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.75" customHeight="1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35" t="s">
        <v>75</v>
      </c>
      <c r="B74" s="234">
        <v>301</v>
      </c>
      <c r="C74" s="232">
        <f aca="true" t="shared" si="2" ref="C74:C103">SUM(D74:K74)</f>
        <v>8632.4</v>
      </c>
      <c r="D74" s="255"/>
      <c r="E74" s="255"/>
      <c r="F74" s="255"/>
      <c r="G74" s="255">
        <v>3891.22</v>
      </c>
      <c r="H74" s="255"/>
      <c r="I74" s="255"/>
      <c r="J74" s="255">
        <f>J87</f>
        <v>4008.41</v>
      </c>
      <c r="K74" s="255">
        <f>K87</f>
        <v>732.77</v>
      </c>
      <c r="L74" s="168">
        <f>SUM(D74:I74)</f>
        <v>3891.22</v>
      </c>
    </row>
    <row r="75" spans="1:12" ht="53.25" thickBot="1">
      <c r="A75" s="235" t="s">
        <v>169</v>
      </c>
      <c r="B75" s="234">
        <v>302</v>
      </c>
      <c r="C75" s="232">
        <f t="shared" si="2"/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168">
        <f>SUM(D87:I87)</f>
        <v>3539.39</v>
      </c>
    </row>
    <row r="76" spans="1:12" ht="53.25" thickBot="1">
      <c r="A76" s="235" t="s">
        <v>170</v>
      </c>
      <c r="B76" s="234">
        <v>303</v>
      </c>
      <c r="C76" s="232">
        <f t="shared" si="2"/>
        <v>485.83</v>
      </c>
      <c r="D76" s="255"/>
      <c r="E76" s="255"/>
      <c r="F76" s="255"/>
      <c r="G76" s="255">
        <v>485.83</v>
      </c>
      <c r="H76" s="255"/>
      <c r="I76" s="255"/>
      <c r="J76" s="255">
        <v>0</v>
      </c>
      <c r="K76" s="255">
        <v>0</v>
      </c>
      <c r="L76" s="143">
        <f>H74+G74+D74-H79-G79</f>
        <v>3891.22</v>
      </c>
    </row>
    <row r="77" spans="1:12" ht="53.25" thickBot="1">
      <c r="A77" s="227" t="s">
        <v>249</v>
      </c>
      <c r="B77" s="228" t="s">
        <v>230</v>
      </c>
      <c r="C77" s="232">
        <f t="shared" si="2"/>
        <v>0</v>
      </c>
      <c r="D77" s="229"/>
      <c r="E77" s="229"/>
      <c r="F77" s="229"/>
      <c r="G77" s="229"/>
      <c r="H77" s="229"/>
      <c r="I77" s="229"/>
      <c r="J77" s="229"/>
      <c r="K77" s="229"/>
      <c r="L77" s="143"/>
    </row>
    <row r="78" spans="1:12" ht="66" thickBot="1">
      <c r="A78" s="227" t="s">
        <v>250</v>
      </c>
      <c r="B78" s="228" t="s">
        <v>232</v>
      </c>
      <c r="C78" s="232">
        <f t="shared" si="2"/>
        <v>0</v>
      </c>
      <c r="D78" s="229"/>
      <c r="E78" s="229"/>
      <c r="F78" s="229"/>
      <c r="G78" s="229"/>
      <c r="H78" s="229"/>
      <c r="I78" s="229"/>
      <c r="J78" s="229"/>
      <c r="K78" s="229"/>
      <c r="L78" s="143"/>
    </row>
    <row r="79" spans="1:12" ht="66" thickBot="1">
      <c r="A79" s="235" t="s">
        <v>171</v>
      </c>
      <c r="B79" s="234">
        <v>304</v>
      </c>
      <c r="C79" s="232">
        <f t="shared" si="2"/>
        <v>0</v>
      </c>
      <c r="D79" s="255"/>
      <c r="E79" s="255"/>
      <c r="F79" s="255"/>
      <c r="G79" s="255"/>
      <c r="H79" s="255"/>
      <c r="I79" s="255"/>
      <c r="J79" s="255">
        <v>0</v>
      </c>
      <c r="K79" s="255">
        <v>0</v>
      </c>
      <c r="L79" s="143">
        <f>D87+G87+H87</f>
        <v>3539.39</v>
      </c>
    </row>
    <row r="80" spans="1:12" ht="66" thickBot="1">
      <c r="A80" s="227" t="s">
        <v>251</v>
      </c>
      <c r="B80" s="228" t="s">
        <v>234</v>
      </c>
      <c r="C80" s="232">
        <f t="shared" si="2"/>
        <v>0</v>
      </c>
      <c r="D80" s="229"/>
      <c r="E80" s="229"/>
      <c r="F80" s="229"/>
      <c r="G80" s="229"/>
      <c r="H80" s="229"/>
      <c r="I80" s="229"/>
      <c r="J80" s="229"/>
      <c r="K80" s="229"/>
      <c r="L80" s="143"/>
    </row>
    <row r="81" spans="1:12" ht="93" thickBot="1">
      <c r="A81" s="230" t="s">
        <v>252</v>
      </c>
      <c r="B81" s="231">
        <v>305</v>
      </c>
      <c r="C81" s="232">
        <f t="shared" si="2"/>
        <v>0</v>
      </c>
      <c r="D81" s="232"/>
      <c r="E81" s="232"/>
      <c r="F81" s="232"/>
      <c r="G81" s="232"/>
      <c r="H81" s="232"/>
      <c r="I81" s="232"/>
      <c r="J81" s="232"/>
      <c r="K81" s="232"/>
      <c r="L81" s="143">
        <f>L76-L79</f>
        <v>351.8299999999999</v>
      </c>
    </row>
    <row r="82" spans="1:12" ht="53.25" thickBot="1">
      <c r="A82" s="235" t="s">
        <v>80</v>
      </c>
      <c r="B82" s="234">
        <v>306</v>
      </c>
      <c r="C82" s="232">
        <f t="shared" si="2"/>
        <v>0</v>
      </c>
      <c r="D82" s="255"/>
      <c r="E82" s="255"/>
      <c r="F82" s="255"/>
      <c r="G82" s="255"/>
      <c r="H82" s="255"/>
      <c r="I82" s="255"/>
      <c r="J82" s="255">
        <v>0</v>
      </c>
      <c r="K82" s="255">
        <v>0</v>
      </c>
      <c r="L82" s="74">
        <f>L81/L76*100</f>
        <v>9.041637327110776</v>
      </c>
    </row>
    <row r="83" spans="1:11" ht="39.75" thickBot="1">
      <c r="A83" s="235" t="s">
        <v>173</v>
      </c>
      <c r="B83" s="234">
        <v>307</v>
      </c>
      <c r="C83" s="232">
        <f t="shared" si="2"/>
        <v>0</v>
      </c>
      <c r="D83" s="255"/>
      <c r="E83" s="255"/>
      <c r="F83" s="255"/>
      <c r="G83" s="255"/>
      <c r="H83" s="255">
        <v>0</v>
      </c>
      <c r="I83" s="255">
        <v>0</v>
      </c>
      <c r="J83" s="255">
        <v>0</v>
      </c>
      <c r="K83" s="255">
        <v>0</v>
      </c>
    </row>
    <row r="84" spans="1:12" ht="39.75" thickBot="1">
      <c r="A84" s="235" t="s">
        <v>174</v>
      </c>
      <c r="B84" s="234">
        <v>308</v>
      </c>
      <c r="C84" s="232">
        <f t="shared" si="2"/>
        <v>0</v>
      </c>
      <c r="D84" s="255"/>
      <c r="E84" s="255"/>
      <c r="F84" s="255"/>
      <c r="G84" s="255"/>
      <c r="H84" s="255">
        <v>0</v>
      </c>
      <c r="I84" s="255">
        <v>0</v>
      </c>
      <c r="J84" s="255">
        <v>0</v>
      </c>
      <c r="K84" s="255">
        <v>0</v>
      </c>
      <c r="L84" s="143"/>
    </row>
    <row r="85" spans="1:12" ht="27" thickBot="1">
      <c r="A85" s="227" t="s">
        <v>375</v>
      </c>
      <c r="B85" s="228" t="s">
        <v>236</v>
      </c>
      <c r="C85" s="232">
        <f t="shared" si="2"/>
        <v>8632.4</v>
      </c>
      <c r="D85" s="229"/>
      <c r="E85" s="229"/>
      <c r="F85" s="229"/>
      <c r="G85" s="233">
        <v>3891.22</v>
      </c>
      <c r="H85" s="229"/>
      <c r="I85" s="229"/>
      <c r="J85" s="229">
        <v>4008.41</v>
      </c>
      <c r="K85" s="229">
        <v>732.77</v>
      </c>
      <c r="L85" s="143"/>
    </row>
    <row r="86" spans="1:12" ht="27" thickBot="1">
      <c r="A86" s="227" t="s">
        <v>253</v>
      </c>
      <c r="B86" s="228" t="s">
        <v>238</v>
      </c>
      <c r="C86" s="232">
        <f t="shared" si="2"/>
        <v>62.17</v>
      </c>
      <c r="D86" s="229"/>
      <c r="E86" s="229"/>
      <c r="F86" s="229"/>
      <c r="G86" s="229">
        <v>62.17</v>
      </c>
      <c r="H86" s="229"/>
      <c r="I86" s="229"/>
      <c r="J86" s="229"/>
      <c r="K86" s="229"/>
      <c r="L86" s="143"/>
    </row>
    <row r="87" spans="1:11" ht="27" thickBot="1">
      <c r="A87" s="235" t="s">
        <v>175</v>
      </c>
      <c r="B87" s="234">
        <v>309</v>
      </c>
      <c r="C87" s="232">
        <f t="shared" si="2"/>
        <v>8280.57</v>
      </c>
      <c r="D87" s="255"/>
      <c r="E87" s="255"/>
      <c r="F87" s="255"/>
      <c r="G87" s="255">
        <v>3539.39</v>
      </c>
      <c r="H87" s="255"/>
      <c r="I87" s="255"/>
      <c r="J87" s="255">
        <v>4008.41</v>
      </c>
      <c r="K87" s="255">
        <v>732.77</v>
      </c>
    </row>
    <row r="88" spans="1:11" ht="53.25" thickBot="1">
      <c r="A88" s="235" t="s">
        <v>176</v>
      </c>
      <c r="B88" s="234">
        <v>310</v>
      </c>
      <c r="C88" s="232">
        <f t="shared" si="2"/>
        <v>0</v>
      </c>
      <c r="D88" s="255"/>
      <c r="E88" s="255"/>
      <c r="F88" s="255"/>
      <c r="G88" s="255"/>
      <c r="H88" s="255"/>
      <c r="I88" s="255"/>
      <c r="J88" s="255">
        <v>0</v>
      </c>
      <c r="K88" s="255">
        <v>0</v>
      </c>
    </row>
    <row r="89" spans="1:11" ht="66" thickBot="1">
      <c r="A89" s="227" t="s">
        <v>254</v>
      </c>
      <c r="B89" s="228" t="s">
        <v>240</v>
      </c>
      <c r="C89" s="232">
        <f t="shared" si="2"/>
        <v>0</v>
      </c>
      <c r="D89" s="229"/>
      <c r="E89" s="229"/>
      <c r="F89" s="229"/>
      <c r="G89" s="229"/>
      <c r="H89" s="229"/>
      <c r="I89" s="229"/>
      <c r="J89" s="229"/>
      <c r="K89" s="229"/>
    </row>
    <row r="90" spans="1:11" ht="66" thickBot="1">
      <c r="A90" s="227" t="s">
        <v>255</v>
      </c>
      <c r="B90" s="228" t="s">
        <v>242</v>
      </c>
      <c r="C90" s="232">
        <f t="shared" si="2"/>
        <v>0</v>
      </c>
      <c r="D90" s="229"/>
      <c r="E90" s="229"/>
      <c r="F90" s="229"/>
      <c r="G90" s="229"/>
      <c r="H90" s="229"/>
      <c r="I90" s="229"/>
      <c r="J90" s="229"/>
      <c r="K90" s="229"/>
    </row>
    <row r="91" spans="1:11" ht="39.75" thickBot="1">
      <c r="A91" s="235" t="s">
        <v>177</v>
      </c>
      <c r="B91" s="234">
        <v>311</v>
      </c>
      <c r="C91" s="232">
        <f t="shared" si="2"/>
        <v>0</v>
      </c>
      <c r="D91" s="255"/>
      <c r="E91" s="255"/>
      <c r="F91" s="255"/>
      <c r="G91" s="255"/>
      <c r="H91" s="255">
        <v>0</v>
      </c>
      <c r="I91" s="255">
        <v>0</v>
      </c>
      <c r="J91" s="255">
        <v>0</v>
      </c>
      <c r="K91" s="255">
        <v>0</v>
      </c>
    </row>
    <row r="92" spans="1:11" ht="39.75" thickBot="1">
      <c r="A92" s="235" t="s">
        <v>178</v>
      </c>
      <c r="B92" s="234">
        <v>312</v>
      </c>
      <c r="C92" s="232">
        <f t="shared" si="2"/>
        <v>0</v>
      </c>
      <c r="D92" s="255"/>
      <c r="E92" s="255"/>
      <c r="F92" s="255"/>
      <c r="G92" s="255"/>
      <c r="H92" s="255">
        <v>0</v>
      </c>
      <c r="I92" s="255">
        <v>0</v>
      </c>
      <c r="J92" s="255">
        <v>0</v>
      </c>
      <c r="K92" s="255">
        <v>0</v>
      </c>
    </row>
    <row r="93" spans="1:11" ht="39.75" thickBot="1">
      <c r="A93" s="235" t="s">
        <v>179</v>
      </c>
      <c r="B93" s="234">
        <v>313</v>
      </c>
      <c r="C93" s="232">
        <f t="shared" si="2"/>
        <v>8280.57</v>
      </c>
      <c r="D93" s="255"/>
      <c r="E93" s="255"/>
      <c r="F93" s="255"/>
      <c r="G93" s="28">
        <v>3539.39</v>
      </c>
      <c r="H93" s="255"/>
      <c r="I93" s="255"/>
      <c r="J93" s="255">
        <v>4008.41</v>
      </c>
      <c r="K93" s="255">
        <v>732.77</v>
      </c>
    </row>
    <row r="94" spans="1:11" ht="15" thickBot="1">
      <c r="A94" s="226" t="s">
        <v>158</v>
      </c>
      <c r="B94" s="464">
        <v>314</v>
      </c>
      <c r="C94" s="232">
        <f t="shared" si="2"/>
        <v>0</v>
      </c>
      <c r="D94" s="344"/>
      <c r="E94" s="344"/>
      <c r="F94" s="344"/>
      <c r="G94" s="344"/>
      <c r="H94" s="344"/>
      <c r="I94" s="344"/>
      <c r="J94" s="344"/>
      <c r="K94" s="344"/>
    </row>
    <row r="95" spans="1:11" ht="15" thickBot="1">
      <c r="A95" s="236" t="s">
        <v>44</v>
      </c>
      <c r="B95" s="465"/>
      <c r="C95" s="232">
        <f t="shared" si="2"/>
        <v>0</v>
      </c>
      <c r="D95" s="345"/>
      <c r="E95" s="345"/>
      <c r="F95" s="345"/>
      <c r="G95" s="345"/>
      <c r="H95" s="345"/>
      <c r="I95" s="345"/>
      <c r="J95" s="345"/>
      <c r="K95" s="345"/>
    </row>
    <row r="96" spans="1:11" ht="15" thickBot="1">
      <c r="A96" s="235" t="s">
        <v>88</v>
      </c>
      <c r="B96" s="234">
        <v>315</v>
      </c>
      <c r="C96" s="232">
        <f t="shared" si="2"/>
        <v>0</v>
      </c>
      <c r="D96" s="255"/>
      <c r="E96" s="255"/>
      <c r="F96" s="255"/>
      <c r="G96" s="255"/>
      <c r="H96" s="255"/>
      <c r="I96" s="255"/>
      <c r="J96" s="255"/>
      <c r="K96" s="255"/>
    </row>
    <row r="97" spans="1:11" ht="27" thickBot="1">
      <c r="A97" s="235" t="s">
        <v>180</v>
      </c>
      <c r="B97" s="234">
        <v>321</v>
      </c>
      <c r="C97" s="232">
        <f t="shared" si="2"/>
        <v>0</v>
      </c>
      <c r="D97" s="255"/>
      <c r="E97" s="255"/>
      <c r="F97" s="255"/>
      <c r="G97" s="255"/>
      <c r="H97" s="255"/>
      <c r="I97" s="255"/>
      <c r="J97" s="255"/>
      <c r="K97" s="255"/>
    </row>
    <row r="98" spans="1:11" ht="27" thickBot="1">
      <c r="A98" s="235" t="s">
        <v>181</v>
      </c>
      <c r="B98" s="234">
        <v>322</v>
      </c>
      <c r="C98" s="369">
        <f t="shared" si="2"/>
        <v>228.21</v>
      </c>
      <c r="D98" s="353"/>
      <c r="E98" s="353"/>
      <c r="F98" s="353"/>
      <c r="G98" s="353"/>
      <c r="H98" s="353"/>
      <c r="I98" s="353"/>
      <c r="J98" s="353">
        <v>228.21</v>
      </c>
      <c r="K98" s="353"/>
    </row>
    <row r="99" spans="1:11" ht="14.25">
      <c r="A99" s="226" t="s">
        <v>48</v>
      </c>
      <c r="B99" s="506">
        <v>323</v>
      </c>
      <c r="C99" s="307">
        <f t="shared" si="2"/>
        <v>228.21</v>
      </c>
      <c r="D99" s="356"/>
      <c r="E99" s="356"/>
      <c r="F99" s="356"/>
      <c r="G99" s="356"/>
      <c r="H99" s="356"/>
      <c r="I99" s="356"/>
      <c r="J99" s="356">
        <v>228.21</v>
      </c>
      <c r="K99" s="356"/>
    </row>
    <row r="100" spans="1:11" ht="15" thickBot="1">
      <c r="A100" s="236" t="s">
        <v>49</v>
      </c>
      <c r="B100" s="507"/>
      <c r="C100" s="307">
        <f t="shared" si="2"/>
        <v>0</v>
      </c>
      <c r="D100" s="356"/>
      <c r="E100" s="356"/>
      <c r="F100" s="356"/>
      <c r="G100" s="356"/>
      <c r="H100" s="356"/>
      <c r="I100" s="356"/>
      <c r="J100" s="356"/>
      <c r="K100" s="356"/>
    </row>
    <row r="101" spans="1:11" ht="27" thickBot="1">
      <c r="A101" s="236" t="s">
        <v>50</v>
      </c>
      <c r="B101" s="234">
        <v>324</v>
      </c>
      <c r="C101" s="232">
        <f t="shared" si="2"/>
        <v>0</v>
      </c>
      <c r="D101" s="255"/>
      <c r="E101" s="255"/>
      <c r="F101" s="255"/>
      <c r="G101" s="255"/>
      <c r="H101" s="255"/>
      <c r="I101" s="255"/>
      <c r="J101" s="255"/>
      <c r="K101" s="255"/>
    </row>
    <row r="102" spans="1:11" ht="39.75" thickBot="1">
      <c r="A102" s="236" t="s">
        <v>51</v>
      </c>
      <c r="B102" s="234">
        <v>325</v>
      </c>
      <c r="C102" s="232">
        <f t="shared" si="2"/>
        <v>0</v>
      </c>
      <c r="D102" s="255"/>
      <c r="E102" s="255"/>
      <c r="F102" s="255"/>
      <c r="G102" s="255"/>
      <c r="H102" s="255"/>
      <c r="I102" s="255"/>
      <c r="J102" s="255"/>
      <c r="K102" s="255"/>
    </row>
    <row r="103" spans="1:11" ht="15" thickBot="1">
      <c r="A103" s="235" t="s">
        <v>52</v>
      </c>
      <c r="B103" s="234">
        <v>326</v>
      </c>
      <c r="C103" s="232">
        <f t="shared" si="2"/>
        <v>0</v>
      </c>
      <c r="D103" s="255"/>
      <c r="E103" s="255"/>
      <c r="F103" s="255"/>
      <c r="G103" s="255"/>
      <c r="H103" s="255"/>
      <c r="I103" s="255"/>
      <c r="J103" s="255"/>
      <c r="K103" s="255"/>
    </row>
    <row r="104" spans="1:11" ht="15.75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15.75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 t="s">
        <v>127</v>
      </c>
      <c r="C106" s="232">
        <f>SUM(D106:K106)</f>
        <v>10</v>
      </c>
      <c r="D106" s="255"/>
      <c r="E106" s="255"/>
      <c r="F106" s="255"/>
      <c r="G106" s="255">
        <v>10</v>
      </c>
      <c r="H106" s="255"/>
      <c r="I106" s="255"/>
      <c r="J106" s="234">
        <v>0</v>
      </c>
      <c r="K106" s="234">
        <v>0</v>
      </c>
    </row>
    <row r="107" spans="1:11" ht="79.5" thickBot="1">
      <c r="A107" s="235" t="s">
        <v>185</v>
      </c>
      <c r="B107" s="234" t="s">
        <v>128</v>
      </c>
      <c r="C107" s="232">
        <f>SUM(D107:K107)</f>
        <v>1</v>
      </c>
      <c r="D107" s="255"/>
      <c r="E107" s="255"/>
      <c r="F107" s="255"/>
      <c r="G107" s="255">
        <v>1</v>
      </c>
      <c r="H107" s="255"/>
      <c r="I107" s="255"/>
      <c r="J107" s="234">
        <v>0</v>
      </c>
      <c r="K107" s="234">
        <v>0</v>
      </c>
    </row>
    <row r="108" spans="1:11" ht="53.25" thickBot="1">
      <c r="A108" s="235" t="s">
        <v>186</v>
      </c>
      <c r="B108" s="234" t="s">
        <v>129</v>
      </c>
      <c r="C108" s="232">
        <f>SUM(D108:K108)</f>
        <v>10</v>
      </c>
      <c r="D108" s="255"/>
      <c r="E108" s="255"/>
      <c r="F108" s="255"/>
      <c r="G108" s="255">
        <v>10</v>
      </c>
      <c r="H108" s="255"/>
      <c r="I108" s="255"/>
      <c r="J108" s="234">
        <v>0</v>
      </c>
      <c r="K108" s="234">
        <v>0</v>
      </c>
    </row>
    <row r="109" spans="1:11" ht="93" thickBot="1">
      <c r="A109" s="235" t="s">
        <v>187</v>
      </c>
      <c r="B109" s="234" t="s">
        <v>130</v>
      </c>
      <c r="C109" s="232">
        <f>SUM(D109:K109)</f>
        <v>0</v>
      </c>
      <c r="D109" s="255"/>
      <c r="E109" s="255"/>
      <c r="F109" s="255"/>
      <c r="G109" s="255">
        <v>0</v>
      </c>
      <c r="H109" s="255"/>
      <c r="I109" s="255"/>
      <c r="J109" s="234">
        <v>0</v>
      </c>
      <c r="K109" s="234">
        <v>0</v>
      </c>
    </row>
    <row r="110" spans="1:11" ht="15.75" customHeight="1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235" t="s">
        <v>189</v>
      </c>
      <c r="B111" s="234" t="s">
        <v>131</v>
      </c>
      <c r="C111" s="232">
        <f>SUM(D111:K111)</f>
        <v>56</v>
      </c>
      <c r="D111" s="255"/>
      <c r="E111" s="255"/>
      <c r="F111" s="255"/>
      <c r="G111" s="255">
        <v>56</v>
      </c>
      <c r="H111" s="255"/>
      <c r="I111" s="255"/>
      <c r="J111" s="234">
        <v>0</v>
      </c>
      <c r="K111" s="234">
        <v>0</v>
      </c>
    </row>
    <row r="112" spans="1:11" ht="39.75" thickBot="1">
      <c r="A112" s="235" t="s">
        <v>99</v>
      </c>
      <c r="B112" s="234" t="s">
        <v>132</v>
      </c>
      <c r="C112" s="232">
        <f>SUM(D112:K112)</f>
        <v>3</v>
      </c>
      <c r="D112" s="255"/>
      <c r="E112" s="255"/>
      <c r="F112" s="255"/>
      <c r="G112" s="255">
        <v>3</v>
      </c>
      <c r="H112" s="255"/>
      <c r="I112" s="255"/>
      <c r="J112" s="234">
        <v>0</v>
      </c>
      <c r="K112" s="234">
        <v>0</v>
      </c>
    </row>
    <row r="113" spans="1:11" ht="53.25" thickBot="1">
      <c r="A113" s="235" t="s">
        <v>190</v>
      </c>
      <c r="B113" s="234" t="s">
        <v>133</v>
      </c>
      <c r="C113" s="232">
        <f>SUM(D113:K113)</f>
        <v>0</v>
      </c>
      <c r="D113" s="255"/>
      <c r="E113" s="255"/>
      <c r="F113" s="255"/>
      <c r="G113" s="255">
        <v>0</v>
      </c>
      <c r="H113" s="255"/>
      <c r="I113" s="255"/>
      <c r="J113" s="234">
        <v>0</v>
      </c>
      <c r="K113" s="234">
        <v>0</v>
      </c>
    </row>
    <row r="114" spans="1:11" ht="15" customHeight="1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.75" customHeight="1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 t="s">
        <v>134</v>
      </c>
      <c r="C116" s="255">
        <v>15174.58</v>
      </c>
      <c r="D116" s="234">
        <v>0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</row>
    <row r="117" spans="1:11" ht="43.5" thickBot="1">
      <c r="A117" s="237" t="s">
        <v>104</v>
      </c>
      <c r="B117" s="234" t="s">
        <v>135</v>
      </c>
      <c r="C117" s="28">
        <v>8134.4</v>
      </c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</row>
    <row r="118" spans="1:11" ht="53.25" thickBot="1">
      <c r="A118" s="235" t="s">
        <v>193</v>
      </c>
      <c r="B118" s="234" t="s">
        <v>136</v>
      </c>
      <c r="C118" s="232">
        <f aca="true" t="shared" si="3" ref="C118:C125">SUM(D118:K118)</f>
        <v>3891.22</v>
      </c>
      <c r="D118" s="255"/>
      <c r="E118" s="255"/>
      <c r="F118" s="255"/>
      <c r="G118" s="28">
        <v>3891.22</v>
      </c>
      <c r="H118" s="255"/>
      <c r="I118" s="255"/>
      <c r="J118" s="234">
        <v>0</v>
      </c>
      <c r="K118" s="234">
        <v>0</v>
      </c>
    </row>
    <row r="119" spans="1:11" ht="66" thickBot="1">
      <c r="A119" s="235" t="s">
        <v>194</v>
      </c>
      <c r="B119" s="234" t="s">
        <v>137</v>
      </c>
      <c r="C119" s="232">
        <f t="shared" si="3"/>
        <v>0</v>
      </c>
      <c r="D119" s="255"/>
      <c r="E119" s="255"/>
      <c r="F119" s="255"/>
      <c r="G119" s="255">
        <v>0</v>
      </c>
      <c r="H119" s="255"/>
      <c r="I119" s="255"/>
      <c r="J119" s="234">
        <v>0</v>
      </c>
      <c r="K119" s="234">
        <v>0</v>
      </c>
    </row>
    <row r="120" spans="1:11" ht="53.25" thickBot="1">
      <c r="A120" s="235" t="s">
        <v>195</v>
      </c>
      <c r="B120" s="234" t="s">
        <v>138</v>
      </c>
      <c r="C120" s="369">
        <f t="shared" si="3"/>
        <v>3539.39</v>
      </c>
      <c r="D120" s="353"/>
      <c r="E120" s="353"/>
      <c r="F120" s="353"/>
      <c r="G120" s="385">
        <v>3539.39</v>
      </c>
      <c r="H120" s="353"/>
      <c r="I120" s="353"/>
      <c r="J120" s="80">
        <v>0</v>
      </c>
      <c r="K120" s="80">
        <v>0</v>
      </c>
    </row>
    <row r="121" spans="1:11" ht="14.25">
      <c r="A121" s="238" t="s">
        <v>196</v>
      </c>
      <c r="B121" s="506" t="s">
        <v>139</v>
      </c>
      <c r="C121" s="307">
        <f t="shared" si="3"/>
        <v>3539.39</v>
      </c>
      <c r="D121" s="356"/>
      <c r="E121" s="356"/>
      <c r="F121" s="356"/>
      <c r="G121" s="356">
        <v>3539.39</v>
      </c>
      <c r="H121" s="356"/>
      <c r="I121" s="356"/>
      <c r="J121" s="355">
        <v>0</v>
      </c>
      <c r="K121" s="355">
        <v>0</v>
      </c>
    </row>
    <row r="122" spans="1:11" ht="15" thickBot="1">
      <c r="A122" s="235" t="s">
        <v>108</v>
      </c>
      <c r="B122" s="507"/>
      <c r="C122" s="307">
        <f t="shared" si="3"/>
        <v>0</v>
      </c>
      <c r="D122" s="356"/>
      <c r="E122" s="356"/>
      <c r="F122" s="356"/>
      <c r="G122" s="356"/>
      <c r="H122" s="356"/>
      <c r="I122" s="356"/>
      <c r="J122" s="355"/>
      <c r="K122" s="355"/>
    </row>
    <row r="123" spans="1:11" ht="27" thickBot="1">
      <c r="A123" s="236" t="s">
        <v>109</v>
      </c>
      <c r="B123" s="234" t="s">
        <v>140</v>
      </c>
      <c r="C123" s="232">
        <f t="shared" si="3"/>
        <v>0</v>
      </c>
      <c r="D123" s="255"/>
      <c r="E123" s="255"/>
      <c r="F123" s="255"/>
      <c r="G123" s="255"/>
      <c r="H123" s="255"/>
      <c r="I123" s="255"/>
      <c r="J123" s="234">
        <v>0</v>
      </c>
      <c r="K123" s="234">
        <v>0</v>
      </c>
    </row>
    <row r="124" spans="1:11" ht="79.5" thickBot="1">
      <c r="A124" s="235" t="s">
        <v>197</v>
      </c>
      <c r="B124" s="234" t="s">
        <v>141</v>
      </c>
      <c r="C124" s="232">
        <f t="shared" si="3"/>
        <v>0</v>
      </c>
      <c r="D124" s="255"/>
      <c r="E124" s="255"/>
      <c r="F124" s="255"/>
      <c r="G124" s="255"/>
      <c r="H124" s="255"/>
      <c r="I124" s="255"/>
      <c r="J124" s="234">
        <v>0</v>
      </c>
      <c r="K124" s="234">
        <v>0</v>
      </c>
    </row>
    <row r="125" spans="1:11" ht="79.5" thickBot="1">
      <c r="A125" s="87" t="s">
        <v>198</v>
      </c>
      <c r="B125" s="91">
        <v>4.309</v>
      </c>
      <c r="C125" s="232">
        <f t="shared" si="3"/>
        <v>0</v>
      </c>
      <c r="D125" s="91"/>
      <c r="E125" s="91"/>
      <c r="F125" s="91"/>
      <c r="G125" s="82"/>
      <c r="H125" s="91"/>
      <c r="I125" s="91"/>
      <c r="J125" s="91"/>
      <c r="K125" s="91"/>
    </row>
    <row r="126" ht="15">
      <c r="A126" s="92"/>
    </row>
    <row r="127" spans="1:7" ht="15" customHeight="1">
      <c r="A127" s="543"/>
      <c r="B127" s="543"/>
      <c r="C127" s="543"/>
      <c r="D127" s="170"/>
      <c r="E127" s="596"/>
      <c r="F127" s="596"/>
      <c r="G127" s="596"/>
    </row>
    <row r="128" spans="1:5" ht="15">
      <c r="A128" s="543"/>
      <c r="B128" s="170"/>
      <c r="C128" s="173"/>
      <c r="D128" s="170"/>
      <c r="E128" s="173"/>
    </row>
    <row r="129" spans="1:8" ht="15" customHeight="1">
      <c r="A129" s="482" t="s">
        <v>112</v>
      </c>
      <c r="B129" s="542" t="s">
        <v>371</v>
      </c>
      <c r="C129" s="542"/>
      <c r="D129" s="542" t="s">
        <v>384</v>
      </c>
      <c r="E129" s="542"/>
      <c r="F129" s="542"/>
      <c r="G129" s="542"/>
      <c r="H129" s="542"/>
    </row>
    <row r="130" spans="1:8" ht="14.25">
      <c r="A130" s="482"/>
      <c r="B130" s="542"/>
      <c r="C130" s="542"/>
      <c r="D130" s="542"/>
      <c r="E130" s="542"/>
      <c r="F130" s="542"/>
      <c r="G130" s="542"/>
      <c r="H130" s="542"/>
    </row>
    <row r="131" spans="1:8" ht="15" customHeight="1">
      <c r="A131" s="257"/>
      <c r="B131" s="479" t="s">
        <v>113</v>
      </c>
      <c r="C131" s="479"/>
      <c r="D131" s="479" t="s">
        <v>114</v>
      </c>
      <c r="E131" s="479"/>
      <c r="F131" s="479"/>
      <c r="G131" s="479"/>
      <c r="H131" s="479"/>
    </row>
    <row r="132" spans="1:5" ht="15">
      <c r="A132" s="257"/>
      <c r="B132" s="256"/>
      <c r="C132" s="256"/>
      <c r="D132" s="256"/>
      <c r="E132" s="256"/>
    </row>
    <row r="133" spans="1:5" ht="15.75" thickBot="1">
      <c r="A133" s="257"/>
      <c r="B133" s="256"/>
      <c r="C133" s="256"/>
      <c r="D133" s="256"/>
      <c r="E133" s="95"/>
    </row>
    <row r="134" spans="1:5" ht="15">
      <c r="A134" s="257"/>
      <c r="B134" s="256"/>
      <c r="C134" s="256"/>
      <c r="D134" s="256"/>
      <c r="E134" s="256" t="s">
        <v>115</v>
      </c>
    </row>
    <row r="135" ht="15">
      <c r="A135" s="92"/>
    </row>
    <row r="136" ht="15">
      <c r="A136" s="261" t="s">
        <v>372</v>
      </c>
    </row>
    <row r="137" ht="15">
      <c r="A137" s="261" t="s">
        <v>373</v>
      </c>
    </row>
    <row r="138" ht="30.75">
      <c r="A138" s="261" t="s">
        <v>374</v>
      </c>
    </row>
  </sheetData>
  <sheetProtection/>
  <mergeCells count="75">
    <mergeCell ref="A127:A128"/>
    <mergeCell ref="B127:C127"/>
    <mergeCell ref="E127:G127"/>
    <mergeCell ref="B121:B122"/>
    <mergeCell ref="B99:B100"/>
    <mergeCell ref="A104:K104"/>
    <mergeCell ref="A105:K105"/>
    <mergeCell ref="A110:K110"/>
    <mergeCell ref="A114:K114"/>
    <mergeCell ref="A115:K115"/>
    <mergeCell ref="F66:F67"/>
    <mergeCell ref="G66:G67"/>
    <mergeCell ref="H66:H67"/>
    <mergeCell ref="D49:D50"/>
    <mergeCell ref="E49:E50"/>
    <mergeCell ref="F49:F50"/>
    <mergeCell ref="G49:G50"/>
    <mergeCell ref="D62:D63"/>
    <mergeCell ref="D66:D67"/>
    <mergeCell ref="I62:I63"/>
    <mergeCell ref="J44:J45"/>
    <mergeCell ref="E62:E63"/>
    <mergeCell ref="F62:F63"/>
    <mergeCell ref="G62:G63"/>
    <mergeCell ref="H62:H63"/>
    <mergeCell ref="E44:E45"/>
    <mergeCell ref="F44:F45"/>
    <mergeCell ref="H49:H50"/>
    <mergeCell ref="I49:I50"/>
    <mergeCell ref="J49:J50"/>
    <mergeCell ref="K49:K50"/>
    <mergeCell ref="H44:H45"/>
    <mergeCell ref="I44:I45"/>
    <mergeCell ref="B66:B67"/>
    <mergeCell ref="J66:J67"/>
    <mergeCell ref="K66:K67"/>
    <mergeCell ref="B62:B63"/>
    <mergeCell ref="J62:J63"/>
    <mergeCell ref="K62:K63"/>
    <mergeCell ref="A72:K72"/>
    <mergeCell ref="A73:K73"/>
    <mergeCell ref="B94:B95"/>
    <mergeCell ref="I66:I67"/>
    <mergeCell ref="E66:E67"/>
    <mergeCell ref="A21:K21"/>
    <mergeCell ref="A22:K22"/>
    <mergeCell ref="B44:B45"/>
    <mergeCell ref="B49:B50"/>
    <mergeCell ref="A55:K55"/>
    <mergeCell ref="D44:D45"/>
    <mergeCell ref="K44:K45"/>
    <mergeCell ref="B17:B19"/>
    <mergeCell ref="D17:K17"/>
    <mergeCell ref="D18:F18"/>
    <mergeCell ref="G18:G19"/>
    <mergeCell ref="H18:H19"/>
    <mergeCell ref="I18:I19"/>
    <mergeCell ref="J18:K18"/>
    <mergeCell ref="G44:G45"/>
    <mergeCell ref="A1:K1"/>
    <mergeCell ref="A2:K2"/>
    <mergeCell ref="A3:K3"/>
    <mergeCell ref="A5:K5"/>
    <mergeCell ref="A6:K6"/>
    <mergeCell ref="A7:K7"/>
    <mergeCell ref="A129:A130"/>
    <mergeCell ref="B129:C130"/>
    <mergeCell ref="D129:H130"/>
    <mergeCell ref="B131:C131"/>
    <mergeCell ref="D131:H131"/>
    <mergeCell ref="A8:K8"/>
    <mergeCell ref="A9:K9"/>
    <mergeCell ref="C11:C12"/>
    <mergeCell ref="A16:K16"/>
    <mergeCell ref="A17:A19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8"/>
  <sheetViews>
    <sheetView view="pageBreakPreview" zoomScale="70" zoomScaleSheetLayoutView="70" zoomScalePageLayoutView="0" workbookViewId="0" topLeftCell="A124">
      <selection activeCell="A21" sqref="A21:K21"/>
    </sheetView>
  </sheetViews>
  <sheetFormatPr defaultColWidth="9.140625" defaultRowHeight="15"/>
  <cols>
    <col min="1" max="1" width="41.7109375" style="74" customWidth="1"/>
    <col min="2" max="2" width="12.140625" style="74" customWidth="1"/>
    <col min="3" max="3" width="17.140625" style="74" customWidth="1"/>
    <col min="4" max="6" width="12.140625" style="74" customWidth="1"/>
    <col min="7" max="7" width="14.28125" style="74" customWidth="1"/>
    <col min="8" max="9" width="12.140625" style="74" customWidth="1"/>
    <col min="10" max="11" width="15.8515625" style="74" customWidth="1"/>
    <col min="12" max="12" width="11.8515625" style="74" customWidth="1"/>
    <col min="13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298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/>
      <c r="B11" s="77"/>
    </row>
    <row r="12" spans="1:11" ht="15">
      <c r="A12" s="77"/>
      <c r="B12" s="504"/>
      <c r="C12" s="504"/>
      <c r="D12" s="504"/>
      <c r="E12" s="504"/>
      <c r="F12" s="504"/>
      <c r="G12" s="504"/>
      <c r="H12" s="504"/>
      <c r="I12" s="504"/>
      <c r="J12" s="504"/>
      <c r="K12" s="99"/>
    </row>
    <row r="13" spans="1:11" ht="15">
      <c r="A13" s="77"/>
      <c r="B13" s="505" t="s">
        <v>126</v>
      </c>
      <c r="C13" s="505"/>
      <c r="D13" s="505"/>
      <c r="E13" s="505"/>
      <c r="F13" s="505"/>
      <c r="G13" s="505"/>
      <c r="H13" s="505"/>
      <c r="I13" s="505"/>
      <c r="J13" s="505"/>
      <c r="K13" s="99"/>
    </row>
    <row r="14" spans="1:11" ht="15">
      <c r="A14" s="77" t="s">
        <v>10</v>
      </c>
      <c r="B14" s="504"/>
      <c r="C14" s="504"/>
      <c r="D14" s="504"/>
      <c r="E14" s="504"/>
      <c r="F14" s="504"/>
      <c r="G14" s="504"/>
      <c r="H14" s="504"/>
      <c r="I14" s="504"/>
      <c r="J14" s="504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24</v>
      </c>
      <c r="G19" s="465"/>
      <c r="H19" s="465"/>
      <c r="I19" s="465"/>
      <c r="J19" s="82" t="s">
        <v>25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27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90">
        <f>АГЧР!C23+ГКЧС!C23+Госвет!C23+Госжил!C23+Госкомимущ!C23+Гос_по_тариф!C23+Госсовет!C23+Гостехнадзор!C23+КСП!C23+Минздрав!C23+Мининформ!C23+Минкультур!C23+Минобр!C23+Минприроды!C23+Минсельхоз!C23+Минспорт!C23+Минстрой!C23+Минтранспорт!C23+Минтруд!C23+Минфин!C23+минэк!C23+Минюст!C23+ЦИК!C23+ТФОМС!C23</f>
        <v>11823</v>
      </c>
      <c r="D23" s="390">
        <f>АГЧР!D23+ГКЧС!D23+Госвет!D23+Госжил!D23+Госкомимущ!D23+Гос_по_тариф!D23+Госсовет!D23+Гостехнадзор!D23+КСП!D23+Минздрав!D23+Мининформ!D23+Минкультур!D23+Минобр!D23+Минприроды!D23+Минсельхоз!D23+Минспорт!D23+Минстрой!D23+Минтранспорт!D23+Минтруд!D23+Минфин!D23+минэк!D23+Минюст!D23+ЦИК!D23+ТФОМС!D23</f>
        <v>21</v>
      </c>
      <c r="E23" s="390">
        <f>АГЧР!E23+ГКЧС!E23+Госвет!E23+Госжил!E23+Госкомимущ!E23+Гос_по_тариф!E23+Госсовет!E23+Гостехнадзор!E23+КСП!E23+Минздрав!E23+Мининформ!E23+Минкультур!E23+Минобр!E23+Минприроды!E23+Минсельхоз!E23+Минспорт!E23+Минстрой!E23+Минтранспорт!E23+Минтруд!E23+Минфин!E23+минэк!E23+Минюст!E23+ЦИК!E23+ТФОМС!E23</f>
        <v>3</v>
      </c>
      <c r="F23" s="390">
        <f>АГЧР!F23+ГКЧС!F23+Госвет!F23+Госжил!F23+Госкомимущ!F23+Гос_по_тариф!F23+Госсовет!F23+Гостехнадзор!F23+КСП!F23+Минздрав!F23+Мининформ!F23+Минкультур!F23+Минобр!F23+Минприроды!F23+Минсельхоз!F23+Минспорт!F23+Минстрой!F23+Минтранспорт!F23+Минтруд!F23+Минфин!F23+минэк!F23+Минюст!F23+ЦИК!F23+ТФОМС!F23</f>
        <v>0</v>
      </c>
      <c r="G23" s="390">
        <f>АГЧР!G23+ГКЧС!G23+Госвет!G23+Госжил!G23+Госкомимущ!G23+Гос_по_тариф!G23+Госсовет!G23+Гостехнадзор!G23+КСП!G23+Минздрав!G23+Мининформ!G23+Минкультур!G23+Минобр!G23+Минприроды!G23+Минсельхоз!G23+Минспорт!G23+Минстрой!G23+Минтранспорт!G23+Минтруд!G23+Минфин!G23+минэк!G23+Минюст!G23+ЦИК!G23+ТФОМС!G23</f>
        <v>1778</v>
      </c>
      <c r="H23" s="390">
        <f>АГЧР!H23+ГКЧС!H23+Госвет!H23+Госжил!H23+Госкомимущ!H23+Гос_по_тариф!H23+Госсовет!H23+Гостехнадзор!H23+КСП!H23+Минздрав!H23+Мининформ!H23+Минкультур!H23+Минобр!H23+Минприроды!H23+Минсельхоз!H23+Минспорт!H23+Минстрой!H23+Минтранспорт!H23+Минтруд!H23+Минфин!H23+минэк!H23+Минюст!H23+ЦИК!H23+ТФОМС!H23</f>
        <v>1092</v>
      </c>
      <c r="I23" s="390">
        <f>АГЧР!I23+ГКЧС!I23+Госвет!I23+Госжил!I23+Госкомимущ!I23+Гос_по_тариф!I23+Госсовет!I23+Гостехнадзор!I23+КСП!I23+Минздрав!I23+Мининформ!I23+Минкультур!I23+Минобр!I23+Минприроды!I23+Минсельхоз!I23+Минспорт!I23+Минстрой!I23+Минтранспорт!I23+Минтруд!I23+Минфин!I23+минэк!I23+Минюст!I23+ЦИК!I23+ТФОМС!I23</f>
        <v>0</v>
      </c>
      <c r="J23" s="390">
        <f>АГЧР!J23+ГКЧС!J23+Госвет!J23+Госжил!J23+Госкомимущ!J23+Гос_по_тариф!J23+Госсовет!J23+Гостехнадзор!J23+КСП!J23+Минздрав!J23+Мининформ!J23+Минкультур!J23+Минобр!J23+Минприроды!J23+Минсельхоз!J23+Минспорт!J23+Минстрой!J23+Минтранспорт!J23+Минтруд!J23+Минфин!J23+минэк!J23+Минюст!J23+ЦИК!J23+ТФОМС!J23</f>
        <v>1147</v>
      </c>
      <c r="K23" s="390">
        <f>АГЧР!K23+ГКЧС!K23+Госвет!K23+Госжил!K23+Госкомимущ!K23+Гос_по_тариф!K23+Госсовет!K23+Гостехнадзор!K23+КСП!K23+Минздрав!K23+Мининформ!K23+Минкультур!K23+Минобр!K23+Минприроды!K23+Минсельхоз!K23+Минспорт!K23+Минстрой!K23+Минтранспорт!K23+Минтруд!K23+Минфин!K23+минэк!K23+Минюст!K23+ЦИК!K23+ТФОМС!K23</f>
        <v>7782</v>
      </c>
      <c r="L23" s="392"/>
    </row>
    <row r="24" spans="1:11" ht="39.75" thickBot="1">
      <c r="A24" s="84" t="s">
        <v>30</v>
      </c>
      <c r="B24" s="82">
        <v>102</v>
      </c>
      <c r="C24" s="391">
        <f>АГЧР!C24+ГКЧС!C24+Госвет!C24+Госжил!C24+Госкомимущ!C24+Гос_по_тариф!C24+Госсовет!C24+Гостехнадзор!C24+КСП!C24+Минздрав!C24+Мининформ!C24+Минкультур!C24+Минобр!C24+Минприроды!C24+Минсельхоз!C24+Минспорт!C24+Минстрой!C24+Минтранспорт!C24+Минтруд!C24+Минфин!C24+минэк!C24+Минюст!C24+ЦИК!C24+ТФОМС!C24</f>
        <v>0</v>
      </c>
      <c r="D24" s="391">
        <f>АГЧР!D24+ГКЧС!D24+Госвет!D24+Госжил!D24+Госкомимущ!D24+Гос_по_тариф!D24+Госсовет!D24+Гостехнадзор!D24+КСП!D24+Минздрав!D24+Мининформ!D24+Минкультур!D24+Минобр!D24+Минприроды!D24+Минсельхоз!D24+Минспорт!D24+Минстрой!D24+Минтранспорт!D24+Минтруд!D24+Минфин!D24+минэк!D24+Минюст!D24+ЦИК!D24+ТФОМС!D24</f>
        <v>0</v>
      </c>
      <c r="E24" s="391">
        <f>АГЧР!E24+ГКЧС!E24+Госвет!E24+Госжил!E24+Госкомимущ!E24+Гос_по_тариф!E24+Госсовет!E24+Гостехнадзор!E24+КСП!E24+Минздрав!E24+Мининформ!E24+Минкультур!E24+Минобр!E24+Минприроды!E24+Минсельхоз!E24+Минспорт!E24+Минстрой!E24+Минтранспорт!E24+Минтруд!E24+Минфин!E24+минэк!E24+Минюст!E24+ЦИК!E24+ТФОМС!E24</f>
        <v>0</v>
      </c>
      <c r="F24" s="391">
        <f>АГЧР!F24+ГКЧС!F24+Госвет!F24+Госжил!F24+Госкомимущ!F24+Гос_по_тариф!F24+Госсовет!F24+Гостехнадзор!F24+КСП!F24+Минздрав!F24+Мининформ!F24+Минкультур!F24+Минобр!F24+Минприроды!F24+Минсельхоз!F24+Минспорт!F24+Минстрой!F24+Минтранспорт!F24+Минтруд!F24+Минфин!F24+минэк!F24+Минюст!F24+ЦИК!F24+ТФОМС!F24</f>
        <v>0</v>
      </c>
      <c r="G24" s="391">
        <f>АГЧР!G24+ГКЧС!G24+Госвет!G24+Госжил!G24+Госкомимущ!G24+Гос_по_тариф!G24+Госсовет!G24+Гостехнадзор!G24+КСП!G24+Минздрав!G24+Мининформ!G24+Минкультур!G24+Минобр!G24+Минприроды!G24+Минсельхоз!G24+Минспорт!G24+Минстрой!G24+Минтранспорт!G24+Минтруд!G24+Минфин!G24+минэк!G24+Минюст!G24+ЦИК!G24+ТФОМС!G24</f>
        <v>0</v>
      </c>
      <c r="H24" s="391">
        <f>АГЧР!H24+ГКЧС!H24+Госвет!H24+Госжил!H24+Госкомимущ!H24+Гос_по_тариф!H24+Госсовет!H24+Гостехнадзор!H24+КСП!H24+Минздрав!H24+Мининформ!H24+Минкультур!H24+Минобр!H24+Минприроды!H24+Минсельхоз!H24+Минспорт!H24+Минстрой!H24+Минтранспорт!H24+Минтруд!H24+Минфин!H24+минэк!H24+Минюст!H24+ЦИК!H24+ТФОМС!H24</f>
        <v>0</v>
      </c>
      <c r="I24" s="391">
        <f>АГЧР!I24+ГКЧС!I24+Госвет!I24+Госжил!I24+Госкомимущ!I24+Гос_по_тариф!I24+Госсовет!I24+Гостехнадзор!I24+КСП!I24+Минздрав!I24+Мининформ!I24+Минкультур!I24+Минобр!I24+Минприроды!I24+Минсельхоз!I24+Минспорт!I24+Минстрой!I24+Минтранспорт!I24+Минтруд!I24+Минфин!I24+минэк!I24+Минюст!I24+ЦИК!I24+ТФОМС!I24</f>
        <v>0</v>
      </c>
      <c r="J24" s="391">
        <f>АГЧР!J24+ГКЧС!J24+Госвет!J24+Госжил!J24+Госкомимущ!J24+Гос_по_тариф!J24+Госсовет!J24+Гостехнадзор!J24+КСП!J24+Минздрав!J24+Мининформ!J24+Минкультур!J24+Минобр!J24+Минприроды!J24+Минсельхоз!J24+Минспорт!J24+Минстрой!J24+Минтранспорт!J24+Минтруд!J24+Минфин!J24+минэк!J24+Минюст!J24+ЦИК!J24+ТФОМС!J24</f>
        <v>0</v>
      </c>
      <c r="K24" s="391">
        <f>АГЧР!K24+ГКЧС!K24+Госвет!K24+Госжил!K24+Госкомимущ!K24+Гос_по_тариф!K24+Госсовет!K24+Гостехнадзор!K24+КСП!K24+Минздрав!K24+Мининформ!K24+Минкультур!K24+Минобр!K24+Минприроды!K24+Минсельхоз!K24+Минспорт!K24+Минстрой!K24+Минтранспорт!K24+Минтруд!K24+Минфин!K24+минэк!K24+Минюст!K24+ЦИК!K24+ТФОМС!K24</f>
        <v>0</v>
      </c>
    </row>
    <row r="25" spans="1:11" ht="39.75" thickBot="1">
      <c r="A25" s="84" t="s">
        <v>31</v>
      </c>
      <c r="B25" s="82">
        <v>103</v>
      </c>
      <c r="C25" s="391">
        <f>АГЧР!C25+ГКЧС!C25+Госвет!C25+Госжил!C25+Госкомимущ!C25+Гос_по_тариф!C25+Госсовет!C25+Гостехнадзор!C25+КСП!C25+Минздрав!C25+Мининформ!C25+Минкультур!C25+Минобр!C25+Минприроды!C25+Минсельхоз!C25+Минспорт!C25+Минстрой!C25+Минтранспорт!C25+Минтруд!C25+Минфин!C25+минэк!C25+Минюст!C25+ЦИК!C25+ТФОМС!C25</f>
        <v>195</v>
      </c>
      <c r="D25" s="391">
        <f>АГЧР!D25+ГКЧС!D25+Госвет!D25+Госжил!D25+Госкомимущ!D25+Гос_по_тариф!D25+Госсовет!D25+Гостехнадзор!D25+КСП!D25+Минздрав!D25+Мининформ!D25+Минкультур!D25+Минобр!D25+Минприроды!D25+Минсельхоз!D25+Минспорт!D25+Минстрой!D25+Минтранспорт!D25+Минтруд!D25+Минфин!D25+минэк!D25+Минюст!D25+ЦИК!D25+ТФОМС!D25</f>
        <v>1</v>
      </c>
      <c r="E25" s="391">
        <f>АГЧР!E25+ГКЧС!E25+Госвет!E25+Госжил!E25+Госкомимущ!E25+Гос_по_тариф!E25+Госсовет!E25+Гостехнадзор!E25+КСП!E25+Минздрав!E25+Мининформ!E25+Минкультур!E25+Минобр!E25+Минприроды!E25+Минсельхоз!E25+Минспорт!E25+Минстрой!E25+Минтранспорт!E25+Минтруд!E25+Минфин!E25+минэк!E25+Минюст!E25+ЦИК!E25+ТФОМС!E25</f>
        <v>2</v>
      </c>
      <c r="F25" s="391">
        <f>АГЧР!F25+ГКЧС!F25+Госвет!F25+Госжил!F25+Госкомимущ!F25+Гос_по_тариф!F25+Госсовет!F25+Гостехнадзор!F25+КСП!F25+Минздрав!F25+Мининформ!F25+Минкультур!F25+Минобр!F25+Минприроды!F25+Минсельхоз!F25+Минспорт!F25+Минстрой!F25+Минтранспорт!F25+Минтруд!F25+Минфин!F25+минэк!F25+Минюст!F25+ЦИК!F25+ТФОМС!F25</f>
        <v>0</v>
      </c>
      <c r="G25" s="391">
        <f>АГЧР!G25+ГКЧС!G25+Госвет!G25+Госжил!G25+Госкомимущ!G25+Гос_по_тариф!G25+Госсовет!G25+Гостехнадзор!G25+КСП!G25+Минздрав!G25+Мининформ!G25+Минкультур!G25+Минобр!G25+Минприроды!G25+Минсельхоз!G25+Минспорт!G25+Минстрой!G25+Минтранспорт!G25+Минтруд!G25+Минфин!G25+минэк!G25+Минюст!G25+ЦИК!G25+ТФОМС!G25</f>
        <v>146</v>
      </c>
      <c r="H25" s="391">
        <f>АГЧР!H25+ГКЧС!H25+Госвет!H25+Госжил!H25+Госкомимущ!H25+Гос_по_тариф!H25+Госсовет!H25+Гостехнадзор!H25+КСП!H25+Минздрав!H25+Мининформ!H25+Минкультур!H25+Минобр!H25+Минприроды!H25+Минсельхоз!H25+Минспорт!H25+Минстрой!H25+Минтранспорт!H25+Минтруд!H25+Минфин!H25+минэк!H25+Минюст!H25+ЦИК!H25+ТФОМС!H25</f>
        <v>46</v>
      </c>
      <c r="I25" s="391">
        <f>АГЧР!I25+ГКЧС!I25+Госвет!I25+Госжил!I25+Госкомимущ!I25+Гос_по_тариф!I25+Госсовет!I25+Гостехнадзор!I25+КСП!I25+Минздрав!I25+Мининформ!I25+Минкультур!I25+Минобр!I25+Минприроды!I25+Минсельхоз!I25+Минспорт!I25+Минстрой!I25+Минтранспорт!I25+Минтруд!I25+Минфин!I25+минэк!I25+Минюст!I25+ЦИК!I25+ТФОМС!I25</f>
        <v>0</v>
      </c>
      <c r="J25" s="391">
        <f>АГЧР!J25+ГКЧС!J25+Госвет!J25+Госжил!J25+Госкомимущ!J25+Гос_по_тариф!J25+Госсовет!J25+Гостехнадзор!J25+КСП!J25+Минздрав!J25+Мининформ!J25+Минкультур!J25+Минобр!J25+Минприроды!J25+Минсельхоз!J25+Минспорт!J25+Минстрой!J25+Минтранспорт!J25+Минтруд!J25+Минфин!J25+минэк!J25+Минюст!J25+ЦИК!J25+ТФОМС!J25</f>
        <v>0</v>
      </c>
      <c r="K25" s="391">
        <f>АГЧР!K25+ГКЧС!K25+Госвет!K25+Госжил!K25+Госкомимущ!K25+Гос_по_тариф!K25+Госсовет!K25+Гостехнадзор!K25+КСП!K25+Минздрав!K25+Мининформ!K25+Минкультур!K25+Минобр!K25+Минприроды!K25+Минсельхоз!K25+Минспорт!K25+Минстрой!K25+Минтранспорт!K25+Минтруд!K25+Минфин!K25+минэк!K25+Минюст!K25+ЦИК!K25+ТФОМС!K25</f>
        <v>0</v>
      </c>
    </row>
    <row r="26" spans="1:11" ht="53.25" thickBot="1">
      <c r="A26" s="221" t="s">
        <v>215</v>
      </c>
      <c r="B26" s="222" t="s">
        <v>216</v>
      </c>
      <c r="C26" s="391">
        <f>АГЧР!C26+ГКЧС!C26+Госвет!C26+Госжил!C26+Госкомимущ!C26+Гос_по_тариф!C26+Госсовет!C26+Гостехнадзор!C26+КСП!C26+Минздрав!C26+Мининформ!C26+Минкультур!C26+Минобр!C26+Минприроды!C26+Минсельхоз!C26+Минспорт!C26+Минстрой!C26+Минтранспорт!C26+Минтруд!C26+Минфин!C26+минэк!C26+Минюст!C26+ЦИК!C26+ТФОМС!C26</f>
        <v>79</v>
      </c>
      <c r="D26" s="391">
        <f>АГЧР!D26+ГКЧС!D26+Госвет!D26+Госжил!D26+Госкомимущ!D26+Гос_по_тариф!D26+Госсовет!D26+Гостехнадзор!D26+КСП!D26+Минздрав!D26+Мининформ!D26+Минкультур!D26+Минобр!D26+Минприроды!D26+Минсельхоз!D26+Минспорт!D26+Минстрой!D26+Минтранспорт!D26+Минтруд!D26+Минфин!D26+минэк!D26+Минюст!D26+ЦИК!D26+ТФОМС!D26</f>
        <v>1</v>
      </c>
      <c r="E26" s="391">
        <f>АГЧР!E26+ГКЧС!E26+Госвет!E26+Госжил!E26+Госкомимущ!E26+Гос_по_тариф!E26+Госсовет!E26+Гостехнадзор!E26+КСП!E26+Минздрав!E26+Мининформ!E26+Минкультур!E26+Минобр!E26+Минприроды!E26+Минсельхоз!E26+Минспорт!E26+Минстрой!E26+Минтранспорт!E26+Минтруд!E26+Минфин!E26+минэк!E26+Минюст!E26+ЦИК!E26+ТФОМС!E26</f>
        <v>1</v>
      </c>
      <c r="F26" s="391">
        <f>АГЧР!F26+ГКЧС!F26+Госвет!F26+Госжил!F26+Госкомимущ!F26+Гос_по_тариф!F26+Госсовет!F26+Гостехнадзор!F26+КСП!F26+Минздрав!F26+Мининформ!F26+Минкультур!F26+Минобр!F26+Минприроды!F26+Минсельхоз!F26+Минспорт!F26+Минстрой!F26+Минтранспорт!F26+Минтруд!F26+Минфин!F26+минэк!F26+Минюст!F26+ЦИК!F26+ТФОМС!F26</f>
        <v>0</v>
      </c>
      <c r="G26" s="391">
        <f>АГЧР!G26+ГКЧС!G26+Госвет!G26+Госжил!G26+Госкомимущ!G26+Гос_по_тариф!G26+Госсовет!G26+Гостехнадзор!G26+КСП!G26+Минздрав!G26+Мининформ!G26+Минкультур!G26+Минобр!G26+Минприроды!G26+Минсельхоз!G26+Минспорт!G26+Минстрой!G26+Минтранспорт!G26+Минтруд!G26+Минфин!G26+минэк!G26+Минюст!G26+ЦИК!G26+ТФОМС!G26</f>
        <v>61</v>
      </c>
      <c r="H26" s="391">
        <f>АГЧР!H26+ГКЧС!H26+Госвет!H26+Госжил!H26+Госкомимущ!H26+Гос_по_тариф!H26+Госсовет!H26+Гостехнадзор!H26+КСП!H26+Минздрав!H26+Мининформ!H26+Минкультур!H26+Минобр!H26+Минприроды!H26+Минсельхоз!H26+Минспорт!H26+Минстрой!H26+Минтранспорт!H26+Минтруд!H26+Минфин!H26+минэк!H26+Минюст!H26+ЦИК!H26+ТФОМС!H26</f>
        <v>16</v>
      </c>
      <c r="I26" s="391">
        <f>АГЧР!I26+ГКЧС!I26+Госвет!I26+Госжил!I26+Госкомимущ!I26+Гос_по_тариф!I26+Госсовет!I26+Гостехнадзор!I26+КСП!I26+Минздрав!I26+Мининформ!I26+Минкультур!I26+Минобр!I26+Минприроды!I26+Минсельхоз!I26+Минспорт!I26+Минстрой!I26+Минтранспорт!I26+Минтруд!I26+Минфин!I26+минэк!I26+Минюст!I26+ЦИК!I26+ТФОМС!I26</f>
        <v>0</v>
      </c>
      <c r="J26" s="391">
        <f>АГЧР!J26+ГКЧС!J26+Госвет!J26+Госжил!J26+Госкомимущ!J26+Гос_по_тариф!J26+Госсовет!J26+Гостехнадзор!J26+КСП!J26+Минздрав!J26+Мининформ!J26+Минкультур!J26+Минобр!J26+Минприроды!J26+Минсельхоз!J26+Минспорт!J26+Минстрой!J26+Минтранспорт!J26+Минтруд!J26+Минфин!J26+минэк!J26+Минюст!J26+ЦИК!J26+ТФОМС!J26</f>
        <v>0</v>
      </c>
      <c r="K26" s="391">
        <f>АГЧР!K26+ГКЧС!K26+Госвет!K26+Госжил!K26+Госкомимущ!K26+Гос_по_тариф!K26+Госсовет!K26+Гостехнадзор!K26+КСП!K26+Минздрав!K26+Мининформ!K26+Минкультур!K26+Минобр!K26+Минприроды!K26+Минсельхоз!K26+Минспорт!K26+Минстрой!K26+Минтранспорт!K26+Минтруд!K26+Минфин!K26+минэк!K26+Минюст!K26+ЦИК!K26+ТФОМС!K26</f>
        <v>0</v>
      </c>
    </row>
    <row r="27" spans="1:11" ht="53.25" thickBot="1">
      <c r="A27" s="221" t="s">
        <v>217</v>
      </c>
      <c r="B27" s="222" t="s">
        <v>218</v>
      </c>
      <c r="C27" s="391">
        <f>АГЧР!C27+ГКЧС!C27+Госвет!C27+Госжил!C27+Госкомимущ!C27+Гос_по_тариф!C27+Госсовет!C27+Гостехнадзор!C27+КСП!C27+Минздрав!C27+Мининформ!C27+Минкультур!C27+Минобр!C27+Минприроды!C27+Минсельхоз!C27+Минспорт!C27+Минстрой!C27+Минтранспорт!C27+Минтруд!C27+Минфин!C27+минэк!C27+Минюст!C27+ЦИК!C27+ТФОМС!C27</f>
        <v>36</v>
      </c>
      <c r="D27" s="391">
        <f>АГЧР!D27+ГКЧС!D27+Госвет!D27+Госжил!D27+Госкомимущ!D27+Гос_по_тариф!D27+Госсовет!D27+Гостехнадзор!D27+КСП!D27+Минздрав!D27+Мининформ!D27+Минкультур!D27+Минобр!D27+Минприроды!D27+Минсельхоз!D27+Минспорт!D27+Минстрой!D27+Минтранспорт!D27+Минтруд!D27+Минфин!D27+минэк!D27+Минюст!D27+ЦИК!D27+ТФОМС!D27</f>
        <v>0</v>
      </c>
      <c r="E27" s="391">
        <f>АГЧР!E27+ГКЧС!E27+Госвет!E27+Госжил!E27+Госкомимущ!E27+Гос_по_тариф!E27+Госсовет!E27+Гостехнадзор!E27+КСП!E27+Минздрав!E27+Мининформ!E27+Минкультур!E27+Минобр!E27+Минприроды!E27+Минсельхоз!E27+Минспорт!E27+Минстрой!E27+Минтранспорт!E27+Минтруд!E27+Минфин!E27+минэк!E27+Минюст!E27+ЦИК!E27+ТФОМС!E27</f>
        <v>0</v>
      </c>
      <c r="F27" s="391">
        <f>АГЧР!F27+ГКЧС!F27+Госвет!F27+Госжил!F27+Госкомимущ!F27+Гос_по_тариф!F27+Госсовет!F27+Гостехнадзор!F27+КСП!F27+Минздрав!F27+Мининформ!F27+Минкультур!F27+Минобр!F27+Минприроды!F27+Минсельхоз!F27+Минспорт!F27+Минстрой!F27+Минтранспорт!F27+Минтруд!F27+Минфин!F27+минэк!F27+Минюст!F27+ЦИК!F27+ТФОМС!F27</f>
        <v>0</v>
      </c>
      <c r="G27" s="391">
        <f>АГЧР!G27+ГКЧС!G27+Госвет!G27+Госжил!G27+Госкомимущ!G27+Гос_по_тариф!G27+Госсовет!G27+Гостехнадзор!G27+КСП!G27+Минздрав!G27+Мининформ!G27+Минкультур!G27+Минобр!G27+Минприроды!G27+Минсельхоз!G27+Минспорт!G27+Минстрой!G27+Минтранспорт!G27+Минтруд!G27+Минфин!G27+минэк!G27+Минюст!G27+ЦИК!G27+ТФОМС!G27</f>
        <v>31</v>
      </c>
      <c r="H27" s="391">
        <f>АГЧР!H27+ГКЧС!H27+Госвет!H27+Госжил!H27+Госкомимущ!H27+Гос_по_тариф!H27+Госсовет!H27+Гостехнадзор!H27+КСП!H27+Минздрав!H27+Мининформ!H27+Минкультур!H27+Минобр!H27+Минприроды!H27+Минсельхоз!H27+Минспорт!H27+Минстрой!H27+Минтранспорт!H27+Минтруд!H27+Минфин!H27+минэк!H27+Минюст!H27+ЦИК!H27+ТФОМС!H27</f>
        <v>5</v>
      </c>
      <c r="I27" s="391">
        <f>АГЧР!I27+ГКЧС!I27+Госвет!I27+Госжил!I27+Госкомимущ!I27+Гос_по_тариф!I27+Госсовет!I27+Гостехнадзор!I27+КСП!I27+Минздрав!I27+Мининформ!I27+Минкультур!I27+Минобр!I27+Минприроды!I27+Минсельхоз!I27+Минспорт!I27+Минстрой!I27+Минтранспорт!I27+Минтруд!I27+Минфин!I27+минэк!I27+Минюст!I27+ЦИК!I27+ТФОМС!I27</f>
        <v>0</v>
      </c>
      <c r="J27" s="391">
        <f>АГЧР!J27+ГКЧС!J27+Госвет!J27+Госжил!J27+Госкомимущ!J27+Гос_по_тариф!J27+Госсовет!J27+Гостехнадзор!J27+КСП!J27+Минздрав!J27+Мининформ!J27+Минкультур!J27+Минобр!J27+Минприроды!J27+Минсельхоз!J27+Минспорт!J27+Минстрой!J27+Минтранспорт!J27+Минтруд!J27+Минфин!J27+минэк!J27+Минюст!J27+ЦИК!J27+ТФОМС!J27</f>
        <v>0</v>
      </c>
      <c r="K27" s="391">
        <f>АГЧР!K27+ГКЧС!K27+Госвет!K27+Госжил!K27+Госкомимущ!K27+Гос_по_тариф!K27+Госсовет!K27+Гостехнадзор!K27+КСП!K27+Минздрав!K27+Мининформ!K27+Минкультур!K27+Минобр!K27+Минприроды!K27+Минсельхоз!K27+Минспорт!K27+Минстрой!K27+Минтранспорт!K27+Минтруд!K27+Минфин!K27+минэк!K27+Минюст!K27+ЦИК!K27+ТФОМС!K27</f>
        <v>0</v>
      </c>
    </row>
    <row r="28" spans="1:11" ht="53.25" thickBot="1">
      <c r="A28" s="84" t="s">
        <v>32</v>
      </c>
      <c r="B28" s="82">
        <v>104</v>
      </c>
      <c r="C28" s="391">
        <f>АГЧР!C28+ГКЧС!C28+Госвет!C28+Госжил!C28+Госкомимущ!C28+Гос_по_тариф!C28+Госсовет!C28+Гостехнадзор!C28+КСП!C28+Минздрав!C28+Мининформ!C28+Минкультур!C28+Минобр!C28+Минприроды!C28+Минсельхоз!C28+Минспорт!C28+Минстрой!C28+Минтранспорт!C28+Минтруд!C28+Минфин!C28+минэк!C28+Минюст!C28+ЦИК!C28+ТФОМС!C28</f>
        <v>94</v>
      </c>
      <c r="D28" s="391">
        <f>АГЧР!D28+ГКЧС!D28+Госвет!D28+Госжил!D28+Госкомимущ!D28+Гос_по_тариф!D28+Госсовет!D28+Гостехнадзор!D28+КСП!D28+Минздрав!D28+Мининформ!D28+Минкультур!D28+Минобр!D28+Минприроды!D28+Минсельхоз!D28+Минспорт!D28+Минстрой!D28+Минтранспорт!D28+Минтруд!D28+Минфин!D28+минэк!D28+Минюст!D28+ЦИК!D28+ТФОМС!D28</f>
        <v>0</v>
      </c>
      <c r="E28" s="391">
        <f>АГЧР!E28+ГКЧС!E28+Госвет!E28+Госжил!E28+Госкомимущ!E28+Гос_по_тариф!E28+Госсовет!E28+Гостехнадзор!E28+КСП!E28+Минздрав!E28+Мининформ!E28+Минкультур!E28+Минобр!E28+Минприроды!E28+Минсельхоз!E28+Минспорт!E28+Минстрой!E28+Минтранспорт!E28+Минтруд!E28+Минфин!E28+минэк!E28+Минюст!E28+ЦИК!E28+ТФОМС!E28</f>
        <v>0</v>
      </c>
      <c r="F28" s="391">
        <f>АГЧР!F28+ГКЧС!F28+Госвет!F28+Госжил!F28+Госкомимущ!F28+Гос_по_тариф!F28+Госсовет!F28+Гостехнадзор!F28+КСП!F28+Минздрав!F28+Мининформ!F28+Минкультур!F28+Минобр!F28+Минприроды!F28+Минсельхоз!F28+Минспорт!F28+Минстрой!F28+Минтранспорт!F28+Минтруд!F28+Минфин!F28+минэк!F28+Минюст!F28+ЦИК!F28+ТФОМС!F28</f>
        <v>0</v>
      </c>
      <c r="G28" s="391">
        <f>АГЧР!G28+ГКЧС!G28+Госвет!G28+Госжил!G28+Госкомимущ!G28+Гос_по_тариф!G28+Госсовет!G28+Гостехнадзор!G28+КСП!G28+Минздрав!G28+Мининформ!G28+Минкультур!G28+Минобр!G28+Минприроды!G28+Минсельхоз!G28+Минспорт!G28+Минстрой!G28+Минтранспорт!G28+Минтруд!G28+Минфин!G28+минэк!G28+Минюст!G28+ЦИК!G28+ТФОМС!G28</f>
        <v>69</v>
      </c>
      <c r="H28" s="391">
        <f>АГЧР!H28+ГКЧС!H28+Госвет!H28+Госжил!H28+Госкомимущ!H28+Гос_по_тариф!H28+Госсовет!H28+Гостехнадзор!H28+КСП!H28+Минздрав!H28+Мининформ!H28+Минкультур!H28+Минобр!H28+Минприроды!H28+Минсельхоз!H28+Минспорт!H28+Минстрой!H28+Минтранспорт!H28+Минтруд!H28+Минфин!H28+минэк!H28+Минюст!H28+ЦИК!H28+ТФОМС!H28</f>
        <v>25</v>
      </c>
      <c r="I28" s="391">
        <f>АГЧР!I28+ГКЧС!I28+Госвет!I28+Госжил!I28+Госкомимущ!I28+Гос_по_тариф!I28+Госсовет!I28+Гостехнадзор!I28+КСП!I28+Минздрав!I28+Мининформ!I28+Минкультур!I28+Минобр!I28+Минприроды!I28+Минсельхоз!I28+Минспорт!I28+Минстрой!I28+Минтранспорт!I28+Минтруд!I28+Минфин!I28+минэк!I28+Минюст!I28+ЦИК!I28+ТФОМС!I28</f>
        <v>0</v>
      </c>
      <c r="J28" s="391">
        <f>АГЧР!J28+ГКЧС!J28+Госвет!J28+Госжил!J28+Госкомимущ!J28+Гос_по_тариф!J28+Госсовет!J28+Гостехнадзор!J28+КСП!J28+Минздрав!J28+Мининформ!J28+Минкультур!J28+Минобр!J28+Минприроды!J28+Минсельхоз!J28+Минспорт!J28+Минстрой!J28+Минтранспорт!J28+Минтруд!J28+Минфин!J28+минэк!J28+Минюст!J28+ЦИК!J28+ТФОМС!J28</f>
        <v>0</v>
      </c>
      <c r="K28" s="391">
        <f>АГЧР!K28+ГКЧС!K28+Госвет!K28+Госжил!K28+Госкомимущ!K28+Гос_по_тариф!K28+Госсовет!K28+Гостехнадзор!K28+КСП!K28+Минздрав!K28+Мининформ!K28+Минкультур!K28+Минобр!K28+Минприроды!K28+Минсельхоз!K28+Минспорт!K28+Минстрой!K28+Минтранспорт!K28+Минтруд!K28+Минфин!K28+минэк!K28+Минюст!K28+ЦИК!K28+ТФОМС!K28</f>
        <v>0</v>
      </c>
    </row>
    <row r="29" spans="1:11" ht="66" thickBot="1">
      <c r="A29" s="221" t="s">
        <v>219</v>
      </c>
      <c r="B29" s="222" t="s">
        <v>220</v>
      </c>
      <c r="C29" s="391">
        <f>АГЧР!C29+ГКЧС!C29+Госвет!C29+Госжил!C29+Госкомимущ!C29+Гос_по_тариф!C29+Госсовет!C29+Гостехнадзор!C29+КСП!C29+Минздрав!C29+Мининформ!C29+Минкультур!C29+Минобр!C29+Минприроды!C29+Минсельхоз!C29+Минспорт!C29+Минстрой!C29+Минтранспорт!C29+Минтруд!C29+Минфин!C29+минэк!C29+Минюст!C29+ЦИК!C29+ТФОМС!C29</f>
        <v>40</v>
      </c>
      <c r="D29" s="391">
        <f>АГЧР!D29+ГКЧС!D29+Госвет!D29+Госжил!D29+Госкомимущ!D29+Гос_по_тариф!D29+Госсовет!D29+Гостехнадзор!D29+КСП!D29+Минздрав!D29+Мининформ!D29+Минкультур!D29+Минобр!D29+Минприроды!D29+Минсельхоз!D29+Минспорт!D29+Минстрой!D29+Минтранспорт!D29+Минтруд!D29+Минфин!D29+минэк!D29+Минюст!D29+ЦИК!D29+ТФОМС!D29</f>
        <v>0</v>
      </c>
      <c r="E29" s="391">
        <f>АГЧР!E29+ГКЧС!E29+Госвет!E29+Госжил!E29+Госкомимущ!E29+Гос_по_тариф!E29+Госсовет!E29+Гостехнадзор!E29+КСП!E29+Минздрав!E29+Мининформ!E29+Минкультур!E29+Минобр!E29+Минприроды!E29+Минсельхоз!E29+Минспорт!E29+Минстрой!E29+Минтранспорт!E29+Минтруд!E29+Минфин!E29+минэк!E29+Минюст!E29+ЦИК!E29+ТФОМС!E29</f>
        <v>0</v>
      </c>
      <c r="F29" s="391">
        <f>АГЧР!F29+ГКЧС!F29+Госвет!F29+Госжил!F29+Госкомимущ!F29+Гос_по_тариф!F29+Госсовет!F29+Гостехнадзор!F29+КСП!F29+Минздрав!F29+Мининформ!F29+Минкультур!F29+Минобр!F29+Минприроды!F29+Минсельхоз!F29+Минспорт!F29+Минстрой!F29+Минтранспорт!F29+Минтруд!F29+Минфин!F29+минэк!F29+Минюст!F29+ЦИК!F29+ТФОМС!F29</f>
        <v>0</v>
      </c>
      <c r="G29" s="391">
        <f>АГЧР!G29+ГКЧС!G29+Госвет!G29+Госжил!G29+Госкомимущ!G29+Гос_по_тариф!G29+Госсовет!G29+Гостехнадзор!G29+КСП!G29+Минздрав!G29+Мининформ!G29+Минкультур!G29+Минобр!G29+Минприроды!G29+Минсельхоз!G29+Минспорт!G29+Минстрой!G29+Минтранспорт!G29+Минтруд!G29+Минфин!G29+минэк!G29+Минюст!G29+ЦИК!G29+ТФОМС!G29</f>
        <v>22</v>
      </c>
      <c r="H29" s="391">
        <f>АГЧР!H29+ГКЧС!H29+Госвет!H29+Госжил!H29+Госкомимущ!H29+Гос_по_тариф!H29+Госсовет!H29+Гостехнадзор!H29+КСП!H29+Минздрав!H29+Мининформ!H29+Минкультур!H29+Минобр!H29+Минприроды!H29+Минсельхоз!H29+Минспорт!H29+Минстрой!H29+Минтранспорт!H29+Минтруд!H29+Минфин!H29+минэк!H29+Минюст!H29+ЦИК!H29+ТФОМС!H29</f>
        <v>18</v>
      </c>
      <c r="I29" s="391">
        <f>АГЧР!I29+ГКЧС!I29+Госвет!I29+Госжил!I29+Госкомимущ!I29+Гос_по_тариф!I29+Госсовет!I29+Гостехнадзор!I29+КСП!I29+Минздрав!I29+Мининформ!I29+Минкультур!I29+Минобр!I29+Минприроды!I29+Минсельхоз!I29+Минспорт!I29+Минстрой!I29+Минтранспорт!I29+Минтруд!I29+Минфин!I29+минэк!I29+Минюст!I29+ЦИК!I29+ТФОМС!I29</f>
        <v>0</v>
      </c>
      <c r="J29" s="391">
        <f>АГЧР!J29+ГКЧС!J29+Госвет!J29+Госжил!J29+Госкомимущ!J29+Гос_по_тариф!J29+Госсовет!J29+Гостехнадзор!J29+КСП!J29+Минздрав!J29+Мининформ!J29+Минкультур!J29+Минобр!J29+Минприроды!J29+Минсельхоз!J29+Минспорт!J29+Минстрой!J29+Минтранспорт!J29+Минтруд!J29+Минфин!J29+минэк!J29+Минюст!J29+ЦИК!J29+ТФОМС!J29</f>
        <v>0</v>
      </c>
      <c r="K29" s="391">
        <f>АГЧР!K29+ГКЧС!K29+Госвет!K29+Госжил!K29+Госкомимущ!K29+Гос_по_тариф!K29+Госсовет!K29+Гостехнадзор!K29+КСП!K29+Минздрав!K29+Мининформ!K29+Минкультур!K29+Минобр!K29+Минприроды!K29+Минсельхоз!K29+Минспорт!K29+Минстрой!K29+Минтранспорт!K29+Минтруд!K29+Минфин!K29+минэк!K29+Минюст!K29+ЦИК!K29+ТФОМС!K29</f>
        <v>0</v>
      </c>
    </row>
    <row r="30" spans="1:11" ht="66" thickBot="1">
      <c r="A30" s="84" t="s">
        <v>33</v>
      </c>
      <c r="B30" s="82">
        <v>105</v>
      </c>
      <c r="C30" s="391">
        <f>АГЧР!C30+ГКЧС!C30+Госвет!C30+Госжил!C30+Госкомимущ!C30+Гос_по_тариф!C30+Госсовет!C30+Гостехнадзор!C30+КСП!C30+Минздрав!C30+Мининформ!C30+Минкультур!C30+Минобр!C30+Минприроды!C30+Минсельхоз!C30+Минспорт!C30+Минстрой!C30+Минтранспорт!C30+Минтруд!C30+Минфин!C30+минэк!C30+Минюст!C30+ЦИК!C30+ТФОМС!C30</f>
        <v>11</v>
      </c>
      <c r="D30" s="391">
        <f>АГЧР!D30+ГКЧС!D30+Госвет!D30+Госжил!D30+Госкомимущ!D30+Гос_по_тариф!D30+Госсовет!D30+Гостехнадзор!D30+КСП!D30+Минздрав!D30+Мининформ!D30+Минкультур!D30+Минобр!D30+Минприроды!D30+Минсельхоз!D30+Минспорт!D30+Минстрой!D30+Минтранспорт!D30+Минтруд!D30+Минфин!D30+минэк!D30+Минюст!D30+ЦИК!D30+ТФОМС!D30</f>
        <v>1</v>
      </c>
      <c r="E30" s="391">
        <f>АГЧР!E30+ГКЧС!E30+Госвет!E30+Госжил!E30+Госкомимущ!E30+Гос_по_тариф!E30+Госсовет!E30+Гостехнадзор!E30+КСП!E30+Минздрав!E30+Мининформ!E30+Минкультур!E30+Минобр!E30+Минприроды!E30+Минсельхоз!E30+Минспорт!E30+Минстрой!E30+Минтранспорт!E30+Минтруд!E30+Минфин!E30+минэк!E30+Минюст!E30+ЦИК!E30+ТФОМС!E30</f>
        <v>0</v>
      </c>
      <c r="F30" s="391">
        <f>АГЧР!F30+ГКЧС!F30+Госвет!F30+Госжил!F30+Госкомимущ!F30+Гос_по_тариф!F30+Госсовет!F30+Гостехнадзор!F30+КСП!F30+Минздрав!F30+Мининформ!F30+Минкультур!F30+Минобр!F30+Минприроды!F30+Минсельхоз!F30+Минспорт!F30+Минстрой!F30+Минтранспорт!F30+Минтруд!F30+Минфин!F30+минэк!F30+Минюст!F30+ЦИК!F30+ТФОМС!F30</f>
        <v>0</v>
      </c>
      <c r="G30" s="391">
        <f>АГЧР!G30+ГКЧС!G30+Госвет!G30+Госжил!G30+Госкомимущ!G30+Гос_по_тариф!G30+Госсовет!G30+Гостехнадзор!G30+КСП!G30+Минздрав!G30+Мининформ!G30+Минкультур!G30+Минобр!G30+Минприроды!G30+Минсельхоз!G30+Минспорт!G30+Минстрой!G30+Минтранспорт!G30+Минтруд!G30+Минфин!G30+минэк!G30+Минюст!G30+ЦИК!G30+ТФОМС!G30</f>
        <v>10</v>
      </c>
      <c r="H30" s="391">
        <f>АГЧР!H30+ГКЧС!H30+Госвет!H30+Госжил!H30+Госкомимущ!H30+Гос_по_тариф!H30+Госсовет!H30+Гостехнадзор!H30+КСП!H30+Минздрав!H30+Мининформ!H30+Минкультур!H30+Минобр!H30+Минприроды!H30+Минсельхоз!H30+Минспорт!H30+Минстрой!H30+Минтранспорт!H30+Минтруд!H30+Минфин!H30+минэк!H30+Минюст!H30+ЦИК!H30+ТФОМС!H30</f>
        <v>0</v>
      </c>
      <c r="I30" s="391">
        <f>АГЧР!I30+ГКЧС!I30+Госвет!I30+Госжил!I30+Госкомимущ!I30+Гос_по_тариф!I30+Госсовет!I30+Гостехнадзор!I30+КСП!I30+Минздрав!I30+Мининформ!I30+Минкультур!I30+Минобр!I30+Минприроды!I30+Минсельхоз!I30+Минспорт!I30+Минстрой!I30+Минтранспорт!I30+Минтруд!I30+Минфин!I30+минэк!I30+Минюст!I30+ЦИК!I30+ТФОМС!I30</f>
        <v>0</v>
      </c>
      <c r="J30" s="391">
        <f>АГЧР!J30+ГКЧС!J30+Госвет!J30+Госжил!J30+Госкомимущ!J30+Гос_по_тариф!J30+Госсовет!J30+Гостехнадзор!J30+КСП!J30+Минздрав!J30+Мининформ!J30+Минкультур!J30+Минобр!J30+Минприроды!J30+Минсельхоз!J30+Минспорт!J30+Минстрой!J30+Минтранспорт!J30+Минтруд!J30+Минфин!J30+минэк!J30+Минюст!J30+ЦИК!J30+ТФОМС!J30</f>
        <v>0</v>
      </c>
      <c r="K30" s="391">
        <f>АГЧР!K30+ГКЧС!K30+Госвет!K30+Госжил!K30+Госкомимущ!K30+Гос_по_тариф!K30+Госсовет!K30+Гостехнадзор!K30+КСП!K30+Минздрав!K30+Мининформ!K30+Минкультур!K30+Минобр!K30+Минприроды!K30+Минсельхоз!K30+Минспорт!K30+Минстрой!K30+Минтранспорт!K30+Минтруд!K30+Минфин!K30+минэк!K30+Минюст!K30+ЦИК!K30+ТФОМС!K30</f>
        <v>0</v>
      </c>
    </row>
    <row r="31" spans="1:11" ht="53.25" thickBot="1">
      <c r="A31" s="84" t="s">
        <v>34</v>
      </c>
      <c r="B31" s="82">
        <v>106</v>
      </c>
      <c r="C31" s="391">
        <f>АГЧР!C31+ГКЧС!C31+Госвет!C31+Госжил!C31+Госкомимущ!C31+Гос_по_тариф!C31+Госсовет!C31+Гостехнадзор!C31+КСП!C31+Минздрав!C31+Мининформ!C31+Минкультур!C31+Минобр!C31+Минприроды!C31+Минсельхоз!C31+Минспорт!C31+Минстрой!C31+Минтранспорт!C31+Минтруд!C31+Минфин!C31+минэк!C31+Минюст!C31+ЦИК!C31+ТФОМС!C31</f>
        <v>42</v>
      </c>
      <c r="D31" s="391">
        <f>АГЧР!D31+ГКЧС!D31+Госвет!D31+Госжил!D31+Госкомимущ!D31+Гос_по_тариф!D31+Госсовет!D31+Гостехнадзор!D31+КСП!D31+Минздрав!D31+Мининформ!D31+Минкультур!D31+Минобр!D31+Минприроды!D31+Минсельхоз!D31+Минспорт!D31+Минстрой!D31+Минтранспорт!D31+Минтруд!D31+Минфин!D31+минэк!D31+Минюст!D31+ЦИК!D31+ТФОМС!D31</f>
        <v>0</v>
      </c>
      <c r="E31" s="391">
        <f>АГЧР!E31+ГКЧС!E31+Госвет!E31+Госжил!E31+Госкомимущ!E31+Гос_по_тариф!E31+Госсовет!E31+Гостехнадзор!E31+КСП!E31+Минздрав!E31+Мининформ!E31+Минкультур!E31+Минобр!E31+Минприроды!E31+Минсельхоз!E31+Минспорт!E31+Минстрой!E31+Минтранспорт!E31+Минтруд!E31+Минфин!E31+минэк!E31+Минюст!E31+ЦИК!E31+ТФОМС!E31</f>
        <v>0</v>
      </c>
      <c r="F31" s="391">
        <f>АГЧР!F31+ГКЧС!F31+Госвет!F31+Госжил!F31+Госкомимущ!F31+Гос_по_тариф!F31+Госсовет!F31+Гостехнадзор!F31+КСП!F31+Минздрав!F31+Мининформ!F31+Минкультур!F31+Минобр!F31+Минприроды!F31+Минсельхоз!F31+Минспорт!F31+Минстрой!F31+Минтранспорт!F31+Минтруд!F31+Минфин!F31+минэк!F31+Минюст!F31+ЦИК!F31+ТФОМС!F31</f>
        <v>0</v>
      </c>
      <c r="G31" s="391">
        <f>АГЧР!G31+ГКЧС!G31+Госвет!G31+Госжил!G31+Госкомимущ!G31+Гос_по_тариф!G31+Госсовет!G31+Гостехнадзор!G31+КСП!G31+Минздрав!G31+Мининформ!G31+Минкультур!G31+Минобр!G31+Минприроды!G31+Минсельхоз!G31+Минспорт!G31+Минстрой!G31+Минтранспорт!G31+Минтруд!G31+Минфин!G31+минэк!G31+Минюст!G31+ЦИК!G31+ТФОМС!G31</f>
        <v>32</v>
      </c>
      <c r="H31" s="391">
        <f>АГЧР!H31+ГКЧС!H31+Госвет!H31+Госжил!H31+Госкомимущ!H31+Гос_по_тариф!H31+Госсовет!H31+Гостехнадзор!H31+КСП!H31+Минздрав!H31+Мининформ!H31+Минкультур!H31+Минобр!H31+Минприроды!H31+Минсельхоз!H31+Минспорт!H31+Минстрой!H31+Минтранспорт!H31+Минтруд!H31+Минфин!H31+минэк!H31+Минюст!H31+ЦИК!H31+ТФОМС!H31</f>
        <v>10</v>
      </c>
      <c r="I31" s="391">
        <f>АГЧР!I31+ГКЧС!I31+Госвет!I31+Госжил!I31+Госкомимущ!I31+Гос_по_тариф!I31+Госсовет!I31+Гостехнадзор!I31+КСП!I31+Минздрав!I31+Мининформ!I31+Минкультур!I31+Минобр!I31+Минприроды!I31+Минсельхоз!I31+Минспорт!I31+Минстрой!I31+Минтранспорт!I31+Минтруд!I31+Минфин!I31+минэк!I31+Минюст!I31+ЦИК!I31+ТФОМС!I31</f>
        <v>0</v>
      </c>
      <c r="J31" s="391">
        <f>АГЧР!J31+ГКЧС!J31+Госвет!J31+Госжил!J31+Госкомимущ!J31+Гос_по_тариф!J31+Госсовет!J31+Гостехнадзор!J31+КСП!J31+Минздрав!J31+Мининформ!J31+Минкультур!J31+Минобр!J31+Минприроды!J31+Минсельхоз!J31+Минспорт!J31+Минстрой!J31+Минтранспорт!J31+Минтруд!J31+Минфин!J31+минэк!J31+Минюст!J31+ЦИК!J31+ТФОМС!J31</f>
        <v>0</v>
      </c>
      <c r="K31" s="391">
        <f>АГЧР!K31+ГКЧС!K31+Госвет!K31+Госжил!K31+Госкомимущ!K31+Гос_по_тариф!K31+Госсовет!K31+Гостехнадзор!K31+КСП!K31+Минздрав!K31+Мининформ!K31+Минкультур!K31+Минобр!K31+Минприроды!K31+Минсельхоз!K31+Минспорт!K31+Минстрой!K31+Минтранспорт!K31+Минтруд!K31+Минфин!K31+минэк!K31+Минюст!K31+ЦИК!K31+ТФОМС!K31</f>
        <v>0</v>
      </c>
    </row>
    <row r="32" spans="1:11" ht="27" thickBot="1">
      <c r="A32" s="84" t="s">
        <v>35</v>
      </c>
      <c r="B32" s="82">
        <v>107</v>
      </c>
      <c r="C32" s="391">
        <f>АГЧР!C32+ГКЧС!C32+Госвет!C32+Госжил!C32+Госкомимущ!C32+Гос_по_тариф!C32+Госсовет!C32+Гостехнадзор!C32+КСП!C32+Минздрав!C32+Мининформ!C32+Минкультур!C32+Минобр!C32+Минприроды!C32+Минсельхоз!C32+Минспорт!C32+Минстрой!C32+Минтранспорт!C32+Минтруд!C32+Минфин!C32+минэк!C32+Минюст!C32+ЦИК!C32+ТФОМС!C32</f>
        <v>52</v>
      </c>
      <c r="D32" s="391">
        <f>АГЧР!D32+ГКЧС!D32+Госвет!D32+Госжил!D32+Госкомимущ!D32+Гос_по_тариф!D32+Госсовет!D32+Гостехнадзор!D32+КСП!D32+Минздрав!D32+Мининформ!D32+Минкультур!D32+Минобр!D32+Минприроды!D32+Минсельхоз!D32+Минспорт!D32+Минстрой!D32+Минтранспорт!D32+Минтруд!D32+Минфин!D32+минэк!D32+Минюст!D32+ЦИК!D32+ТФОМС!D32</f>
        <v>5</v>
      </c>
      <c r="E32" s="391">
        <f>АГЧР!E32+ГКЧС!E32+Госвет!E32+Госжил!E32+Госкомимущ!E32+Гос_по_тариф!E32+Госсовет!E32+Гостехнадзор!E32+КСП!E32+Минздрав!E32+Мининформ!E32+Минкультур!E32+Минобр!E32+Минприроды!E32+Минсельхоз!E32+Минспорт!E32+Минстрой!E32+Минтранспорт!E32+Минтруд!E32+Минфин!E32+минэк!E32+Минюст!E32+ЦИК!E32+ТФОМС!E32</f>
        <v>0</v>
      </c>
      <c r="F32" s="391">
        <f>АГЧР!F32+ГКЧС!F32+Госвет!F32+Госжил!F32+Госкомимущ!F32+Гос_по_тариф!F32+Госсовет!F32+Гостехнадзор!F32+КСП!F32+Минздрав!F32+Мининформ!F32+Минкультур!F32+Минобр!F32+Минприроды!F32+Минсельхоз!F32+Минспорт!F32+Минстрой!F32+Минтранспорт!F32+Минтруд!F32+Минфин!F32+минэк!F32+Минюст!F32+ЦИК!F32+ТФОМС!F32</f>
        <v>0</v>
      </c>
      <c r="G32" s="391">
        <f>АГЧР!G32+ГКЧС!G32+Госвет!G32+Госжил!G32+Госкомимущ!G32+Гос_по_тариф!G32+Госсовет!G32+Гостехнадзор!G32+КСП!G32+Минздрав!G32+Мининформ!G32+Минкультур!G32+Минобр!G32+Минприроды!G32+Минсельхоз!G32+Минспорт!G32+Минстрой!G32+Минтранспорт!G32+Минтруд!G32+Минфин!G32+минэк!G32+Минюст!G32+ЦИК!G32+ТФОМС!G32</f>
        <v>47</v>
      </c>
      <c r="H32" s="391">
        <f>АГЧР!H32+ГКЧС!H32+Госвет!H32+Госжил!H32+Госкомимущ!H32+Гос_по_тариф!H32+Госсовет!H32+Гостехнадзор!H32+КСП!H32+Минздрав!H32+Мининформ!H32+Минкультур!H32+Минобр!H32+Минприроды!H32+Минсельхоз!H32+Минспорт!H32+Минстрой!H32+Минтранспорт!H32+Минтруд!H32+Минфин!H32+минэк!H32+Минюст!H32+ЦИК!H32+ТФОМС!H32</f>
        <v>0</v>
      </c>
      <c r="I32" s="391">
        <f>АГЧР!I32+ГКЧС!I32+Госвет!I32+Госжил!I32+Госкомимущ!I32+Гос_по_тариф!I32+Госсовет!I32+Гостехнадзор!I32+КСП!I32+Минздрав!I32+Мининформ!I32+Минкультур!I32+Минобр!I32+Минприроды!I32+Минсельхоз!I32+Минспорт!I32+Минстрой!I32+Минтранспорт!I32+Минтруд!I32+Минфин!I32+минэк!I32+Минюст!I32+ЦИК!I32+ТФОМС!I32</f>
        <v>0</v>
      </c>
      <c r="J32" s="391">
        <f>АГЧР!J32+ГКЧС!J32+Госвет!J32+Госжил!J32+Госкомимущ!J32+Гос_по_тариф!J32+Госсовет!J32+Гостехнадзор!J32+КСП!J32+Минздрав!J32+Мининформ!J32+Минкультур!J32+Минобр!J32+Минприроды!J32+Минсельхоз!J32+Минспорт!J32+Минстрой!J32+Минтранспорт!J32+Минтруд!J32+Минфин!J32+минэк!J32+Минюст!J32+ЦИК!J32+ТФОМС!J32</f>
        <v>0</v>
      </c>
      <c r="K32" s="391">
        <f>АГЧР!K32+ГКЧС!K32+Госвет!K32+Госжил!K32+Госкомимущ!K32+Гос_по_тариф!K32+Госсовет!K32+Гостехнадзор!K32+КСП!K32+Минздрав!K32+Мининформ!K32+Минкультур!K32+Минобр!K32+Минприроды!K32+Минсельхоз!K32+Минспорт!K32+Минстрой!K32+Минтранспорт!K32+Минтруд!K32+Минфин!K32+минэк!K32+Минюст!K32+ЦИК!K32+ТФОМС!K32</f>
        <v>0</v>
      </c>
    </row>
    <row r="33" spans="1:11" ht="27" thickBot="1">
      <c r="A33" s="84" t="s">
        <v>36</v>
      </c>
      <c r="B33" s="82">
        <v>108</v>
      </c>
      <c r="C33" s="391">
        <f>АГЧР!C33+ГКЧС!C33+Госвет!C33+Госжил!C33+Госкомимущ!C33+Гос_по_тариф!C33+Госсовет!C33+Гостехнадзор!C33+КСП!C33+Минздрав!C33+Мининформ!C33+Минкультур!C33+Минобр!C33+Минприроды!C33+Минсельхоз!C33+Минспорт!C33+Минстрой!C33+Минтранспорт!C33+Минтруд!C33+Минфин!C33+минэк!C33+Минюст!C33+ЦИК!C33+ТФОМС!C33</f>
        <v>6</v>
      </c>
      <c r="D33" s="391">
        <f>АГЧР!D33+ГКЧС!D33+Госвет!D33+Госжил!D33+Госкомимущ!D33+Гос_по_тариф!D33+Госсовет!D33+Гостехнадзор!D33+КСП!D33+Минздрав!D33+Мининформ!D33+Минкультур!D33+Минобр!D33+Минприроды!D33+Минсельхоз!D33+Минспорт!D33+Минстрой!D33+Минтранспорт!D33+Минтруд!D33+Минфин!D33+минэк!D33+Минюст!D33+ЦИК!D33+ТФОМС!D33</f>
        <v>0</v>
      </c>
      <c r="E33" s="391">
        <f>АГЧР!E33+ГКЧС!E33+Госвет!E33+Госжил!E33+Госкомимущ!E33+Гос_по_тариф!E33+Госсовет!E33+Гостехнадзор!E33+КСП!E33+Минздрав!E33+Мининформ!E33+Минкультур!E33+Минобр!E33+Минприроды!E33+Минсельхоз!E33+Минспорт!E33+Минстрой!E33+Минтранспорт!E33+Минтруд!E33+Минфин!E33+минэк!E33+Минюст!E33+ЦИК!E33+ТФОМС!E33</f>
        <v>0</v>
      </c>
      <c r="F33" s="391">
        <f>АГЧР!F33+ГКЧС!F33+Госвет!F33+Госжил!F33+Госкомимущ!F33+Гос_по_тариф!F33+Госсовет!F33+Гостехнадзор!F33+КСП!F33+Минздрав!F33+Мининформ!F33+Минкультур!F33+Минобр!F33+Минприроды!F33+Минсельхоз!F33+Минспорт!F33+Минстрой!F33+Минтранспорт!F33+Минтруд!F33+Минфин!F33+минэк!F33+Минюст!F33+ЦИК!F33+ТФОМС!F33</f>
        <v>0</v>
      </c>
      <c r="G33" s="391">
        <f>АГЧР!G33+ГКЧС!G33+Госвет!G33+Госжил!G33+Госкомимущ!G33+Гос_по_тариф!G33+Госсовет!G33+Гостехнадзор!G33+КСП!G33+Минздрав!G33+Мининформ!G33+Минкультур!G33+Минобр!G33+Минприроды!G33+Минсельхоз!G33+Минспорт!G33+Минстрой!G33+Минтранспорт!G33+Минтруд!G33+Минфин!G33+минэк!G33+Минюст!G33+ЦИК!G33+ТФОМС!G33</f>
        <v>6</v>
      </c>
      <c r="H33" s="391">
        <f>АГЧР!H33+ГКЧС!H33+Госвет!H33+Госжил!H33+Госкомимущ!H33+Гос_по_тариф!H33+Госсовет!H33+Гостехнадзор!H33+КСП!H33+Минздрав!H33+Мининформ!H33+Минкультур!H33+Минобр!H33+Минприроды!H33+Минсельхоз!H33+Минспорт!H33+Минстрой!H33+Минтранспорт!H33+Минтруд!H33+Минфин!H33+минэк!H33+Минюст!H33+ЦИК!H33+ТФОМС!H33</f>
        <v>0</v>
      </c>
      <c r="I33" s="391">
        <f>АГЧР!I33+ГКЧС!I33+Госвет!I33+Госжил!I33+Госкомимущ!I33+Гос_по_тариф!I33+Госсовет!I33+Гостехнадзор!I33+КСП!I33+Минздрав!I33+Мининформ!I33+Минкультур!I33+Минобр!I33+Минприроды!I33+Минсельхоз!I33+Минспорт!I33+Минстрой!I33+Минтранспорт!I33+Минтруд!I33+Минфин!I33+минэк!I33+Минюст!I33+ЦИК!I33+ТФОМС!I33</f>
        <v>0</v>
      </c>
      <c r="J33" s="391">
        <f>АГЧР!J33+ГКЧС!J33+Госвет!J33+Госжил!J33+Госкомимущ!J33+Гос_по_тариф!J33+Госсовет!J33+Гостехнадзор!J33+КСП!J33+Минздрав!J33+Мининформ!J33+Минкультур!J33+Минобр!J33+Минприроды!J33+Минсельхоз!J33+Минспорт!J33+Минстрой!J33+Минтранспорт!J33+Минтруд!J33+Минфин!J33+минэк!J33+Минюст!J33+ЦИК!J33+ТФОМС!J33</f>
        <v>0</v>
      </c>
      <c r="K33" s="391">
        <f>АГЧР!K33+ГКЧС!K33+Госвет!K33+Госжил!K33+Госкомимущ!K33+Гос_по_тариф!K33+Госсовет!K33+Гостехнадзор!K33+КСП!K33+Минздрав!K33+Мининформ!K33+Минкультур!K33+Минобр!K33+Минприроды!K33+Минсельхоз!K33+Минспорт!K33+Минстрой!K33+Минтранспорт!K33+Минтруд!K33+Минфин!K33+минэк!K33+Минюст!K33+ЦИК!K33+ТФОМС!K33</f>
        <v>0</v>
      </c>
    </row>
    <row r="34" spans="1:11" ht="39.75" thickBot="1">
      <c r="A34" s="84" t="s">
        <v>37</v>
      </c>
      <c r="B34" s="82">
        <v>109</v>
      </c>
      <c r="C34" s="391">
        <f>АГЧР!C34+ГКЧС!C34+Госвет!C34+Госжил!C34+Госкомимущ!C34+Гос_по_тариф!C34+Госсовет!C34+Гостехнадзор!C34+КСП!C34+Минздрав!C34+Мининформ!C34+Минкультур!C34+Минобр!C34+Минприроды!C34+Минсельхоз!C34+Минспорт!C34+Минстрой!C34+Минтранспорт!C34+Минтруд!C34+Минфин!C34+минэк!C34+Минюст!C34+ЦИК!C34+ТФОМС!C34</f>
        <v>1</v>
      </c>
      <c r="D34" s="391">
        <f>АГЧР!D34+ГКЧС!D34+Госвет!D34+Госжил!D34+Госкомимущ!D34+Гос_по_тариф!D34+Госсовет!D34+Гостехнадзор!D34+КСП!D34+Минздрав!D34+Мининформ!D34+Минкультур!D34+Минобр!D34+Минприроды!D34+Минсельхоз!D34+Минспорт!D34+Минстрой!D34+Минтранспорт!D34+Минтруд!D34+Минфин!D34+минэк!D34+Минюст!D34+ЦИК!D34+ТФОМС!D34</f>
        <v>0</v>
      </c>
      <c r="E34" s="391">
        <f>АГЧР!E34+ГКЧС!E34+Госвет!E34+Госжил!E34+Госкомимущ!E34+Гос_по_тариф!E34+Госсовет!E34+Гостехнадзор!E34+КСП!E34+Минздрав!E34+Мининформ!E34+Минкультур!E34+Минобр!E34+Минприроды!E34+Минсельхоз!E34+Минспорт!E34+Минстрой!E34+Минтранспорт!E34+Минтруд!E34+Минфин!E34+минэк!E34+Минюст!E34+ЦИК!E34+ТФОМС!E34</f>
        <v>0</v>
      </c>
      <c r="F34" s="391">
        <f>АГЧР!F34+ГКЧС!F34+Госвет!F34+Госжил!F34+Госкомимущ!F34+Гос_по_тариф!F34+Госсовет!F34+Гостехнадзор!F34+КСП!F34+Минздрав!F34+Мининформ!F34+Минкультур!F34+Минобр!F34+Минприроды!F34+Минсельхоз!F34+Минспорт!F34+Минстрой!F34+Минтранспорт!F34+Минтруд!F34+Минфин!F34+минэк!F34+Минюст!F34+ЦИК!F34+ТФОМС!F34</f>
        <v>0</v>
      </c>
      <c r="G34" s="391">
        <f>АГЧР!G34+ГКЧС!G34+Госвет!G34+Госжил!G34+Госкомимущ!G34+Гос_по_тариф!G34+Госсовет!G34+Гостехнадзор!G34+КСП!G34+Минздрав!G34+Мининформ!G34+Минкультур!G34+Минобр!G34+Минприроды!G34+Минсельхоз!G34+Минспорт!G34+Минстрой!G34+Минтранспорт!G34+Минтруд!G34+Минфин!G34+минэк!G34+Минюст!G34+ЦИК!G34+ТФОМС!G34</f>
        <v>1</v>
      </c>
      <c r="H34" s="391">
        <f>АГЧР!H34+ГКЧС!H34+Госвет!H34+Госжил!H34+Госкомимущ!H34+Гос_по_тариф!H34+Госсовет!H34+Гостехнадзор!H34+КСП!H34+Минздрав!H34+Мининформ!H34+Минкультур!H34+Минобр!H34+Минприроды!H34+Минсельхоз!H34+Минспорт!H34+Минстрой!H34+Минтранспорт!H34+Минтруд!H34+Минфин!H34+минэк!H34+Минюст!H34+ЦИК!H34+ТФОМС!H34</f>
        <v>0</v>
      </c>
      <c r="I34" s="391">
        <f>АГЧР!I34+ГКЧС!I34+Госвет!I34+Госжил!I34+Госкомимущ!I34+Гос_по_тариф!I34+Госсовет!I34+Гостехнадзор!I34+КСП!I34+Минздрав!I34+Мининформ!I34+Минкультур!I34+Минобр!I34+Минприроды!I34+Минсельхоз!I34+Минспорт!I34+Минстрой!I34+Минтранспорт!I34+Минтруд!I34+Минфин!I34+минэк!I34+Минюст!I34+ЦИК!I34+ТФОМС!I34</f>
        <v>0</v>
      </c>
      <c r="J34" s="391">
        <f>АГЧР!J34+ГКЧС!J34+Госвет!J34+Госжил!J34+Госкомимущ!J34+Гос_по_тариф!J34+Госсовет!J34+Гостехнадзор!J34+КСП!J34+Минздрав!J34+Мининформ!J34+Минкультур!J34+Минобр!J34+Минприроды!J34+Минсельхоз!J34+Минспорт!J34+Минстрой!J34+Минтранспорт!J34+Минтруд!J34+Минфин!J34+минэк!J34+Минюст!J34+ЦИК!J34+ТФОМС!J34</f>
        <v>0</v>
      </c>
      <c r="K34" s="391">
        <f>АГЧР!K34+ГКЧС!K34+Госвет!K34+Госжил!K34+Госкомимущ!K34+Гос_по_тариф!K34+Госсовет!K34+Гостехнадзор!K34+КСП!K34+Минздрав!K34+Мининформ!K34+Минкультур!K34+Минобр!K34+Минприроды!K34+Минсельхоз!K34+Минспорт!K34+Минстрой!K34+Минтранспорт!K34+Минтруд!K34+Минфин!K34+минэк!K34+Минюст!K34+ЦИК!K34+ТФОМС!K34</f>
        <v>0</v>
      </c>
    </row>
    <row r="35" spans="1:11" ht="53.25" thickBot="1">
      <c r="A35" s="223" t="s">
        <v>221</v>
      </c>
      <c r="B35" s="222" t="s">
        <v>222</v>
      </c>
      <c r="C35" s="391">
        <f>АГЧР!C35+ГКЧС!C35+Госвет!C35+Госжил!C35+Госкомимущ!C35+Гос_по_тариф!C35+Госсовет!C35+Гостехнадзор!C35+КСП!C35+Минздрав!C35+Мининформ!C35+Минкультур!C35+Минобр!C35+Минприроды!C35+Минсельхоз!C35+Минспорт!C35+Минстрой!C35+Минтранспорт!C35+Минтруд!C35+Минфин!C35+минэк!C35+Минюст!C35+ЦИК!C35+ТФОМС!C35</f>
        <v>7081</v>
      </c>
      <c r="D35" s="391">
        <f>АГЧР!D35+ГКЧС!D35+Госвет!D35+Госжил!D35+Госкомимущ!D35+Гос_по_тариф!D35+Госсовет!D35+Гостехнадзор!D35+КСП!D35+Минздрав!D35+Мининформ!D35+Минкультур!D35+Минобр!D35+Минприроды!D35+Минсельхоз!D35+Минспорт!D35+Минстрой!D35+Минтранспорт!D35+Минтруд!D35+Минфин!D35+минэк!D35+Минюст!D35+ЦИК!D35+ТФОМС!D35</f>
        <v>34</v>
      </c>
      <c r="E35" s="391">
        <f>АГЧР!E35+ГКЧС!E35+Госвет!E35+Госжил!E35+Госкомимущ!E35+Гос_по_тариф!E35+Госсовет!E35+Гостехнадзор!E35+КСП!E35+Минздрав!E35+Мининформ!E35+Минкультур!E35+Минобр!E35+Минприроды!E35+Минсельхоз!E35+Минспорт!E35+Минстрой!E35+Минтранспорт!E35+Минтруд!E35+Минфин!E35+минэк!E35+Минюст!E35+ЦИК!E35+ТФОМС!E35</f>
        <v>3</v>
      </c>
      <c r="F35" s="391">
        <f>АГЧР!F35+ГКЧС!F35+Госвет!F35+Госжил!F35+Госкомимущ!F35+Гос_по_тариф!F35+Госсовет!F35+Гостехнадзор!F35+КСП!F35+Минздрав!F35+Мининформ!F35+Минкультур!F35+Минобр!F35+Минприроды!F35+Минсельхоз!F35+Минспорт!F35+Минстрой!F35+Минтранспорт!F35+Минтруд!F35+Минфин!F35+минэк!F35+Минюст!F35+ЦИК!F35+ТФОМС!F35</f>
        <v>0</v>
      </c>
      <c r="G35" s="391">
        <f>АГЧР!G35+ГКЧС!G35+Госвет!G35+Госжил!G35+Госкомимущ!G35+Гос_по_тариф!G35+Госсовет!G35+Гостехнадзор!G35+КСП!G35+Минздрав!G35+Мининформ!G35+Минкультур!G35+Минобр!G35+Минприроды!G35+Минсельхоз!G35+Минспорт!G35+Минстрой!G35+Минтранспорт!G35+Минтруд!G35+Минфин!G35+минэк!G35+Минюст!G35+ЦИК!G35+ТФОМС!G35</f>
        <v>1671</v>
      </c>
      <c r="H35" s="391">
        <f>АГЧР!H35+ГКЧС!H35+Госвет!H35+Госжил!H35+Госкомимущ!H35+Гос_по_тариф!H35+Госсовет!H35+Гостехнадзор!H35+КСП!H35+Минздрав!H35+Мининформ!H35+Минкультур!H35+Минобр!H35+Минприроды!H35+Минсельхоз!H35+Минспорт!H35+Минстрой!H35+Минтранспорт!H35+Минтруд!H35+Минфин!H35+минэк!H35+Минюст!H35+ЦИК!H35+ТФОМС!H35</f>
        <v>1032</v>
      </c>
      <c r="I35" s="391">
        <f>АГЧР!I35+ГКЧС!I35+Госвет!I35+Госжил!I35+Госкомимущ!I35+Гос_по_тариф!I35+Госсовет!I35+Гостехнадзор!I35+КСП!I35+Минздрав!I35+Мининформ!I35+Минкультур!I35+Минобр!I35+Минприроды!I35+Минсельхоз!I35+Минспорт!I35+Минстрой!I35+Минтранспорт!I35+Минтруд!I35+Минфин!I35+минэк!I35+Минюст!I35+ЦИК!I35+ТФОМС!I35</f>
        <v>0</v>
      </c>
      <c r="J35" s="391">
        <f>АГЧР!J35+ГКЧС!J35+Госвет!J35+Госжил!J35+Госкомимущ!J35+Гос_по_тариф!J35+Госсовет!J35+Гостехнадзор!J35+КСП!J35+Минздрав!J35+Мининформ!J35+Минкультур!J35+Минобр!J35+Минприроды!J35+Минсельхоз!J35+Минспорт!J35+Минстрой!J35+Минтранспорт!J35+Минтруд!J35+Минфин!J35+минэк!J35+Минюст!J35+ЦИК!J35+ТФОМС!J35</f>
        <v>774</v>
      </c>
      <c r="K35" s="391">
        <f>АГЧР!K35+ГКЧС!K35+Госвет!K35+Госжил!K35+Госкомимущ!K35+Гос_по_тариф!K35+Госсовет!K35+Гостехнадзор!K35+КСП!K35+Минздрав!K35+Мининформ!K35+Минкультур!K35+Минобр!K35+Минприроды!K35+Минсельхоз!K35+Минспорт!K35+Минстрой!K35+Минтранспорт!K35+Минтруд!K35+Минфин!K35+минэк!K35+Минюст!K35+ЦИК!K35+ТФОМС!K35</f>
        <v>3567</v>
      </c>
    </row>
    <row r="36" spans="1:11" ht="53.25" thickBot="1">
      <c r="A36" s="223" t="s">
        <v>223</v>
      </c>
      <c r="B36" s="222" t="s">
        <v>224</v>
      </c>
      <c r="C36" s="391">
        <f>АГЧР!C36+ГКЧС!C36+Госвет!C36+Госжил!C36+Госкомимущ!C36+Гос_по_тариф!C36+Госсовет!C36+Гостехнадзор!C36+КСП!C36+Минздрав!C36+Мининформ!C36+Минкультур!C36+Минобр!C36+Минприроды!C36+Минсельхоз!C36+Минспорт!C36+Минстрой!C36+Минтранспорт!C36+Минтруд!C36+Минфин!C36+минэк!C36+Минюст!C36+ЦИК!C36+ТФОМС!C36</f>
        <v>104</v>
      </c>
      <c r="D36" s="391">
        <f>АГЧР!D36+ГКЧС!D36+Госвет!D36+Госжил!D36+Госкомимущ!D36+Гос_по_тариф!D36+Госсовет!D36+Гостехнадзор!D36+КСП!D36+Минздрав!D36+Мининформ!D36+Минкультур!D36+Минобр!D36+Минприроды!D36+Минсельхоз!D36+Минспорт!D36+Минстрой!D36+Минтранспорт!D36+Минтруд!D36+Минфин!D36+минэк!D36+Минюст!D36+ЦИК!D36+ТФОМС!D36</f>
        <v>2</v>
      </c>
      <c r="E36" s="391">
        <f>АГЧР!E36+ГКЧС!E36+Госвет!E36+Госжил!E36+Госкомимущ!E36+Гос_по_тариф!E36+Госсовет!E36+Гостехнадзор!E36+КСП!E36+Минздрав!E36+Мининформ!E36+Минкультур!E36+Минобр!E36+Минприроды!E36+Минсельхоз!E36+Минспорт!E36+Минстрой!E36+Минтранспорт!E36+Минтруд!E36+Минфин!E36+минэк!E36+Минюст!E36+ЦИК!E36+ТФОМС!E36</f>
        <v>0</v>
      </c>
      <c r="F36" s="391">
        <f>АГЧР!F36+ГКЧС!F36+Госвет!F36+Госжил!F36+Госкомимущ!F36+Гос_по_тариф!F36+Госсовет!F36+Гостехнадзор!F36+КСП!F36+Минздрав!F36+Мининформ!F36+Минкультур!F36+Минобр!F36+Минприроды!F36+Минсельхоз!F36+Минспорт!F36+Минстрой!F36+Минтранспорт!F36+Минтруд!F36+Минфин!F36+минэк!F36+Минюст!F36+ЦИК!F36+ТФОМС!F36</f>
        <v>0</v>
      </c>
      <c r="G36" s="391">
        <f>АГЧР!G36+ГКЧС!G36+Госвет!G36+Госжил!G36+Госкомимущ!G36+Гос_по_тариф!G36+Госсовет!G36+Гостехнадзор!G36+КСП!G36+Минздрав!G36+Мининформ!G36+Минкультур!G36+Минобр!G36+Минприроды!G36+Минсельхоз!G36+Минспорт!G36+Минстрой!G36+Минтранспорт!G36+Минтруд!G36+Минфин!G36+минэк!G36+Минюст!G36+ЦИК!G36+ТФОМС!G36</f>
        <v>38</v>
      </c>
      <c r="H36" s="391">
        <f>АГЧР!H36+ГКЧС!H36+Госвет!H36+Госжил!H36+Госкомимущ!H36+Гос_по_тариф!H36+Госсовет!H36+Гостехнадзор!H36+КСП!H36+Минздрав!H36+Мининформ!H36+Минкультур!H36+Минобр!H36+Минприроды!H36+Минсельхоз!H36+Минспорт!H36+Минстрой!H36+Минтранспорт!H36+Минтруд!H36+Минфин!H36+минэк!H36+Минюст!H36+ЦИК!H36+ТФОМС!H36</f>
        <v>8</v>
      </c>
      <c r="I36" s="391">
        <f>АГЧР!I36+ГКЧС!I36+Госвет!I36+Госжил!I36+Госкомимущ!I36+Гос_по_тариф!I36+Госсовет!I36+Гостехнадзор!I36+КСП!I36+Минздрав!I36+Мининформ!I36+Минкультур!I36+Минобр!I36+Минприроды!I36+Минсельхоз!I36+Минспорт!I36+Минстрой!I36+Минтранспорт!I36+Минтруд!I36+Минфин!I36+минэк!I36+Минюст!I36+ЦИК!I36+ТФОМС!I36</f>
        <v>0</v>
      </c>
      <c r="J36" s="391">
        <f>АГЧР!J36+ГКЧС!J36+Госвет!J36+Госжил!J36+Госкомимущ!J36+Гос_по_тариф!J36+Госсовет!J36+Гостехнадзор!J36+КСП!J36+Минздрав!J36+Мининформ!J36+Минкультур!J36+Минобр!J36+Минприроды!J36+Минсельхоз!J36+Минспорт!J36+Минстрой!J36+Минтранспорт!J36+Минтруд!J36+Минфин!J36+минэк!J36+Минюст!J36+ЦИК!J36+ТФОМС!J36</f>
        <v>9</v>
      </c>
      <c r="K36" s="391">
        <f>АГЧР!K36+ГКЧС!K36+Госвет!K36+Госжил!K36+Госкомимущ!K36+Гос_по_тариф!K36+Госсовет!K36+Гостехнадзор!K36+КСП!K36+Минздрав!K36+Мининформ!K36+Минкультур!K36+Минобр!K36+Минприроды!K36+Минсельхоз!K36+Минспорт!K36+Минстрой!K36+Минтранспорт!K36+Минтруд!K36+Минфин!K36+минэк!K36+Минюст!K36+ЦИК!K36+ТФОМС!K36</f>
        <v>47</v>
      </c>
    </row>
    <row r="37" spans="1:11" ht="27" thickBot="1">
      <c r="A37" s="202" t="s">
        <v>38</v>
      </c>
      <c r="B37" s="203">
        <v>110</v>
      </c>
      <c r="C37" s="390">
        <f>АГЧР!C37+ГКЧС!C37+Госвет!C37+Госжил!C37+Госкомимущ!C37+Гос_по_тариф!C37+Госсовет!C37+Гостехнадзор!C37+КСП!C37+Минздрав!C37+Мининформ!C37+Минкультур!C37+Минобр!C37+Минприроды!C37+Минсельхоз!C37+Минспорт!C37+Минстрой!C37+Минтранспорт!C37+Минтруд!C37+Минфин!C37+минэк!C37+Минюст!C37+ЦИК!C37+ТФОМС!C37</f>
        <v>13586</v>
      </c>
      <c r="D37" s="390">
        <f>АГЧР!D37+ГКЧС!D37+Госвет!D37+Госжил!D37+Госкомимущ!D37+Гос_по_тариф!D37+Госсовет!D37+Гостехнадзор!D37+КСП!D37+Минздрав!D37+Мининформ!D37+Минкультур!D37+Минобр!D37+Минприроды!D37+Минсельхоз!D37+Минспорт!D37+Минстрой!D37+Минтранспорт!D37+Минтруд!D37+Минфин!D37+минэк!D37+Минюст!D37+ЦИК!D37+ТФОМС!D37</f>
        <v>102</v>
      </c>
      <c r="E37" s="390">
        <f>АГЧР!E37+ГКЧС!E37+Госвет!E37+Госжил!E37+Госкомимущ!E37+Гос_по_тариф!E37+Госсовет!E37+Гостехнадзор!E37+КСП!E37+Минздрав!E37+Мининформ!E37+Минкультур!E37+Минобр!E37+Минприроды!E37+Минсельхоз!E37+Минспорт!E37+Минстрой!E37+Минтранспорт!E37+Минтруд!E37+Минфин!E37+минэк!E37+Минюст!E37+ЦИК!E37+ТФОМС!E37</f>
        <v>2</v>
      </c>
      <c r="F37" s="390">
        <f>АГЧР!F37+ГКЧС!F37+Госвет!F37+Госжил!F37+Госкомимущ!F37+Гос_по_тариф!F37+Госсовет!F37+Гостехнадзор!F37+КСП!F37+Минздрав!F37+Мининформ!F37+Минкультур!F37+Минобр!F37+Минприроды!F37+Минсельхоз!F37+Минспорт!F37+Минстрой!F37+Минтранспорт!F37+Минтруд!F37+Минфин!F37+минэк!F37+Минюст!F37+ЦИК!F37+ТФОМС!F37</f>
        <v>0</v>
      </c>
      <c r="G37" s="390">
        <f>АГЧР!G37+ГКЧС!G37+Госвет!G37+Госжил!G37+Госкомимущ!G37+Гос_по_тариф!G37+Госсовет!G37+Гостехнадзор!G37+КСП!G37+Минздрав!G37+Мининформ!G37+Минкультур!G37+Минобр!G37+Минприроды!G37+Минсельхоз!G37+Минспорт!G37+Минстрой!G37+Минтранспорт!G37+Минтруд!G37+Минфин!G37+минэк!G37+Минюст!G37+ЦИК!G37+ТФОМС!G37</f>
        <v>3486</v>
      </c>
      <c r="H37" s="390">
        <f>АГЧР!H37+ГКЧС!H37+Госвет!H37+Госжил!H37+Госкомимущ!H37+Гос_по_тариф!H37+Госсовет!H37+Гостехнадзор!H37+КСП!H37+Минздрав!H37+Мининформ!H37+Минкультур!H37+Минобр!H37+Минприроды!H37+Минсельхоз!H37+Минспорт!H37+Минстрой!H37+Минтранспорт!H37+Минтруд!H37+Минфин!H37+минэк!H37+Минюст!H37+ЦИК!H37+ТФОМС!H37</f>
        <v>1067</v>
      </c>
      <c r="I37" s="390">
        <f>АГЧР!I37+ГКЧС!I37+Госвет!I37+Госжил!I37+Госкомимущ!I37+Гос_по_тариф!I37+Госсовет!I37+Гостехнадзор!I37+КСП!I37+Минздрав!I37+Мининформ!I37+Минкультур!I37+Минобр!I37+Минприроды!I37+Минсельхоз!I37+Минспорт!I37+Минстрой!I37+Минтранспорт!I37+Минтруд!I37+Минфин!I37+минэк!I37+Минюст!I37+ЦИК!I37+ТФОМС!I37</f>
        <v>0</v>
      </c>
      <c r="J37" s="390">
        <f>АГЧР!J37+ГКЧС!J37+Госвет!J37+Госжил!J37+Госкомимущ!J37+Гос_по_тариф!J37+Госсовет!J37+Гостехнадзор!J37+КСП!J37+Минздрав!J37+Мининформ!J37+Минкультур!J37+Минобр!J37+Минприроды!J37+Минсельхоз!J37+Минспорт!J37+Минстрой!J37+Минтранспорт!J37+Минтруд!J37+Минфин!J37+минэк!J37+Минюст!J37+ЦИК!J37+ТФОМС!J37</f>
        <v>1147</v>
      </c>
      <c r="K37" s="390">
        <f>АГЧР!K37+ГКЧС!K37+Госвет!K37+Госжил!K37+Госкомимущ!K37+Гос_по_тариф!K37+Госсовет!K37+Гостехнадзор!K37+КСП!K37+Минздрав!K37+Мининформ!K37+Минкультур!K37+Минобр!K37+Минприроды!K37+Минсельхоз!K37+Минспорт!K37+Минстрой!K37+Минтранспорт!K37+Минтруд!K37+Минфин!K37+минэк!K37+Минюст!K37+ЦИК!K37+ТФОМС!K37</f>
        <v>7782</v>
      </c>
    </row>
    <row r="38" spans="1:11" ht="53.25" thickBot="1">
      <c r="A38" s="84" t="s">
        <v>39</v>
      </c>
      <c r="B38" s="82">
        <v>111</v>
      </c>
      <c r="C38" s="391">
        <f>АГЧР!C38+ГКЧС!C38+Госвет!C38+Госжил!C38+Госкомимущ!C38+Гос_по_тариф!C38+Госсовет!C38+Гостехнадзор!C38+КСП!C38+Минздрав!C38+Мининформ!C38+Минкультур!C38+Минобр!C38+Минприроды!C38+Минсельхоз!C38+Минспорт!C38+Минстрой!C38+Минтранспорт!C38+Минтруд!C38+Минфин!C38+минэк!C38+Минюст!C38+ЦИК!C38+ТФОМС!C38</f>
        <v>971</v>
      </c>
      <c r="D38" s="391">
        <f>АГЧР!D38+ГКЧС!D38+Госвет!D38+Госжил!D38+Госкомимущ!D38+Гос_по_тариф!D38+Госсовет!D38+Гостехнадзор!D38+КСП!D38+Минздрав!D38+Мининформ!D38+Минкультур!D38+Минобр!D38+Минприроды!D38+Минсельхоз!D38+Минспорт!D38+Минстрой!D38+Минтранспорт!D38+Минтруд!D38+Минфин!D38+минэк!D38+Минюст!D38+ЦИК!D38+ТФОМС!D38</f>
        <v>2</v>
      </c>
      <c r="E38" s="391">
        <f>АГЧР!E38+ГКЧС!E38+Госвет!E38+Госжил!E38+Госкомимущ!E38+Гос_по_тариф!E38+Госсовет!E38+Гостехнадзор!E38+КСП!E38+Минздрав!E38+Мининформ!E38+Минкультур!E38+Минобр!E38+Минприроды!E38+Минсельхоз!E38+Минспорт!E38+Минстрой!E38+Минтранспорт!E38+Минтруд!E38+Минфин!E38+минэк!E38+Минюст!E38+ЦИК!E38+ТФОМС!E38</f>
        <v>1</v>
      </c>
      <c r="F38" s="391">
        <f>АГЧР!F38+ГКЧС!F38+Госвет!F38+Госжил!F38+Госкомимущ!F38+Гос_по_тариф!F38+Госсовет!F38+Гостехнадзор!F38+КСП!F38+Минздрав!F38+Мининформ!F38+Минкультур!F38+Минобр!F38+Минприроды!F38+Минсельхоз!F38+Минспорт!F38+Минстрой!F38+Минтранспорт!F38+Минтруд!F38+Минфин!F38+минэк!F38+Минюст!F38+ЦИК!F38+ТФОМС!F38</f>
        <v>0</v>
      </c>
      <c r="G38" s="391">
        <f>АГЧР!G38+ГКЧС!G38+Госвет!G38+Госжил!G38+Госкомимущ!G38+Гос_по_тариф!G38+Госсовет!G38+Гостехнадзор!G38+КСП!G38+Минздрав!G38+Мининформ!G38+Минкультур!G38+Минобр!G38+Минприроды!G38+Минсельхоз!G38+Минспорт!G38+Минстрой!G38+Минтранспорт!G38+Минтруд!G38+Минфин!G38+минэк!G38+Минюст!G38+ЦИК!G38+ТФОМС!G38</f>
        <v>530</v>
      </c>
      <c r="H38" s="391">
        <f>АГЧР!H38+ГКЧС!H38+Госвет!H38+Госжил!H38+Госкомимущ!H38+Гос_по_тариф!H38+Госсовет!H38+Гостехнадзор!H38+КСП!H38+Минздрав!H38+Мининформ!H38+Минкультур!H38+Минобр!H38+Минприроды!H38+Минсельхоз!H38+Минспорт!H38+Минстрой!H38+Минтранспорт!H38+Минтруд!H38+Минфин!H38+минэк!H38+Минюст!H38+ЦИК!H38+ТФОМС!H38</f>
        <v>438</v>
      </c>
      <c r="I38" s="391">
        <f>АГЧР!I38+ГКЧС!I38+Госвет!I38+Госжил!I38+Госкомимущ!I38+Гос_по_тариф!I38+Госсовет!I38+Гостехнадзор!I38+КСП!I38+Минздрав!I38+Мининформ!I38+Минкультур!I38+Минобр!I38+Минприроды!I38+Минсельхоз!I38+Минспорт!I38+Минстрой!I38+Минтранспорт!I38+Минтруд!I38+Минфин!I38+минэк!I38+Минюст!I38+ЦИК!I38+ТФОМС!I38</f>
        <v>0</v>
      </c>
      <c r="J38" s="391">
        <f>АГЧР!J38+ГКЧС!J38+Госвет!J38+Госжил!J38+Госкомимущ!J38+Гос_по_тариф!J38+Госсовет!J38+Гостехнадзор!J38+КСП!J38+Минздрав!J38+Мининформ!J38+Минкультур!J38+Минобр!J38+Минприроды!J38+Минсельхоз!J38+Минспорт!J38+Минстрой!J38+Минтранспорт!J38+Минтруд!J38+Минфин!J38+минэк!J38+Минюст!J38+ЦИК!J38+ТФОМС!J38</f>
        <v>0</v>
      </c>
      <c r="K38" s="391">
        <f>АГЧР!K38+ГКЧС!K38+Госвет!K38+Госжил!K38+Госкомимущ!K38+Гос_по_тариф!K38+Госсовет!K38+Гостехнадзор!K38+КСП!K38+Минздрав!K38+Мининформ!K38+Минкультур!K38+Минобр!K38+Минприроды!K38+Минсельхоз!K38+Минспорт!K38+Минстрой!K38+Минтранспорт!K38+Минтруд!K38+Минфин!K38+минэк!K38+Минюст!K38+ЦИК!K38+ТФОМС!K38</f>
        <v>0</v>
      </c>
    </row>
    <row r="39" spans="1:11" ht="66" thickBot="1">
      <c r="A39" s="221" t="s">
        <v>225</v>
      </c>
      <c r="B39" s="222" t="s">
        <v>226</v>
      </c>
      <c r="C39" s="391">
        <f>АГЧР!C39+ГКЧС!C39+Госвет!C39+Госжил!C39+Госкомимущ!C39+Гос_по_тариф!C39+Госсовет!C39+Гостехнадзор!C39+КСП!C39+Минздрав!C39+Мининформ!C39+Минкультур!C39+Минобр!C39+Минприроды!C39+Минсельхоз!C39+Минспорт!C39+Минстрой!C39+Минтранспорт!C39+Минтруд!C39+Минфин!C39+минэк!C39+Минюст!C39+ЦИК!C39+ТФОМС!C39</f>
        <v>920</v>
      </c>
      <c r="D39" s="391">
        <f>АГЧР!D39+ГКЧС!D39+Госвет!D39+Госжил!D39+Госкомимущ!D39+Гос_по_тариф!D39+Госсовет!D39+Гостехнадзор!D39+КСП!D39+Минздрав!D39+Мининформ!D39+Минкультур!D39+Минобр!D39+Минприроды!D39+Минсельхоз!D39+Минспорт!D39+Минстрой!D39+Минтранспорт!D39+Минтруд!D39+Минфин!D39+минэк!D39+Минюст!D39+ЦИК!D39+ТФОМС!D39</f>
        <v>0</v>
      </c>
      <c r="E39" s="391">
        <f>АГЧР!E39+ГКЧС!E39+Госвет!E39+Госжил!E39+Госкомимущ!E39+Гос_по_тариф!E39+Госсовет!E39+Гостехнадзор!E39+КСП!E39+Минздрав!E39+Мининформ!E39+Минкультур!E39+Минобр!E39+Минприроды!E39+Минсельхоз!E39+Минспорт!E39+Минстрой!E39+Минтранспорт!E39+Минтруд!E39+Минфин!E39+минэк!E39+Минюст!E39+ЦИК!E39+ТФОМС!E39</f>
        <v>1</v>
      </c>
      <c r="F39" s="391">
        <f>АГЧР!F39+ГКЧС!F39+Госвет!F39+Госжил!F39+Госкомимущ!F39+Гос_по_тариф!F39+Госсовет!F39+Гостехнадзор!F39+КСП!F39+Минздрав!F39+Мининформ!F39+Минкультур!F39+Минобр!F39+Минприроды!F39+Минсельхоз!F39+Минспорт!F39+Минстрой!F39+Минтранспорт!F39+Минтруд!F39+Минфин!F39+минэк!F39+Минюст!F39+ЦИК!F39+ТФОМС!F39</f>
        <v>0</v>
      </c>
      <c r="G39" s="391">
        <f>АГЧР!G39+ГКЧС!G39+Госвет!G39+Госжил!G39+Госкомимущ!G39+Гос_по_тариф!G39+Госсовет!G39+Гостехнадзор!G39+КСП!G39+Минздрав!G39+Мининформ!G39+Минкультур!G39+Минобр!G39+Минприроды!G39+Минсельхоз!G39+Минспорт!G39+Минстрой!G39+Минтранспорт!G39+Минтруд!G39+Минфин!G39+минэк!G39+Минюст!G39+ЦИК!G39+ТФОМС!G39</f>
        <v>491</v>
      </c>
      <c r="H39" s="391">
        <f>АГЧР!H39+ГКЧС!H39+Госвет!H39+Госжил!H39+Госкомимущ!H39+Гос_по_тариф!H39+Госсовет!H39+Гостехнадзор!H39+КСП!H39+Минздрав!H39+Мининформ!H39+Минкультур!H39+Минобр!H39+Минприроды!H39+Минсельхоз!H39+Минспорт!H39+Минстрой!H39+Минтранспорт!H39+Минтруд!H39+Минфин!H39+минэк!H39+Минюст!H39+ЦИК!H39+ТФОМС!H39</f>
        <v>426</v>
      </c>
      <c r="I39" s="391">
        <f>АГЧР!I39+ГКЧС!I39+Госвет!I39+Госжил!I39+Госкомимущ!I39+Гос_по_тариф!I39+Госсовет!I39+Гостехнадзор!I39+КСП!I39+Минздрав!I39+Мининформ!I39+Минкультур!I39+Минобр!I39+Минприроды!I39+Минсельхоз!I39+Минспорт!I39+Минстрой!I39+Минтранспорт!I39+Минтруд!I39+Минфин!I39+минэк!I39+Минюст!I39+ЦИК!I39+ТФОМС!I39</f>
        <v>0</v>
      </c>
      <c r="J39" s="391">
        <f>АГЧР!J39+ГКЧС!J39+Госвет!J39+Госжил!J39+Госкомимущ!J39+Гос_по_тариф!J39+Госсовет!J39+Гостехнадзор!J39+КСП!J39+Минздрав!J39+Мининформ!J39+Минкультур!J39+Минобр!J39+Минприроды!J39+Минсельхоз!J39+Минспорт!J39+Минстрой!J39+Минтранспорт!J39+Минтруд!J39+Минфин!J39+минэк!J39+Минюст!J39+ЦИК!J39+ТФОМС!J39</f>
        <v>2</v>
      </c>
      <c r="K39" s="391">
        <f>АГЧР!K39+ГКЧС!K39+Госвет!K39+Госжил!K39+Госкомимущ!K39+Гос_по_тариф!K39+Госсовет!K39+Гостехнадзор!K39+КСП!K39+Минздрав!K39+Мининформ!K39+Минкультур!K39+Минобр!K39+Минприроды!K39+Минсельхоз!K39+Минспорт!K39+Минстрой!K39+Минтранспорт!K39+Минтруд!K39+Минфин!K39+минэк!K39+Минюст!K39+ЦИК!K39+ТФОМС!K39</f>
        <v>0</v>
      </c>
    </row>
    <row r="40" spans="1:11" ht="66" thickBot="1">
      <c r="A40" s="221" t="s">
        <v>227</v>
      </c>
      <c r="B40" s="222" t="s">
        <v>228</v>
      </c>
      <c r="C40" s="391">
        <f>АГЧР!C40+ГКЧС!C40+Госвет!C40+Госжил!C40+Госкомимущ!C40+Гос_по_тариф!C40+Госсовет!C40+Гостехнадзор!C40+КСП!C40+Минздрав!C40+Мининформ!C40+Минкультур!C40+Минобр!C40+Минприроды!C40+Минсельхоз!C40+Минспорт!C40+Минстрой!C40+Минтранспорт!C40+Минтруд!C40+Минфин!C40+минэк!C40+Минюст!C40+ЦИК!C40+ТФОМС!C40</f>
        <v>27</v>
      </c>
      <c r="D40" s="391">
        <f>АГЧР!D40+ГКЧС!D40+Госвет!D40+Госжил!D40+Госкомимущ!D40+Гос_по_тариф!D40+Госсовет!D40+Гостехнадзор!D40+КСП!D40+Минздрав!D40+Мининформ!D40+Минкультур!D40+Минобр!D40+Минприроды!D40+Минсельхоз!D40+Минспорт!D40+Минстрой!D40+Минтранспорт!D40+Минтруд!D40+Минфин!D40+минэк!D40+Минюст!D40+ЦИК!D40+ТФОМС!D40</f>
        <v>0</v>
      </c>
      <c r="E40" s="391">
        <f>АГЧР!E40+ГКЧС!E40+Госвет!E40+Госжил!E40+Госкомимущ!E40+Гос_по_тариф!E40+Госсовет!E40+Гостехнадзор!E40+КСП!E40+Минздрав!E40+Мининформ!E40+Минкультур!E40+Минобр!E40+Минприроды!E40+Минсельхоз!E40+Минспорт!E40+Минстрой!E40+Минтранспорт!E40+Минтруд!E40+Минфин!E40+минэк!E40+Минюст!E40+ЦИК!E40+ТФОМС!E40</f>
        <v>0</v>
      </c>
      <c r="F40" s="391">
        <f>АГЧР!F40+ГКЧС!F40+Госвет!F40+Госжил!F40+Госкомимущ!F40+Гос_по_тариф!F40+Госсовет!F40+Гостехнадзор!F40+КСП!F40+Минздрав!F40+Мининформ!F40+Минкультур!F40+Минобр!F40+Минприроды!F40+Минсельхоз!F40+Минспорт!F40+Минстрой!F40+Минтранспорт!F40+Минтруд!F40+Минфин!F40+минэк!F40+Минюст!F40+ЦИК!F40+ТФОМС!F40</f>
        <v>0</v>
      </c>
      <c r="G40" s="391">
        <f>АГЧР!G40+ГКЧС!G40+Госвет!G40+Госжил!G40+Госкомимущ!G40+Гос_по_тариф!G40+Госсовет!G40+Гостехнадзор!G40+КСП!G40+Минздрав!G40+Мининформ!G40+Минкультур!G40+Минобр!G40+Минприроды!G40+Минсельхоз!G40+Минспорт!G40+Минстрой!G40+Минтранспорт!G40+Минтруд!G40+Минфин!G40+минэк!G40+Минюст!G40+ЦИК!G40+ТФОМС!G40</f>
        <v>22</v>
      </c>
      <c r="H40" s="391">
        <f>АГЧР!H40+ГКЧС!H40+Госвет!H40+Госжил!H40+Госкомимущ!H40+Гос_по_тариф!H40+Госсовет!H40+Гостехнадзор!H40+КСП!H40+Минздрав!H40+Мининформ!H40+Минкультур!H40+Минобр!H40+Минприроды!H40+Минсельхоз!H40+Минспорт!H40+Минстрой!H40+Минтранспорт!H40+Минтруд!H40+Минфин!H40+минэк!H40+Минюст!H40+ЦИК!H40+ТФОМС!H40</f>
        <v>5</v>
      </c>
      <c r="I40" s="391">
        <f>АГЧР!I40+ГКЧС!I40+Госвет!I40+Госжил!I40+Госкомимущ!I40+Гос_по_тариф!I40+Госсовет!I40+Гостехнадзор!I40+КСП!I40+Минздрав!I40+Мининформ!I40+Минкультур!I40+Минобр!I40+Минприроды!I40+Минсельхоз!I40+Минспорт!I40+Минстрой!I40+Минтранспорт!I40+Минтруд!I40+Минфин!I40+минэк!I40+Минюст!I40+ЦИК!I40+ТФОМС!I40</f>
        <v>0</v>
      </c>
      <c r="J40" s="391">
        <f>АГЧР!J40+ГКЧС!J40+Госвет!J40+Госжил!J40+Госкомимущ!J40+Гос_по_тариф!J40+Госсовет!J40+Гостехнадзор!J40+КСП!J40+Минздрав!J40+Мининформ!J40+Минкультур!J40+Минобр!J40+Минприроды!J40+Минсельхоз!J40+Минспорт!J40+Минстрой!J40+Минтранспорт!J40+Минтруд!J40+Минфин!J40+минэк!J40+Минюст!J40+ЦИК!J40+ТФОМС!J40</f>
        <v>0</v>
      </c>
      <c r="K40" s="391">
        <f>АГЧР!K40+ГКЧС!K40+Госвет!K40+Госжил!K40+Госкомимущ!K40+Гос_по_тариф!K40+Госсовет!K40+Гостехнадзор!K40+КСП!K40+Минздрав!K40+Мининформ!K40+Минкультур!K40+Минобр!K40+Минприроды!K40+Минсельхоз!K40+Минспорт!K40+Минстрой!K40+Минтранспорт!K40+Минтруд!K40+Минфин!K40+минэк!K40+Минюст!K40+ЦИК!K40+ТФОМС!K40</f>
        <v>0</v>
      </c>
    </row>
    <row r="41" spans="1:11" ht="39.75" thickBot="1">
      <c r="A41" s="84" t="s">
        <v>40</v>
      </c>
      <c r="B41" s="82">
        <v>112</v>
      </c>
      <c r="C41" s="391">
        <f>АГЧР!C41+ГКЧС!C41+Госвет!C41+Госжил!C41+Госкомимущ!C41+Гос_по_тариф!C41+Госсовет!C41+Гостехнадзор!C41+КСП!C41+Минздрав!C41+Мининформ!C41+Минкультур!C41+Минобр!C41+Минприроды!C41+Минсельхоз!C41+Минспорт!C41+Минстрой!C41+Минтранспорт!C41+Минтруд!C41+Минфин!C41+минэк!C41+Минюст!C41+ЦИК!C41+ТФОМС!C41</f>
        <v>2154</v>
      </c>
      <c r="D41" s="391">
        <f>АГЧР!D41+ГКЧС!D41+Госвет!D41+Госжил!D41+Госкомимущ!D41+Гос_по_тариф!D41+Госсовет!D41+Гостехнадзор!D41+КСП!D41+Минздрав!D41+Мининформ!D41+Минкультур!D41+Минобр!D41+Минприроды!D41+Минсельхоз!D41+Минспорт!D41+Минстрой!D41+Минтранспорт!D41+Минтруд!D41+Минфин!D41+минэк!D41+Минюст!D41+ЦИК!D41+ТФОМС!D41</f>
        <v>87</v>
      </c>
      <c r="E41" s="391">
        <f>АГЧР!E41+ГКЧС!E41+Госвет!E41+Госжил!E41+Госкомимущ!E41+Гос_по_тариф!E41+Госсовет!E41+Гостехнадзор!E41+КСП!E41+Минздрав!E41+Мининформ!E41+Минкультур!E41+Минобр!E41+Минприроды!E41+Минсельхоз!E41+Минспорт!E41+Минстрой!E41+Минтранспорт!E41+Минтруд!E41+Минфин!E41+минэк!E41+Минюст!E41+ЦИК!E41+ТФОМС!E41</f>
        <v>0</v>
      </c>
      <c r="F41" s="391">
        <f>АГЧР!F41+ГКЧС!F41+Госвет!F41+Госжил!F41+Госкомимущ!F41+Гос_по_тариф!F41+Госсовет!F41+Гостехнадзор!F41+КСП!F41+Минздрав!F41+Мининформ!F41+Минкультур!F41+Минобр!F41+Минприроды!F41+Минсельхоз!F41+Минспорт!F41+Минстрой!F41+Минтранспорт!F41+Минтруд!F41+Минфин!F41+минэк!F41+Минюст!F41+ЦИК!F41+ТФОМС!F41</f>
        <v>0</v>
      </c>
      <c r="G41" s="391">
        <f>АГЧР!G41+ГКЧС!G41+Госвет!G41+Госжил!G41+Госкомимущ!G41+Гос_по_тариф!G41+Госсовет!G41+Гостехнадзор!G41+КСП!G41+Минздрав!G41+Мининформ!G41+Минкультур!G41+Минобр!G41+Минприроды!G41+Минсельхоз!G41+Минспорт!G41+Минстрой!G41+Минтранспорт!G41+Минтруд!G41+Минфин!G41+минэк!G41+Минюст!G41+ЦИК!G41+ТФОМС!G41</f>
        <v>1835</v>
      </c>
      <c r="H41" s="391">
        <f>АГЧР!H41+ГКЧС!H41+Госвет!H41+Госжил!H41+Госкомимущ!H41+Гос_по_тариф!H41+Госсовет!H41+Гостехнадзор!H41+КСП!H41+Минздрав!H41+Мининформ!H41+Минкультур!H41+Минобр!H41+Минприроды!H41+Минсельхоз!H41+Минспорт!H41+Минстрой!H41+Минтранспорт!H41+Минтруд!H41+Минфин!H41+минэк!H41+Минюст!H41+ЦИК!H41+ТФОМС!H41</f>
        <v>0</v>
      </c>
      <c r="I41" s="391">
        <f>АГЧР!I41+ГКЧС!I41+Госвет!I41+Госжил!I41+Госкомимущ!I41+Гос_по_тариф!I41+Госсовет!I41+Гостехнадзор!I41+КСП!I41+Минздрав!I41+Мининформ!I41+Минкультур!I41+Минобр!I41+Минприроды!I41+Минсельхоз!I41+Минспорт!I41+Минстрой!I41+Минтранспорт!I41+Минтруд!I41+Минфин!I41+минэк!I41+Минюст!I41+ЦИК!I41+ТФОМС!I41</f>
        <v>0</v>
      </c>
      <c r="J41" s="391">
        <f>АГЧР!J41+ГКЧС!J41+Госвет!J41+Госжил!J41+Госкомимущ!J41+Гос_по_тариф!J41+Госсовет!J41+Гостехнадзор!J41+КСП!J41+Минздрав!J41+Мининформ!J41+Минкультур!J41+Минобр!J41+Минприроды!J41+Минсельхоз!J41+Минспорт!J41+Минстрой!J41+Минтранспорт!J41+Минтруд!J41+Минфин!J41+минэк!J41+Минюст!J41+ЦИК!J41+ТФОМС!J41</f>
        <v>102</v>
      </c>
      <c r="K41" s="391">
        <f>АГЧР!K41+ГКЧС!K41+Госвет!K41+Госжил!K41+Госкомимущ!K41+Гос_по_тариф!K41+Госсовет!K41+Гостехнадзор!K41+КСП!K41+Минздрав!K41+Мининформ!K41+Минкультур!K41+Минобр!K41+Минприроды!K41+Минсельхоз!K41+Минспорт!K41+Минстрой!K41+Минтранспорт!K41+Минтруд!K41+Минфин!K41+минэк!K41+Минюст!K41+ЦИК!K41+ТФОМС!K41</f>
        <v>130</v>
      </c>
    </row>
    <row r="42" spans="1:11" ht="39.75" thickBot="1">
      <c r="A42" s="84" t="s">
        <v>41</v>
      </c>
      <c r="B42" s="82">
        <v>113</v>
      </c>
      <c r="C42" s="391">
        <f>АГЧР!C42+ГКЧС!C42+Госвет!C42+Госжил!C42+Госкомимущ!C42+Гос_по_тариф!C42+Госсовет!C42+Гостехнадзор!C42+КСП!C42+Минздрав!C42+Мининформ!C42+Минкультур!C42+Минобр!C42+Минприроды!C42+Минсельхоз!C42+Минспорт!C42+Минстрой!C42+Минтранспорт!C42+Минтруд!C42+Минфин!C42+минэк!C42+Минюст!C42+ЦИК!C42+ТФОМС!C42</f>
        <v>1915</v>
      </c>
      <c r="D42" s="391">
        <f>АГЧР!D42+ГКЧС!D42+Госвет!D42+Госжил!D42+Госкомимущ!D42+Гос_по_тариф!D42+Госсовет!D42+Гостехнадзор!D42+КСП!D42+Минздрав!D42+Мининформ!D42+Минкультур!D42+Минобр!D42+Минприроды!D42+Минсельхоз!D42+Минспорт!D42+Минстрой!D42+Минтранспорт!D42+Минтруд!D42+Минфин!D42+минэк!D42+Минюст!D42+ЦИК!D42+ТФОМС!D42</f>
        <v>87</v>
      </c>
      <c r="E42" s="391">
        <f>АГЧР!E42+ГКЧС!E42+Госвет!E42+Госжил!E42+Госкомимущ!E42+Гос_по_тариф!E42+Госсовет!E42+Гостехнадзор!E42+КСП!E42+Минздрав!E42+Мининформ!E42+Минкультур!E42+Минобр!E42+Минприроды!E42+Минсельхоз!E42+Минспорт!E42+Минстрой!E42+Минтранспорт!E42+Минтруд!E42+Минфин!E42+минэк!E42+Минюст!E42+ЦИК!E42+ТФОМС!E42</f>
        <v>0</v>
      </c>
      <c r="F42" s="391">
        <f>АГЧР!F42+ГКЧС!F42+Госвет!F42+Госжил!F42+Госкомимущ!F42+Гос_по_тариф!F42+Госсовет!F42+Гостехнадзор!F42+КСП!F42+Минздрав!F42+Мининформ!F42+Минкультур!F42+Минобр!F42+Минприроды!F42+Минсельхоз!F42+Минспорт!F42+Минстрой!F42+Минтранспорт!F42+Минтруд!F42+Минфин!F42+минэк!F42+Минюст!F42+ЦИК!F42+ТФОМС!F42</f>
        <v>0</v>
      </c>
      <c r="G42" s="391">
        <f>АГЧР!G42+ГКЧС!G42+Госвет!G42+Госжил!G42+Госкомимущ!G42+Гос_по_тариф!G42+Госсовет!G42+Гостехнадзор!G42+КСП!G42+Минздрав!G42+Мининформ!G42+Минкультур!G42+Минобр!G42+Минприроды!G42+Минсельхоз!G42+Минспорт!G42+Минстрой!G42+Минтранспорт!G42+Минтруд!G42+Минфин!G42+минэк!G42+Минюст!G42+ЦИК!G42+ТФОМС!G42</f>
        <v>1828</v>
      </c>
      <c r="H42" s="391">
        <f>АГЧР!H42+ГКЧС!H42+Госвет!H42+Госжил!H42+Госкомимущ!H42+Гос_по_тариф!H42+Госсовет!H42+Гостехнадзор!H42+КСП!H42+Минздрав!H42+Мининформ!H42+Минкультур!H42+Минобр!H42+Минприроды!H42+Минсельхоз!H42+Минспорт!H42+Минстрой!H42+Минтранспорт!H42+Минтруд!H42+Минфин!H42+минэк!H42+Минюст!H42+ЦИК!H42+ТФОМС!H42</f>
        <v>0</v>
      </c>
      <c r="I42" s="391">
        <f>АГЧР!I42+ГКЧС!I42+Госвет!I42+Госжил!I42+Госкомимущ!I42+Гос_по_тариф!I42+Госсовет!I42+Гостехнадзор!I42+КСП!I42+Минздрав!I42+Мининформ!I42+Минкультур!I42+Минобр!I42+Минприроды!I42+Минсельхоз!I42+Минспорт!I42+Минстрой!I42+Минтранспорт!I42+Минтруд!I42+Минфин!I42+минэк!I42+Минюст!I42+ЦИК!I42+ТФОМС!I42</f>
        <v>0</v>
      </c>
      <c r="J42" s="391">
        <f>АГЧР!J42+ГКЧС!J42+Госвет!J42+Госжил!J42+Госкомимущ!J42+Гос_по_тариф!J42+Госсовет!J42+Гостехнадзор!J42+КСП!J42+Минздрав!J42+Мининформ!J42+Минкультур!J42+Минобр!J42+Минприроды!J42+Минсельхоз!J42+Минспорт!J42+Минстрой!J42+Минтранспорт!J42+Минтруд!J42+Минфин!J42+минэк!J42+Минюст!J42+ЦИК!J42+ТФОМС!J42</f>
        <v>0</v>
      </c>
      <c r="K42" s="391">
        <f>АГЧР!K42+ГКЧС!K42+Госвет!K42+Госжил!K42+Госкомимущ!K42+Гос_по_тариф!K42+Госсовет!K42+Гостехнадзор!K42+КСП!K42+Минздрав!K42+Мининформ!K42+Минкультур!K42+Минобр!K42+Минприроды!K42+Минсельхоз!K42+Минспорт!K42+Минстрой!K42+Минтранспорт!K42+Минтруд!K42+Минфин!K42+минэк!K42+Минюст!K42+ЦИК!K42+ТФОМС!K42</f>
        <v>0</v>
      </c>
    </row>
    <row r="43" spans="1:11" ht="39.75" thickBot="1">
      <c r="A43" s="84" t="s">
        <v>42</v>
      </c>
      <c r="B43" s="82">
        <v>114</v>
      </c>
      <c r="C43" s="391">
        <f>АГЧР!C43+ГКЧС!C43+Госвет!C43+Госжил!C43+Госкомимущ!C43+Гос_по_тариф!C43+Госсовет!C43+Гостехнадзор!C43+КСП!C43+Минздрав!C43+Мининформ!C43+Минкультур!C43+Минобр!C43+Минприроды!C43+Минсельхоз!C43+Минспорт!C43+Минстрой!C43+Минтранспорт!C43+Минтруд!C43+Минфин!C43+минэк!C43+Минюст!C43+ЦИК!C43+ТФОМС!C43</f>
        <v>7627</v>
      </c>
      <c r="D43" s="391">
        <f>АГЧР!D43+ГКЧС!D43+Госвет!D43+Госжил!D43+Госкомимущ!D43+Гос_по_тариф!D43+Госсовет!D43+Гостехнадзор!D43+КСП!D43+Минздрав!D43+Мининформ!D43+Минкультур!D43+Минобр!D43+Минприроды!D43+Минсельхоз!D43+Минспорт!D43+Минстрой!D43+Минтранспорт!D43+Минтруд!D43+Минфин!D43+минэк!D43+Минюст!D43+ЦИК!D43+ТФОМС!D43</f>
        <v>5</v>
      </c>
      <c r="E43" s="391">
        <f>АГЧР!E43+ГКЧС!E43+Госвет!E43+Госжил!E43+Госкомимущ!E43+Гос_по_тариф!E43+Госсовет!E43+Гостехнадзор!E43+КСП!E43+Минздрав!E43+Мининформ!E43+Минкультур!E43+Минобр!E43+Минприроды!E43+Минсельхоз!E43+Минспорт!E43+Минстрой!E43+Минтранспорт!E43+Минтруд!E43+Минфин!E43+минэк!E43+Минюст!E43+ЦИК!E43+ТФОМС!E43</f>
        <v>2</v>
      </c>
      <c r="F43" s="391">
        <f>АГЧР!F43+ГКЧС!F43+Госвет!F43+Госжил!F43+Госкомимущ!F43+Гос_по_тариф!F43+Госсовет!F43+Гостехнадзор!F43+КСП!F43+Минздрав!F43+Мининформ!F43+Минкультур!F43+Минобр!F43+Минприроды!F43+Минсельхоз!F43+Минспорт!F43+Минстрой!F43+Минтранспорт!F43+Минтруд!F43+Минфин!F43+минэк!F43+Минюст!F43+ЦИК!F43+ТФОМС!F43</f>
        <v>0</v>
      </c>
      <c r="G43" s="391">
        <f>АГЧР!G43+ГКЧС!G43+Госвет!G43+Госжил!G43+Госкомимущ!G43+Гос_по_тариф!G43+Госсовет!G43+Гостехнадзор!G43+КСП!G43+Минздрав!G43+Мининформ!G43+Минкультур!G43+Минобр!G43+Минприроды!G43+Минсельхоз!G43+Минспорт!G43+Минстрой!G43+Минтранспорт!G43+Минтруд!G43+Минфин!G43+минэк!G43+Минюст!G43+ЦИК!G43+ТФОМС!G43</f>
        <v>302</v>
      </c>
      <c r="H43" s="391">
        <f>АГЧР!H43+ГКЧС!H43+Госвет!H43+Госжил!H43+Госкомимущ!H43+Гос_по_тариф!H43+Госсовет!H43+Гостехнадзор!H43+КСП!H43+Минздрав!H43+Мининформ!H43+Минкультур!H43+Минобр!H43+Минприроды!H43+Минсельхоз!H43+Минспорт!H43+Минстрой!H43+Минтранспорт!H43+Минтруд!H43+Минфин!H43+минэк!H43+Минюст!H43+ЦИК!H43+ТФОМС!H43</f>
        <v>123</v>
      </c>
      <c r="I43" s="391">
        <f>АГЧР!I43+ГКЧС!I43+Госвет!I43+Госжил!I43+Госкомимущ!I43+Гос_по_тариф!I43+Госсовет!I43+Гостехнадзор!I43+КСП!I43+Минздрав!I43+Мининформ!I43+Минкультур!I43+Минобр!I43+Минприроды!I43+Минсельхоз!I43+Минспорт!I43+Минстрой!I43+Минтранспорт!I43+Минтруд!I43+Минфин!I43+минэк!I43+Минюст!I43+ЦИК!I43+ТФОМС!I43</f>
        <v>0</v>
      </c>
      <c r="J43" s="391">
        <f>АГЧР!J43+ГКЧС!J43+Госвет!J43+Госжил!J43+Госкомимущ!J43+Гос_по_тариф!J43+Госсовет!J43+Гостехнадзор!J43+КСП!J43+Минздрав!J43+Мининформ!J43+Минкультур!J43+Минобр!J43+Минприроды!J43+Минсельхоз!J43+Минспорт!J43+Минстрой!J43+Минтранспорт!J43+Минтруд!J43+Минфин!J43+минэк!J43+Минюст!J43+ЦИК!J43+ТФОМС!J43</f>
        <v>928</v>
      </c>
      <c r="K43" s="391">
        <f>АГЧР!K43+ГКЧС!K43+Госвет!K43+Госжил!K43+Госкомимущ!K43+Гос_по_тариф!K43+Госсовет!K43+Гостехнадзор!K43+КСП!K43+Минздрав!K43+Мининформ!K43+Минкультур!K43+Минобр!K43+Минприроды!K43+Минсельхоз!K43+Минспорт!K43+Минстрой!K43+Минтранспорт!K43+Минтруд!K43+Минфин!K43+минэк!K43+Минюст!K43+ЦИК!K43+ТФОМС!K43</f>
        <v>6267</v>
      </c>
    </row>
    <row r="44" spans="1:11" ht="15" thickBot="1">
      <c r="A44" s="86" t="s">
        <v>43</v>
      </c>
      <c r="B44" s="464">
        <v>115</v>
      </c>
      <c r="C44" s="391">
        <f>АГЧР!C44+ГКЧС!C44+Госвет!C44+Госжил!C44+Госкомимущ!C44+Гос_по_тариф!C44+Госсовет!C44+Гостехнадзор!C44+КСП!C44+Минздрав!C44+Мининформ!C44+Минкультур!C44+Минобр!C44+Минприроды!C44+Минсельхоз!C44+Минспорт!C44+Минстрой!C44+Минтранспорт!C44+Минтруд!C44+Минфин!C44+минэк!C44+Минюст!C44+ЦИК!C44+ТФОМС!C44</f>
        <v>8</v>
      </c>
      <c r="D44" s="391">
        <f>АГЧР!D44+ГКЧС!D44+Госвет!D44+Госжил!D44+Госкомимущ!D44+Гос_по_тариф!D44+Госсовет!D44+Гостехнадзор!D44+КСП!D44+Минздрав!D44+Мининформ!D44+Минкультур!D44+Минобр!D44+Минприроды!D44+Минсельхоз!D44+Минспорт!D44+Минстрой!D44+Минтранспорт!D44+Минтруд!D44+Минфин!D44+минэк!D44+Минюст!D44+ЦИК!D44+ТФОМС!D44</f>
        <v>0</v>
      </c>
      <c r="E44" s="391">
        <f>АГЧР!E44+ГКЧС!E44+Госвет!E44+Госжил!E44+Госкомимущ!E44+Гос_по_тариф!E44+Госсовет!E44+Гостехнадзор!E44+КСП!E44+Минздрав!E44+Мининформ!E44+Минкультур!E44+Минобр!E44+Минприроды!E44+Минсельхоз!E44+Минспорт!E44+Минстрой!E44+Минтранспорт!E44+Минтруд!E44+Минфин!E44+минэк!E44+Минюст!E44+ЦИК!E44+ТФОМС!E44</f>
        <v>0</v>
      </c>
      <c r="F44" s="391">
        <f>АГЧР!F44+ГКЧС!F44+Госвет!F44+Госжил!F44+Госкомимущ!F44+Гос_по_тариф!F44+Госсовет!F44+Гостехнадзор!F44+КСП!F44+Минздрав!F44+Мининформ!F44+Минкультур!F44+Минобр!F44+Минприроды!F44+Минсельхоз!F44+Минспорт!F44+Минстрой!F44+Минтранспорт!F44+Минтруд!F44+Минфин!F44+минэк!F44+Минюст!F44+ЦИК!F44+ТФОМС!F44</f>
        <v>0</v>
      </c>
      <c r="G44" s="391">
        <f>АГЧР!G44+ГКЧС!G44+Госвет!G44+Госжил!G44+Госкомимущ!G44+Гос_по_тариф!G44+Госсовет!G44+Гостехнадзор!G44+КСП!G44+Минздрав!G44+Мининформ!G44+Минкультур!G44+Минобр!G44+Минприроды!G44+Минсельхоз!G44+Минспорт!G44+Минстрой!G44+Минтранспорт!G44+Минтруд!G44+Минфин!G44+минэк!G44+Минюст!G44+ЦИК!G44+ТФОМС!G44</f>
        <v>5</v>
      </c>
      <c r="H44" s="391">
        <f>АГЧР!H44+ГКЧС!H44+Госвет!H44+Госжил!H44+Госкомимущ!H44+Гос_по_тариф!H44+Госсовет!H44+Гостехнадзор!H44+КСП!H44+Минздрав!H44+Мининформ!H44+Минкультур!H44+Минобр!H44+Минприроды!H44+Минсельхоз!H44+Минспорт!H44+Минстрой!H44+Минтранспорт!H44+Минтруд!H44+Минфин!H44+минэк!H44+Минюст!H44+ЦИК!H44+ТФОМС!H44</f>
        <v>2</v>
      </c>
      <c r="I44" s="391">
        <f>АГЧР!I44+ГКЧС!I44+Госвет!I44+Госжил!I44+Госкомимущ!I44+Гос_по_тариф!I44+Госсовет!I44+Гостехнадзор!I44+КСП!I44+Минздрав!I44+Мининформ!I44+Минкультур!I44+Минобр!I44+Минприроды!I44+Минсельхоз!I44+Минспорт!I44+Минстрой!I44+Минтранспорт!I44+Минтруд!I44+Минфин!I44+минэк!I44+Минюст!I44+ЦИК!I44+ТФОМС!I44</f>
        <v>0</v>
      </c>
      <c r="J44" s="391">
        <f>АГЧР!J44+ГКЧС!J44+Госвет!J44+Госжил!J44+Госкомимущ!J44+Гос_по_тариф!J44+Госсовет!J44+Гостехнадзор!J44+КСП!J44+Минздрав!J44+Мининформ!J44+Минкультур!J44+Минобр!J44+Минприроды!J44+Минсельхоз!J44+Минспорт!J44+Минстрой!J44+Минтранспорт!J44+Минтруд!J44+Минфин!J44+минэк!J44+Минюст!J44+ЦИК!J44+ТФОМС!J44</f>
        <v>1</v>
      </c>
      <c r="K44" s="391">
        <f>АГЧР!K44+ГКЧС!K44+Госвет!K44+Госжил!K44+Госкомимущ!K44+Гос_по_тариф!K44+Госсовет!K44+Гостехнадзор!K44+КСП!K44+Минздрав!K44+Мининформ!K44+Минкультур!K44+Минобр!K44+Минприроды!K44+Минсельхоз!K44+Минспорт!K44+Минстрой!K44+Минтранспорт!K44+Минтруд!K44+Минфин!K44+минэк!K44+Минюст!K44+ЦИК!K44+ТФОМС!K44</f>
        <v>0</v>
      </c>
    </row>
    <row r="45" spans="1:11" ht="15" thickBot="1">
      <c r="A45" s="87" t="s">
        <v>44</v>
      </c>
      <c r="B45" s="465"/>
      <c r="C45" s="391">
        <f>АГЧР!C45+ГКЧС!C45+Госвет!C45+Госжил!C45+Госкомимущ!C45+Гос_по_тариф!C45+Госсовет!C45+Гостехнадзор!C45+КСП!C45+Минздрав!C45+Мининформ!C45+Минкультур!C45+Минобр!C45+Минприроды!C45+Минсельхоз!C45+Минспорт!C45+Минстрой!C45+Минтранспорт!C45+Минтруд!C45+Минфин!C45+минэк!C45+Минюст!C45+ЦИК!C45+ТФОМС!C45</f>
        <v>0</v>
      </c>
      <c r="D45" s="391">
        <f>АГЧР!D45+ГКЧС!D45+Госвет!D45+Госжил!D45+Госкомимущ!D45+Гос_по_тариф!D45+Госсовет!D45+Гостехнадзор!D45+КСП!D45+Минздрав!D45+Мининформ!D45+Минкультур!D45+Минобр!D45+Минприроды!D45+Минсельхоз!D45+Минспорт!D45+Минстрой!D45+Минтранспорт!D45+Минтруд!D45+Минфин!D45+минэк!D45+Минюст!D45+ЦИК!D45+ТФОМС!D45</f>
        <v>0</v>
      </c>
      <c r="E45" s="391">
        <f>АГЧР!E45+ГКЧС!E45+Госвет!E45+Госжил!E45+Госкомимущ!E45+Гос_по_тариф!E45+Госсовет!E45+Гостехнадзор!E45+КСП!E45+Минздрав!E45+Мининформ!E45+Минкультур!E45+Минобр!E45+Минприроды!E45+Минсельхоз!E45+Минспорт!E45+Минстрой!E45+Минтранспорт!E45+Минтруд!E45+Минфин!E45+минэк!E45+Минюст!E45+ЦИК!E45+ТФОМС!E45</f>
        <v>0</v>
      </c>
      <c r="F45" s="391">
        <f>АГЧР!F45+ГКЧС!F45+Госвет!F45+Госжил!F45+Госкомимущ!F45+Гос_по_тариф!F45+Госсовет!F45+Гостехнадзор!F45+КСП!F45+Минздрав!F45+Мининформ!F45+Минкультур!F45+Минобр!F45+Минприроды!F45+Минсельхоз!F45+Минспорт!F45+Минстрой!F45+Минтранспорт!F45+Минтруд!F45+Минфин!F45+минэк!F45+Минюст!F45+ЦИК!F45+ТФОМС!F45</f>
        <v>0</v>
      </c>
      <c r="G45" s="391">
        <f>АГЧР!G45+ГКЧС!G45+Госвет!G45+Госжил!G45+Госкомимущ!G45+Гос_по_тариф!G45+Госсовет!G45+Гостехнадзор!G45+КСП!G45+Минздрав!G45+Мининформ!G45+Минкультур!G45+Минобр!G45+Минприроды!G45+Минсельхоз!G45+Минспорт!G45+Минстрой!G45+Минтранспорт!G45+Минтруд!G45+Минфин!G45+минэк!G45+Минюст!G45+ЦИК!G45+ТФОМС!G45</f>
        <v>0</v>
      </c>
      <c r="H45" s="391">
        <f>АГЧР!H45+ГКЧС!H45+Госвет!H45+Госжил!H45+Госкомимущ!H45+Гос_по_тариф!H45+Госсовет!H45+Гостехнадзор!H45+КСП!H45+Минздрав!H45+Мининформ!H45+Минкультур!H45+Минобр!H45+Минприроды!H45+Минсельхоз!H45+Минспорт!H45+Минстрой!H45+Минтранспорт!H45+Минтруд!H45+Минфин!H45+минэк!H45+Минюст!H45+ЦИК!H45+ТФОМС!H45</f>
        <v>0</v>
      </c>
      <c r="I45" s="391">
        <f>АГЧР!I45+ГКЧС!I45+Госвет!I45+Госжил!I45+Госкомимущ!I45+Гос_по_тариф!I45+Госсовет!I45+Гостехнадзор!I45+КСП!I45+Минздрав!I45+Мининформ!I45+Минкультур!I45+Минобр!I45+Минприроды!I45+Минсельхоз!I45+Минспорт!I45+Минстрой!I45+Минтранспорт!I45+Минтруд!I45+Минфин!I45+минэк!I45+Минюст!I45+ЦИК!I45+ТФОМС!I45</f>
        <v>0</v>
      </c>
      <c r="J45" s="391">
        <f>АГЧР!J45+ГКЧС!J45+Госвет!J45+Госжил!J45+Госкомимущ!J45+Гос_по_тариф!J45+Госсовет!J45+Гостехнадзор!J45+КСП!J45+Минздрав!J45+Мининформ!J45+Минкультур!J45+Минобр!J45+Минприроды!J45+Минсельхоз!J45+Минспорт!J45+Минстрой!J45+Минтранспорт!J45+Минтруд!J45+Минфин!J45+минэк!J45+Минюст!J45+ЦИК!J45+ТФОМС!J45</f>
        <v>0</v>
      </c>
      <c r="K45" s="391">
        <f>АГЧР!K45+ГКЧС!K45+Госвет!K45+Госжил!K45+Госкомимущ!K45+Гос_по_тариф!K45+Госсовет!K45+Гостехнадзор!K45+КСП!K45+Минздрав!K45+Мининформ!K45+Минкультур!K45+Минобр!K45+Минприроды!K45+Минсельхоз!K45+Минспорт!K45+Минстрой!K45+Минтранспорт!K45+Минтруд!K45+Минфин!K45+минэк!K45+Минюст!K45+ЦИК!K45+ТФОМС!K45</f>
        <v>0</v>
      </c>
    </row>
    <row r="46" spans="1:11" ht="15" thickBot="1">
      <c r="A46" s="84" t="s">
        <v>45</v>
      </c>
      <c r="B46" s="82">
        <v>116</v>
      </c>
      <c r="C46" s="391">
        <f>АГЧР!C46+ГКЧС!C46+Госвет!C46+Госжил!C46+Госкомимущ!C46+Гос_по_тариф!C46+Госсовет!C46+Гостехнадзор!C46+КСП!C46+Минздрав!C46+Мининформ!C46+Минкультур!C46+Минобр!C46+Минприроды!C46+Минсельхоз!C46+Минспорт!C46+Минстрой!C46+Минтранспорт!C46+Минтруд!C46+Минфин!C46+минэк!C46+Минюст!C46+ЦИК!C46+ТФОМС!C46</f>
        <v>1</v>
      </c>
      <c r="D46" s="391">
        <f>АГЧР!D46+ГКЧС!D46+Госвет!D46+Госжил!D46+Госкомимущ!D46+Гос_по_тариф!D46+Госсовет!D46+Гостехнадзор!D46+КСП!D46+Минздрав!D46+Мининформ!D46+Минкультур!D46+Минобр!D46+Минприроды!D46+Минсельхоз!D46+Минспорт!D46+Минстрой!D46+Минтранспорт!D46+Минтруд!D46+Минфин!D46+минэк!D46+Минюст!D46+ЦИК!D46+ТФОМС!D46</f>
        <v>0</v>
      </c>
      <c r="E46" s="391">
        <f>АГЧР!E46+ГКЧС!E46+Госвет!E46+Госжил!E46+Госкомимущ!E46+Гос_по_тариф!E46+Госсовет!E46+Гостехнадзор!E46+КСП!E46+Минздрав!E46+Мининформ!E46+Минкультур!E46+Минобр!E46+Минприроды!E46+Минсельхоз!E46+Минспорт!E46+Минстрой!E46+Минтранспорт!E46+Минтруд!E46+Минфин!E46+минэк!E46+Минюст!E46+ЦИК!E46+ТФОМС!E46</f>
        <v>0</v>
      </c>
      <c r="F46" s="391">
        <f>АГЧР!F46+ГКЧС!F46+Госвет!F46+Госжил!F46+Госкомимущ!F46+Гос_по_тариф!F46+Госсовет!F46+Гостехнадзор!F46+КСП!F46+Минздрав!F46+Мининформ!F46+Минкультур!F46+Минобр!F46+Минприроды!F46+Минсельхоз!F46+Минспорт!F46+Минстрой!F46+Минтранспорт!F46+Минтруд!F46+Минфин!F46+минэк!F46+Минюст!F46+ЦИК!F46+ТФОМС!F46</f>
        <v>0</v>
      </c>
      <c r="G46" s="391">
        <f>АГЧР!G46+ГКЧС!G46+Госвет!G46+Госжил!G46+Госкомимущ!G46+Гос_по_тариф!G46+Госсовет!G46+Гостехнадзор!G46+КСП!G46+Минздрав!G46+Мининформ!G46+Минкультур!G46+Минобр!G46+Минприроды!G46+Минсельхоз!G46+Минспорт!G46+Минстрой!G46+Минтранспорт!G46+Минтруд!G46+Минфин!G46+минэк!G46+Минюст!G46+ЦИК!G46+ТФОМС!G46</f>
        <v>1</v>
      </c>
      <c r="H46" s="391">
        <f>АГЧР!H46+ГКЧС!H46+Госвет!H46+Госжил!H46+Госкомимущ!H46+Гос_по_тариф!H46+Госсовет!H46+Гостехнадзор!H46+КСП!H46+Минздрав!H46+Мининформ!H46+Минкультур!H46+Минобр!H46+Минприроды!H46+Минсельхоз!H46+Минспорт!H46+Минстрой!H46+Минтранспорт!H46+Минтруд!H46+Минфин!H46+минэк!H46+Минюст!H46+ЦИК!H46+ТФОМС!H46</f>
        <v>0</v>
      </c>
      <c r="I46" s="391">
        <f>АГЧР!I46+ГКЧС!I46+Госвет!I46+Госжил!I46+Госкомимущ!I46+Гос_по_тариф!I46+Госсовет!I46+Гостехнадзор!I46+КСП!I46+Минздрав!I46+Мининформ!I46+Минкультур!I46+Минобр!I46+Минприроды!I46+Минсельхоз!I46+Минспорт!I46+Минстрой!I46+Минтранспорт!I46+Минтруд!I46+Минфин!I46+минэк!I46+Минюст!I46+ЦИК!I46+ТФОМС!I46</f>
        <v>0</v>
      </c>
      <c r="J46" s="391">
        <f>АГЧР!J46+ГКЧС!J46+Госвет!J46+Госжил!J46+Госкомимущ!J46+Гос_по_тариф!J46+Госсовет!J46+Гостехнадзор!J46+КСП!J46+Минздрав!J46+Мининформ!J46+Минкультур!J46+Минобр!J46+Минприроды!J46+Минсельхоз!J46+Минспорт!J46+Минстрой!J46+Минтранспорт!J46+Минтруд!J46+Минфин!J46+минэк!J46+Минюст!J46+ЦИК!J46+ТФОМС!J46</f>
        <v>0</v>
      </c>
      <c r="K46" s="391">
        <f>АГЧР!K46+ГКЧС!K46+Госвет!K46+Госжил!K46+Госкомимущ!K46+Гос_по_тариф!K46+Госсовет!K46+Гостехнадзор!K46+КСП!K46+Минздрав!K46+Мининформ!K46+Минкультур!K46+Минобр!K46+Минприроды!K46+Минсельхоз!K46+Минспорт!K46+Минстрой!K46+Минтранспорт!K46+Минтруд!K46+Минфин!K46+минэк!K46+Минюст!K46+ЦИК!K46+ТФОМС!K46</f>
        <v>0</v>
      </c>
    </row>
    <row r="47" spans="1:11" ht="15" thickBot="1">
      <c r="A47" s="84" t="s">
        <v>46</v>
      </c>
      <c r="B47" s="82">
        <v>121</v>
      </c>
      <c r="C47" s="391">
        <f>АГЧР!C47+ГКЧС!C47+Госвет!C47+Госжил!C47+Госкомимущ!C47+Гос_по_тариф!C47+Госсовет!C47+Гостехнадзор!C47+КСП!C47+Минздрав!C47+Мининформ!C47+Минкультур!C47+Минобр!C47+Минприроды!C47+Минсельхоз!C47+Минспорт!C47+Минстрой!C47+Минтранспорт!C47+Минтруд!C47+Минфин!C47+минэк!C47+Минюст!C47+ЦИК!C47+ТФОМС!C47</f>
        <v>210</v>
      </c>
      <c r="D47" s="391">
        <f>АГЧР!D47+ГКЧС!D47+Госвет!D47+Госжил!D47+Госкомимущ!D47+Гос_по_тариф!D47+Госсовет!D47+Гостехнадзор!D47+КСП!D47+Минздрав!D47+Мининформ!D47+Минкультур!D47+Минобр!D47+Минприроды!D47+Минсельхоз!D47+Минспорт!D47+Минстрой!D47+Минтранспорт!D47+Минтруд!D47+Минфин!D47+минэк!D47+Минюст!D47+ЦИК!D47+ТФОМС!D47</f>
        <v>2</v>
      </c>
      <c r="E47" s="391">
        <f>АГЧР!E47+ГКЧС!E47+Госвет!E47+Госжил!E47+Госкомимущ!E47+Гос_по_тариф!E47+Госсовет!E47+Гостехнадзор!E47+КСП!E47+Минздрав!E47+Мининформ!E47+Минкультур!E47+Минобр!E47+Минприроды!E47+Минсельхоз!E47+Минспорт!E47+Минстрой!E47+Минтранспорт!E47+Минтруд!E47+Минфин!E47+минэк!E47+Минюст!E47+ЦИК!E47+ТФОМС!E47</f>
        <v>1</v>
      </c>
      <c r="F47" s="391">
        <f>АГЧР!F47+ГКЧС!F47+Госвет!F47+Госжил!F47+Госкомимущ!F47+Гос_по_тариф!F47+Госсовет!F47+Гостехнадзор!F47+КСП!F47+Минздрав!F47+Мининформ!F47+Минкультур!F47+Минобр!F47+Минприроды!F47+Минсельхоз!F47+Минспорт!F47+Минстрой!F47+Минтранспорт!F47+Минтруд!F47+Минфин!F47+минэк!F47+Минюст!F47+ЦИК!F47+ТФОМС!F47</f>
        <v>0</v>
      </c>
      <c r="G47" s="391">
        <f>АГЧР!G47+ГКЧС!G47+Госвет!G47+Госжил!G47+Госкомимущ!G47+Гос_по_тариф!G47+Госсовет!G47+Гостехнадзор!G47+КСП!G47+Минздрав!G47+Мининформ!G47+Минкультур!G47+Минобр!G47+Минприроды!G47+Минсельхоз!G47+Минспорт!G47+Минстрой!G47+Минтранспорт!G47+Минтруд!G47+Минфин!G47+минэк!G47+Минюст!G47+ЦИК!G47+ТФОМС!G47</f>
        <v>170</v>
      </c>
      <c r="H47" s="391">
        <f>АГЧР!H47+ГКЧС!H47+Госвет!H47+Госжил!H47+Госкомимущ!H47+Гос_по_тариф!H47+Госсовет!H47+Гостехнадзор!H47+КСП!H47+Минздрав!H47+Мининформ!H47+Минкультур!H47+Минобр!H47+Минприроды!H47+Минсельхоз!H47+Минспорт!H47+Минстрой!H47+Минтранспорт!H47+Минтруд!H47+Минфин!H47+минэк!H47+Минюст!H47+ЦИК!H47+ТФОМС!H47</f>
        <v>12</v>
      </c>
      <c r="I47" s="391">
        <f>АГЧР!I47+ГКЧС!I47+Госвет!I47+Госжил!I47+Госкомимущ!I47+Гос_по_тариф!I47+Госсовет!I47+Гостехнадзор!I47+КСП!I47+Минздрав!I47+Мининформ!I47+Минкультур!I47+Минобр!I47+Минприроды!I47+Минсельхоз!I47+Минспорт!I47+Минстрой!I47+Минтранспорт!I47+Минтруд!I47+Минфин!I47+минэк!I47+Минюст!I47+ЦИК!I47+ТФОМС!I47</f>
        <v>0</v>
      </c>
      <c r="J47" s="391">
        <f>АГЧР!J47+ГКЧС!J47+Госвет!J47+Госжил!J47+Госкомимущ!J47+Гос_по_тариф!J47+Госсовет!J47+Гостехнадзор!J47+КСП!J47+Минздрав!J47+Мининформ!J47+Минкультур!J47+Минобр!J47+Минприроды!J47+Минсельхоз!J47+Минспорт!J47+Минстрой!J47+Минтранспорт!J47+Минтруд!J47+Минфин!J47+минэк!J47+Минюст!J47+ЦИК!J47+ТФОМС!J47</f>
        <v>9</v>
      </c>
      <c r="K47" s="391">
        <f>АГЧР!K47+ГКЧС!K47+Госвет!K47+Госжил!K47+Госкомимущ!K47+Гос_по_тариф!K47+Госсовет!K47+Гостехнадзор!K47+КСП!K47+Минздрав!K47+Мининформ!K47+Минкультур!K47+Минобр!K47+Минприроды!K47+Минсельхоз!K47+Минспорт!K47+Минстрой!K47+Минтранспорт!K47+Минтруд!K47+Минфин!K47+минэк!K47+Минюст!K47+ЦИК!K47+ТФОМС!K47</f>
        <v>16</v>
      </c>
    </row>
    <row r="48" spans="1:11" ht="15" thickBot="1">
      <c r="A48" s="84" t="s">
        <v>47</v>
      </c>
      <c r="B48" s="82">
        <v>122</v>
      </c>
      <c r="C48" s="391">
        <f>АГЧР!C48+ГКЧС!C48+Госвет!C48+Госжил!C48+Госкомимущ!C48+Гос_по_тариф!C48+Госсовет!C48+Гостехнадзор!C48+КСП!C48+Минздрав!C48+Мининформ!C48+Минкультур!C48+Минобр!C48+Минприроды!C48+Минсельхоз!C48+Минспорт!C48+Минстрой!C48+Минтранспорт!C48+Минтруд!C48+Минфин!C48+минэк!C48+Минюст!C48+ЦИК!C48+ТФОМС!C48</f>
        <v>24</v>
      </c>
      <c r="D48" s="391">
        <f>АГЧР!D48+ГКЧС!D48+Госвет!D48+Госжил!D48+Госкомимущ!D48+Гос_по_тариф!D48+Госсовет!D48+Гостехнадзор!D48+КСП!D48+Минздрав!D48+Мининформ!D48+Минкультур!D48+Минобр!D48+Минприроды!D48+Минсельхоз!D48+Минспорт!D48+Минстрой!D48+Минтранспорт!D48+Минтруд!D48+Минфин!D48+минэк!D48+Минюст!D48+ЦИК!D48+ТФОМС!D48</f>
        <v>0</v>
      </c>
      <c r="E48" s="391">
        <f>АГЧР!E48+ГКЧС!E48+Госвет!E48+Госжил!E48+Госкомимущ!E48+Гос_по_тариф!E48+Госсовет!E48+Гостехнадзор!E48+КСП!E48+Минздрав!E48+Мининформ!E48+Минкультур!E48+Минобр!E48+Минприроды!E48+Минсельхоз!E48+Минспорт!E48+Минстрой!E48+Минтранспорт!E48+Минтруд!E48+Минфин!E48+минэк!E48+Минюст!E48+ЦИК!E48+ТФОМС!E48</f>
        <v>0</v>
      </c>
      <c r="F48" s="391">
        <f>АГЧР!F48+ГКЧС!F48+Госвет!F48+Госжил!F48+Госкомимущ!F48+Гос_по_тариф!F48+Госсовет!F48+Гостехнадзор!F48+КСП!F48+Минздрав!F48+Мининформ!F48+Минкультур!F48+Минобр!F48+Минприроды!F48+Минсельхоз!F48+Минспорт!F48+Минстрой!F48+Минтранспорт!F48+Минтруд!F48+Минфин!F48+минэк!F48+Минюст!F48+ЦИК!F48+ТФОМС!F48</f>
        <v>0</v>
      </c>
      <c r="G48" s="391">
        <f>АГЧР!G48+ГКЧС!G48+Госвет!G48+Госжил!G48+Госкомимущ!G48+Гос_по_тариф!G48+Госсовет!G48+Гостехнадзор!G48+КСП!G48+Минздрав!G48+Мининформ!G48+Минкультур!G48+Минобр!G48+Минприроды!G48+Минсельхоз!G48+Минспорт!G48+Минстрой!G48+Минтранспорт!G48+Минтруд!G48+Минфин!G48+минэк!G48+Минюст!G48+ЦИК!G48+ТФОМС!G48</f>
        <v>9</v>
      </c>
      <c r="H48" s="391">
        <f>АГЧР!H48+ГКЧС!H48+Госвет!H48+Госжил!H48+Госкомимущ!H48+Гос_по_тариф!H48+Госсовет!H48+Гостехнадзор!H48+КСП!H48+Минздрав!H48+Мининформ!H48+Минкультур!H48+Минобр!H48+Минприроды!H48+Минсельхоз!H48+Минспорт!H48+Минстрой!H48+Минтранспорт!H48+Минтруд!H48+Минфин!H48+минэк!H48+Минюст!H48+ЦИК!H48+ТФОМС!H48</f>
        <v>0</v>
      </c>
      <c r="I48" s="391">
        <f>АГЧР!I48+ГКЧС!I48+Госвет!I48+Госжил!I48+Госкомимущ!I48+Гос_по_тариф!I48+Госсовет!I48+Гостехнадзор!I48+КСП!I48+Минздрав!I48+Мининформ!I48+Минкультур!I48+Минобр!I48+Минприроды!I48+Минсельхоз!I48+Минспорт!I48+Минстрой!I48+Минтранспорт!I48+Минтруд!I48+Минфин!I48+минэк!I48+Минюст!I48+ЦИК!I48+ТФОМС!I48</f>
        <v>0</v>
      </c>
      <c r="J48" s="391">
        <f>АГЧР!J48+ГКЧС!J48+Госвет!J48+Госжил!J48+Госкомимущ!J48+Гос_по_тариф!J48+Госсовет!J48+Гостехнадзор!J48+КСП!J48+Минздрав!J48+Мининформ!J48+Минкультур!J48+Минобр!J48+Минприроды!J48+Минсельхоз!J48+Минспорт!J48+Минстрой!J48+Минтранспорт!J48+Минтруд!J48+Минфин!J48+минэк!J48+Минюст!J48+ЦИК!J48+ТФОМС!J48</f>
        <v>5</v>
      </c>
      <c r="K48" s="391">
        <f>АГЧР!K48+ГКЧС!K48+Госвет!K48+Госжил!K48+Госкомимущ!K48+Гос_по_тариф!K48+Госсовет!K48+Гостехнадзор!K48+КСП!K48+Минздрав!K48+Мининформ!K48+Минкультур!K48+Минобр!K48+Минприроды!K48+Минсельхоз!K48+Минспорт!K48+Минстрой!K48+Минтранспорт!K48+Минтруд!K48+Минфин!K48+минэк!K48+Минюст!K48+ЦИК!K48+ТФОМС!K48</f>
        <v>10</v>
      </c>
    </row>
    <row r="49" spans="1:11" ht="15" thickBot="1">
      <c r="A49" s="226" t="s">
        <v>48</v>
      </c>
      <c r="B49" s="240">
        <v>123</v>
      </c>
      <c r="C49" s="391">
        <f>АГЧР!C49+ГКЧС!C49+Госвет!C49+Госжил!C49+Госкомимущ!C49+Гос_по_тариф!C49+Госсовет!C49+Гостехнадзор!C49+КСП!C49+Минздрав!C49+Мининформ!C49+Минкультур!C49+Минобр!C49+Минприроды!C49+Минсельхоз!C49+Минспорт!C49+Минстрой!C49+Минтранспорт!C49+Минтруд!C49+Минфин!C49+минэк!C49+Минюст!C49+ЦИК!C49+ТФОМС!C49</f>
        <v>81</v>
      </c>
      <c r="D49" s="391">
        <f>АГЧР!D49+ГКЧС!D49+Госвет!D49+Госжил!D49+Госкомимущ!D49+Гос_по_тариф!D49+Госсовет!D49+Гостехнадзор!D49+КСП!D49+Минздрав!D49+Мининформ!D49+Минкультур!D49+Минобр!D49+Минприроды!D49+Минсельхоз!D49+Минспорт!D49+Минстрой!D49+Минтранспорт!D49+Минтруд!D49+Минфин!D49+минэк!D49+Минюст!D49+ЦИК!D49+ТФОМС!D49</f>
        <v>0</v>
      </c>
      <c r="E49" s="391">
        <f>АГЧР!E49+ГКЧС!E49+Госвет!E49+Госжил!E49+Госкомимущ!E49+Гос_по_тариф!E49+Госсовет!E49+Гостехнадзор!E49+КСП!E49+Минздрав!E49+Мининформ!E49+Минкультур!E49+Минобр!E49+Минприроды!E49+Минсельхоз!E49+Минспорт!E49+Минстрой!E49+Минтранспорт!E49+Минтруд!E49+Минфин!E49+минэк!E49+Минюст!E49+ЦИК!E49+ТФОМС!E49</f>
        <v>0</v>
      </c>
      <c r="F49" s="391">
        <f>АГЧР!F49+ГКЧС!F49+Госвет!F49+Госжил!F49+Госкомимущ!F49+Гос_по_тариф!F49+Госсовет!F49+Гостехнадзор!F49+КСП!F49+Минздрав!F49+Мининформ!F49+Минкультур!F49+Минобр!F49+Минприроды!F49+Минсельхоз!F49+Минспорт!F49+Минстрой!F49+Минтранспорт!F49+Минтруд!F49+Минфин!F49+минэк!F49+Минюст!F49+ЦИК!F49+ТФОМС!F49</f>
        <v>0</v>
      </c>
      <c r="G49" s="391">
        <f>АГЧР!G49+ГКЧС!G49+Госвет!G49+Госжил!G49+Госкомимущ!G49+Гос_по_тариф!G49+Госсовет!G49+Гостехнадзор!G49+КСП!G49+Минздрав!G49+Мининформ!G49+Минкультур!G49+Минобр!G49+Минприроды!G49+Минсельхоз!G49+Минспорт!G49+Минстрой!G49+Минтранспорт!G49+Минтруд!G49+Минфин!G49+минэк!G49+Минюст!G49+ЦИК!G49+ТФОМС!G49</f>
        <v>42</v>
      </c>
      <c r="H49" s="391">
        <f>АГЧР!H49+ГКЧС!H49+Госвет!H49+Госжил!H49+Госкомимущ!H49+Гос_по_тариф!H49+Госсовет!H49+Гостехнадзор!H49+КСП!H49+Минздрав!H49+Мининформ!H49+Минкультур!H49+Минобр!H49+Минприроды!H49+Минсельхоз!H49+Минспорт!H49+Минстрой!H49+Минтранспорт!H49+Минтруд!H49+Минфин!H49+минэк!H49+Минюст!H49+ЦИК!H49+ТФОМС!H49</f>
        <v>25</v>
      </c>
      <c r="I49" s="391">
        <f>АГЧР!I49+ГКЧС!I49+Госвет!I49+Госжил!I49+Госкомимущ!I49+Гос_по_тариф!I49+Госсовет!I49+Гостехнадзор!I49+КСП!I49+Минздрав!I49+Мининформ!I49+Минкультур!I49+Минобр!I49+Минприроды!I49+Минсельхоз!I49+Минспорт!I49+Минстрой!I49+Минтранспорт!I49+Минтруд!I49+Минфин!I49+минэк!I49+Минюст!I49+ЦИК!I49+ТФОМС!I49</f>
        <v>0</v>
      </c>
      <c r="J49" s="391">
        <f>АГЧР!J49+ГКЧС!J49+Госвет!J49+Госжил!J49+Госкомимущ!J49+Гос_по_тариф!J49+Госсовет!J49+Гостехнадзор!J49+КСП!J49+Минздрав!J49+Мининформ!J49+Минкультур!J49+Минобр!J49+Минприроды!J49+Минсельхоз!J49+Минспорт!J49+Минстрой!J49+Минтранспорт!J49+Минтруд!J49+Минфин!J49+минэк!J49+Минюст!J49+ЦИК!J49+ТФОМС!J49</f>
        <v>4</v>
      </c>
      <c r="K49" s="391">
        <f>АГЧР!K49+ГКЧС!K49+Госвет!K49+Госжил!K49+Госкомимущ!K49+Гос_по_тариф!K49+Госсовет!K49+Гостехнадзор!K49+КСП!K49+Минздрав!K49+Мининформ!K49+Минкультур!K49+Минобр!K49+Минприроды!K49+Минсельхоз!K49+Минспорт!K49+Минстрой!K49+Минтранспорт!K49+Минтруд!K49+Минфин!K49+минэк!K49+Минюст!K49+ЦИК!K49+ТФОМС!K49</f>
        <v>10</v>
      </c>
    </row>
    <row r="50" spans="1:11" ht="15" thickBot="1">
      <c r="A50" s="236" t="s">
        <v>49</v>
      </c>
      <c r="B50" s="241"/>
      <c r="C50" s="391">
        <f>АГЧР!C50+ГКЧС!C50+Госвет!C50+Госжил!C50+Госкомимущ!C50+Гос_по_тариф!C50+Госсовет!C50+Гостехнадзор!C50+КСП!C50+Минздрав!C50+Мининформ!C50+Минкультур!C50+Минобр!C50+Минприроды!C50+Минсельхоз!C50+Минспорт!C50+Минстрой!C50+Минтранспорт!C50+Минтруд!C50+Минфин!C50+минэк!C50+Минюст!C50+ЦИК!C50+ТФОМС!C50</f>
        <v>0</v>
      </c>
      <c r="D50" s="391">
        <f>АГЧР!D50+ГКЧС!D50+Госвет!D50+Госжил!D50+Госкомимущ!D50+Гос_по_тариф!D50+Госсовет!D50+Гостехнадзор!D50+КСП!D50+Минздрав!D50+Мининформ!D50+Минкультур!D50+Минобр!D50+Минприроды!D50+Минсельхоз!D50+Минспорт!D50+Минстрой!D50+Минтранспорт!D50+Минтруд!D50+Минфин!D50+минэк!D50+Минюст!D50+ЦИК!D50+ТФОМС!D50</f>
        <v>0</v>
      </c>
      <c r="E50" s="391">
        <f>АГЧР!E50+ГКЧС!E50+Госвет!E50+Госжил!E50+Госкомимущ!E50+Гос_по_тариф!E50+Госсовет!E50+Гостехнадзор!E50+КСП!E50+Минздрав!E50+Мининформ!E50+Минкультур!E50+Минобр!E50+Минприроды!E50+Минсельхоз!E50+Минспорт!E50+Минстрой!E50+Минтранспорт!E50+Минтруд!E50+Минфин!E50+минэк!E50+Минюст!E50+ЦИК!E50+ТФОМС!E50</f>
        <v>0</v>
      </c>
      <c r="F50" s="391">
        <f>АГЧР!F50+ГКЧС!F50+Госвет!F50+Госжил!F50+Госкомимущ!F50+Гос_по_тариф!F50+Госсовет!F50+Гостехнадзор!F50+КСП!F50+Минздрав!F50+Мининформ!F50+Минкультур!F50+Минобр!F50+Минприроды!F50+Минсельхоз!F50+Минспорт!F50+Минстрой!F50+Минтранспорт!F50+Минтруд!F50+Минфин!F50+минэк!F50+Минюст!F50+ЦИК!F50+ТФОМС!F50</f>
        <v>0</v>
      </c>
      <c r="G50" s="391">
        <f>АГЧР!G50+ГКЧС!G50+Госвет!G50+Госжил!G50+Госкомимущ!G50+Гос_по_тариф!G50+Госсовет!G50+Гостехнадзор!G50+КСП!G50+Минздрав!G50+Мининформ!G50+Минкультур!G50+Минобр!G50+Минприроды!G50+Минсельхоз!G50+Минспорт!G50+Минстрой!G50+Минтранспорт!G50+Минтруд!G50+Минфин!G50+минэк!G50+Минюст!G50+ЦИК!G50+ТФОМС!G50</f>
        <v>0</v>
      </c>
      <c r="H50" s="391">
        <f>АГЧР!H50+ГКЧС!H50+Госвет!H50+Госжил!H50+Госкомимущ!H50+Гос_по_тариф!H50+Госсовет!H50+Гостехнадзор!H50+КСП!H50+Минздрав!H50+Мининформ!H50+Минкультур!H50+Минобр!H50+Минприроды!H50+Минсельхоз!H50+Минспорт!H50+Минстрой!H50+Минтранспорт!H50+Минтруд!H50+Минфин!H50+минэк!H50+Минюст!H50+ЦИК!H50+ТФОМС!H50</f>
        <v>0</v>
      </c>
      <c r="I50" s="391">
        <f>АГЧР!I50+ГКЧС!I50+Госвет!I50+Госжил!I50+Госкомимущ!I50+Гос_по_тариф!I50+Госсовет!I50+Гостехнадзор!I50+КСП!I50+Минздрав!I50+Мининформ!I50+Минкультур!I50+Минобр!I50+Минприроды!I50+Минсельхоз!I50+Минспорт!I50+Минстрой!I50+Минтранспорт!I50+Минтруд!I50+Минфин!I50+минэк!I50+Минюст!I50+ЦИК!I50+ТФОМС!I50</f>
        <v>0</v>
      </c>
      <c r="J50" s="391">
        <f>АГЧР!J50+ГКЧС!J50+Госвет!J50+Госжил!J50+Госкомимущ!J50+Гос_по_тариф!J50+Госсовет!J50+Гостехнадзор!J50+КСП!J50+Минздрав!J50+Мининформ!J50+Минкультур!J50+Минобр!J50+Минприроды!J50+Минсельхоз!J50+Минспорт!J50+Минстрой!J50+Минтранспорт!J50+Минтруд!J50+Минфин!J50+минэк!J50+Минюст!J50+ЦИК!J50+ТФОМС!J50</f>
        <v>0</v>
      </c>
      <c r="K50" s="391">
        <f>АГЧР!K50+ГКЧС!K50+Госвет!K50+Госжил!K50+Госкомимущ!K50+Гос_по_тариф!K50+Госсовет!K50+Гостехнадзор!K50+КСП!K50+Минздрав!K50+Мининформ!K50+Минкультур!K50+Минобр!K50+Минприроды!K50+Минсельхоз!K50+Минспорт!K50+Минстрой!K50+Минтранспорт!K50+Минтруд!K50+Минфин!K50+минэк!K50+Минюст!K50+ЦИК!K50+ТФОМС!K50</f>
        <v>0</v>
      </c>
    </row>
    <row r="51" spans="1:11" ht="27" thickBot="1">
      <c r="A51" s="236" t="s">
        <v>50</v>
      </c>
      <c r="B51" s="234">
        <v>124</v>
      </c>
      <c r="C51" s="391">
        <f>АГЧР!C51+ГКЧС!C51+Госвет!C51+Госжил!C51+Госкомимущ!C51+Гос_по_тариф!C51+Госсовет!C51+Гостехнадзор!C51+КСП!C51+Минздрав!C51+Мининформ!C51+Минкультур!C51+Минобр!C51+Минприроды!C51+Минсельхоз!C51+Минспорт!C51+Минстрой!C51+Минтранспорт!C51+Минтруд!C51+Минфин!C51+минэк!C51+Минюст!C51+ЦИК!C51+ТФОМС!C51</f>
        <v>0</v>
      </c>
      <c r="D51" s="391">
        <f>АГЧР!D51+ГКЧС!D51+Госвет!D51+Госжил!D51+Госкомимущ!D51+Гос_по_тариф!D51+Госсовет!D51+Гостехнадзор!D51+КСП!D51+Минздрав!D51+Мининформ!D51+Минкультур!D51+Минобр!D51+Минприроды!D51+Минсельхоз!D51+Минспорт!D51+Минстрой!D51+Минтранспорт!D51+Минтруд!D51+Минфин!D51+минэк!D51+Минюст!D51+ЦИК!D51+ТФОМС!D51</f>
        <v>0</v>
      </c>
      <c r="E51" s="391">
        <f>АГЧР!E51+ГКЧС!E51+Госвет!E51+Госжил!E51+Госкомимущ!E51+Гос_по_тариф!E51+Госсовет!E51+Гостехнадзор!E51+КСП!E51+Минздрав!E51+Мининформ!E51+Минкультур!E51+Минобр!E51+Минприроды!E51+Минсельхоз!E51+Минспорт!E51+Минстрой!E51+Минтранспорт!E51+Минтруд!E51+Минфин!E51+минэк!E51+Минюст!E51+ЦИК!E51+ТФОМС!E51</f>
        <v>0</v>
      </c>
      <c r="F51" s="391">
        <f>АГЧР!F51+ГКЧС!F51+Госвет!F51+Госжил!F51+Госкомимущ!F51+Гос_по_тариф!F51+Госсовет!F51+Гостехнадзор!F51+КСП!F51+Минздрав!F51+Мининформ!F51+Минкультур!F51+Минобр!F51+Минприроды!F51+Минсельхоз!F51+Минспорт!F51+Минстрой!F51+Минтранспорт!F51+Минтруд!F51+Минфин!F51+минэк!F51+Минюст!F51+ЦИК!F51+ТФОМС!F51</f>
        <v>0</v>
      </c>
      <c r="G51" s="391">
        <f>АГЧР!G51+ГКЧС!G51+Госвет!G51+Госжил!G51+Госкомимущ!G51+Гос_по_тариф!G51+Госсовет!G51+Гостехнадзор!G51+КСП!G51+Минздрав!G51+Мининформ!G51+Минкультур!G51+Минобр!G51+Минприроды!G51+Минсельхоз!G51+Минспорт!G51+Минстрой!G51+Минтранспорт!G51+Минтруд!G51+Минфин!G51+минэк!G51+Минюст!G51+ЦИК!G51+ТФОМС!G51</f>
        <v>0</v>
      </c>
      <c r="H51" s="391">
        <f>АГЧР!H51+ГКЧС!H51+Госвет!H51+Госжил!H51+Госкомимущ!H51+Гос_по_тариф!H51+Госсовет!H51+Гостехнадзор!H51+КСП!H51+Минздрав!H51+Мининформ!H51+Минкультур!H51+Минобр!H51+Минприроды!H51+Минсельхоз!H51+Минспорт!H51+Минстрой!H51+Минтранспорт!H51+Минтруд!H51+Минфин!H51+минэк!H51+Минюст!H51+ЦИК!H51+ТФОМС!H51</f>
        <v>0</v>
      </c>
      <c r="I51" s="391">
        <f>АГЧР!I51+ГКЧС!I51+Госвет!I51+Госжил!I51+Госкомимущ!I51+Гос_по_тариф!I51+Госсовет!I51+Гостехнадзор!I51+КСП!I51+Минздрав!I51+Мининформ!I51+Минкультур!I51+Минобр!I51+Минприроды!I51+Минсельхоз!I51+Минспорт!I51+Минстрой!I51+Минтранспорт!I51+Минтруд!I51+Минфин!I51+минэк!I51+Минюст!I51+ЦИК!I51+ТФОМС!I51</f>
        <v>0</v>
      </c>
      <c r="J51" s="391">
        <f>АГЧР!J51+ГКЧС!J51+Госвет!J51+Госжил!J51+Госкомимущ!J51+Гос_по_тариф!J51+Госсовет!J51+Гостехнадзор!J51+КСП!J51+Минздрав!J51+Мининформ!J51+Минкультур!J51+Минобр!J51+Минприроды!J51+Минсельхоз!J51+Минспорт!J51+Минстрой!J51+Минтранспорт!J51+Минтруд!J51+Минфин!J51+минэк!J51+Минюст!J51+ЦИК!J51+ТФОМС!J51</f>
        <v>0</v>
      </c>
      <c r="K51" s="391">
        <f>АГЧР!K51+ГКЧС!K51+Госвет!K51+Госжил!K51+Госкомимущ!K51+Гос_по_тариф!K51+Госсовет!K51+Гостехнадзор!K51+КСП!K51+Минздрав!K51+Мининформ!K51+Минкультур!K51+Минобр!K51+Минприроды!K51+Минсельхоз!K51+Минспорт!K51+Минстрой!K51+Минтранспорт!K51+Минтруд!K51+Минфин!K51+минэк!K51+Минюст!K51+ЦИК!K51+ТФОМС!K51</f>
        <v>0</v>
      </c>
    </row>
    <row r="52" spans="1:11" ht="39.75" thickBot="1">
      <c r="A52" s="236" t="s">
        <v>51</v>
      </c>
      <c r="B52" s="234">
        <v>125</v>
      </c>
      <c r="C52" s="391">
        <f>АГЧР!C52+ГКЧС!C52+Госвет!C52+Госжил!C52+Госкомимущ!C52+Гос_по_тариф!C52+Госсовет!C52+Гостехнадзор!C52+КСП!C52+Минздрав!C52+Мининформ!C52+Минкультур!C52+Минобр!C52+Минприроды!C52+Минсельхоз!C52+Минспорт!C52+Минстрой!C52+Минтранспорт!C52+Минтруд!C52+Минфин!C52+минэк!C52+Минюст!C52+ЦИК!C52+ТФОМС!C52</f>
        <v>0</v>
      </c>
      <c r="D52" s="391">
        <f>АГЧР!D52+ГКЧС!D52+Госвет!D52+Госжил!D52+Госкомимущ!D52+Гос_по_тариф!D52+Госсовет!D52+Гостехнадзор!D52+КСП!D52+Минздрав!D52+Мининформ!D52+Минкультур!D52+Минобр!D52+Минприроды!D52+Минсельхоз!D52+Минспорт!D52+Минстрой!D52+Минтранспорт!D52+Минтруд!D52+Минфин!D52+минэк!D52+Минюст!D52+ЦИК!D52+ТФОМС!D52</f>
        <v>0</v>
      </c>
      <c r="E52" s="391">
        <f>АГЧР!E52+ГКЧС!E52+Госвет!E52+Госжил!E52+Госкомимущ!E52+Гос_по_тариф!E52+Госсовет!E52+Гостехнадзор!E52+КСП!E52+Минздрав!E52+Мининформ!E52+Минкультур!E52+Минобр!E52+Минприроды!E52+Минсельхоз!E52+Минспорт!E52+Минстрой!E52+Минтранспорт!E52+Минтруд!E52+Минфин!E52+минэк!E52+Минюст!E52+ЦИК!E52+ТФОМС!E52</f>
        <v>0</v>
      </c>
      <c r="F52" s="391">
        <f>АГЧР!F52+ГКЧС!F52+Госвет!F52+Госжил!F52+Госкомимущ!F52+Гос_по_тариф!F52+Госсовет!F52+Гостехнадзор!F52+КСП!F52+Минздрав!F52+Мининформ!F52+Минкультур!F52+Минобр!F52+Минприроды!F52+Минсельхоз!F52+Минспорт!F52+Минстрой!F52+Минтранспорт!F52+Минтруд!F52+Минфин!F52+минэк!F52+Минюст!F52+ЦИК!F52+ТФОМС!F52</f>
        <v>0</v>
      </c>
      <c r="G52" s="391">
        <f>АГЧР!G52+ГКЧС!G52+Госвет!G52+Госжил!G52+Госкомимущ!G52+Гос_по_тариф!G52+Госсовет!G52+Гостехнадзор!G52+КСП!G52+Минздрав!G52+Мининформ!G52+Минкультур!G52+Минобр!G52+Минприроды!G52+Минсельхоз!G52+Минспорт!G52+Минстрой!G52+Минтранспорт!G52+Минтруд!G52+Минфин!G52+минэк!G52+Минюст!G52+ЦИК!G52+ТФОМС!G52</f>
        <v>0</v>
      </c>
      <c r="H52" s="391">
        <f>АГЧР!H52+ГКЧС!H52+Госвет!H52+Госжил!H52+Госкомимущ!H52+Гос_по_тариф!H52+Госсовет!H52+Гостехнадзор!H52+КСП!H52+Минздрав!H52+Мининформ!H52+Минкультур!H52+Минобр!H52+Минприроды!H52+Минсельхоз!H52+Минспорт!H52+Минстрой!H52+Минтранспорт!H52+Минтруд!H52+Минфин!H52+минэк!H52+Минюст!H52+ЦИК!H52+ТФОМС!H52</f>
        <v>0</v>
      </c>
      <c r="I52" s="391">
        <f>АГЧР!I52+ГКЧС!I52+Госвет!I52+Госжил!I52+Госкомимущ!I52+Гос_по_тариф!I52+Госсовет!I52+Гостехнадзор!I52+КСП!I52+Минздрав!I52+Мининформ!I52+Минкультур!I52+Минобр!I52+Минприроды!I52+Минсельхоз!I52+Минспорт!I52+Минстрой!I52+Минтранспорт!I52+Минтруд!I52+Минфин!I52+минэк!I52+Минюст!I52+ЦИК!I52+ТФОМС!I52</f>
        <v>0</v>
      </c>
      <c r="J52" s="391">
        <f>АГЧР!J52+ГКЧС!J52+Госвет!J52+Госжил!J52+Госкомимущ!J52+Гос_по_тариф!J52+Госсовет!J52+Гостехнадзор!J52+КСП!J52+Минздрав!J52+Мининформ!J52+Минкультур!J52+Минобр!J52+Минприроды!J52+Минсельхоз!J52+Минспорт!J52+Минстрой!J52+Минтранспорт!J52+Минтруд!J52+Минфин!J52+минэк!J52+Минюст!J52+ЦИК!J52+ТФОМС!J52</f>
        <v>0</v>
      </c>
      <c r="K52" s="391">
        <f>АГЧР!K52+ГКЧС!K52+Госвет!K52+Госжил!K52+Госкомимущ!K52+Гос_по_тариф!K52+Госсовет!K52+Гостехнадзор!K52+КСП!K52+Минздрав!K52+Мининформ!K52+Минкультур!K52+Минобр!K52+Минприроды!K52+Минсельхоз!K52+Минспорт!K52+Минстрой!K52+Минтранспорт!K52+Минтруд!K52+Минфин!K52+минэк!K52+Минюст!K52+ЦИК!K52+ТФОМС!K52</f>
        <v>0</v>
      </c>
    </row>
    <row r="53" spans="1:11" ht="15" thickBot="1">
      <c r="A53" s="235" t="s">
        <v>52</v>
      </c>
      <c r="B53" s="234">
        <v>126</v>
      </c>
      <c r="C53" s="391">
        <f>АГЧР!C53+ГКЧС!C53+Госвет!C53+Госжил!C53+Госкомимущ!C53+Гос_по_тариф!C53+Госсовет!C53+Гостехнадзор!C53+КСП!C53+Минздрав!C53+Мининформ!C53+Минкультур!C53+Минобр!C53+Минприроды!C53+Минсельхоз!C53+Минспорт!C53+Минстрой!C53+Минтранспорт!C53+Минтруд!C53+Минфин!C53+минэк!C53+Минюст!C53+ЦИК!C53+ТФОМС!C53</f>
        <v>0</v>
      </c>
      <c r="D53" s="391">
        <f>АГЧР!D53+ГКЧС!D53+Госвет!D53+Госжил!D53+Госкомимущ!D53+Гос_по_тариф!D53+Госсовет!D53+Гостехнадзор!D53+КСП!D53+Минздрав!D53+Мининформ!D53+Минкультур!D53+Минобр!D53+Минприроды!D53+Минсельхоз!D53+Минспорт!D53+Минстрой!D53+Минтранспорт!D53+Минтруд!D53+Минфин!D53+минэк!D53+Минюст!D53+ЦИК!D53+ТФОМС!D53</f>
        <v>0</v>
      </c>
      <c r="E53" s="391">
        <f>АГЧР!E53+ГКЧС!E53+Госвет!E53+Госжил!E53+Госкомимущ!E53+Гос_по_тариф!E53+Госсовет!E53+Гостехнадзор!E53+КСП!E53+Минздрав!E53+Мининформ!E53+Минкультур!E53+Минобр!E53+Минприроды!E53+Минсельхоз!E53+Минспорт!E53+Минстрой!E53+Минтранспорт!E53+Минтруд!E53+Минфин!E53+минэк!E53+Минюст!E53+ЦИК!E53+ТФОМС!E53</f>
        <v>0</v>
      </c>
      <c r="F53" s="391">
        <f>АГЧР!F53+ГКЧС!F53+Госвет!F53+Госжил!F53+Госкомимущ!F53+Гос_по_тариф!F53+Госсовет!F53+Гостехнадзор!F53+КСП!F53+Минздрав!F53+Мининформ!F53+Минкультур!F53+Минобр!F53+Минприроды!F53+Минсельхоз!F53+Минспорт!F53+Минстрой!F53+Минтранспорт!F53+Минтруд!F53+Минфин!F53+минэк!F53+Минюст!F53+ЦИК!F53+ТФОМС!F53</f>
        <v>0</v>
      </c>
      <c r="G53" s="391">
        <f>АГЧР!G53+ГКЧС!G53+Госвет!G53+Госжил!G53+Госкомимущ!G53+Гос_по_тариф!G53+Госсовет!G53+Гостехнадзор!G53+КСП!G53+Минздрав!G53+Мининформ!G53+Минкультур!G53+Минобр!G53+Минприроды!G53+Минсельхоз!G53+Минспорт!G53+Минстрой!G53+Минтранспорт!G53+Минтруд!G53+Минфин!G53+минэк!G53+Минюст!G53+ЦИК!G53+ТФОМС!G53</f>
        <v>0</v>
      </c>
      <c r="H53" s="391">
        <f>АГЧР!H53+ГКЧС!H53+Госвет!H53+Госжил!H53+Госкомимущ!H53+Гос_по_тариф!H53+Госсовет!H53+Гостехнадзор!H53+КСП!H53+Минздрав!H53+Мининформ!H53+Минкультур!H53+Минобр!H53+Минприроды!H53+Минсельхоз!H53+Минспорт!H53+Минстрой!H53+Минтранспорт!H53+Минтруд!H53+Минфин!H53+минэк!H53+Минюст!H53+ЦИК!H53+ТФОМС!H53</f>
        <v>0</v>
      </c>
      <c r="I53" s="391">
        <f>АГЧР!I53+ГКЧС!I53+Госвет!I53+Госжил!I53+Госкомимущ!I53+Гос_по_тариф!I53+Госсовет!I53+Гостехнадзор!I53+КСП!I53+Минздрав!I53+Мининформ!I53+Минкультур!I53+Минобр!I53+Минприроды!I53+Минсельхоз!I53+Минспорт!I53+Минстрой!I53+Минтранспорт!I53+Минтруд!I53+Минфин!I53+минэк!I53+Минюст!I53+ЦИК!I53+ТФОМС!I53</f>
        <v>0</v>
      </c>
      <c r="J53" s="391">
        <f>АГЧР!J53+ГКЧС!J53+Госвет!J53+Госжил!J53+Госкомимущ!J53+Гос_по_тариф!J53+Госсовет!J53+Гостехнадзор!J53+КСП!J53+Минздрав!J53+Мининформ!J53+Минкультур!J53+Минобр!J53+Минприроды!J53+Минсельхоз!J53+Минспорт!J53+Минстрой!J53+Минтранспорт!J53+Минтруд!J53+Минфин!J53+минэк!J53+Минюст!J53+ЦИК!J53+ТФОМС!J53</f>
        <v>0</v>
      </c>
      <c r="K53" s="391">
        <f>АГЧР!K53+ГКЧС!K53+Госвет!K53+Госжил!K53+Госкомимущ!K53+Гос_по_тариф!K53+Госсовет!K53+Гостехнадзор!K53+КСП!K53+Минздрав!K53+Мининформ!K53+Минкультур!K53+Минобр!K53+Минприроды!K53+Минсельхоз!K53+Минспорт!K53+Минстрой!K53+Минтранспорт!K53+Минтруд!K53+Минфин!K53+минэк!K53+Минюст!K53+ЦИК!K53+ТФОМС!K53</f>
        <v>0</v>
      </c>
    </row>
    <row r="54" spans="1:11" ht="39.75" thickBot="1">
      <c r="A54" s="235" t="s">
        <v>53</v>
      </c>
      <c r="B54" s="234">
        <v>127</v>
      </c>
      <c r="C54" s="391">
        <f>АГЧР!C54+ГКЧС!C54+Госвет!C54+Госжил!C54+Госкомимущ!C54+Гос_по_тариф!C54+Госсовет!C54+Гостехнадзор!C54+КСП!C54+Минздрав!C54+Мининформ!C54+Минкультур!C54+Минобр!C54+Минприроды!C54+Минсельхоз!C54+Минспорт!C54+Минстрой!C54+Минтранспорт!C54+Минтруд!C54+Минфин!C54+минэк!C54+Минюст!C54+ЦИК!C54+ТФОМС!C54</f>
        <v>5</v>
      </c>
      <c r="D54" s="391">
        <f>АГЧР!D54+ГКЧС!D54+Госвет!D54+Госжил!D54+Госкомимущ!D54+Гос_по_тариф!D54+Госсовет!D54+Гостехнадзор!D54+КСП!D54+Минздрав!D54+Мининформ!D54+Минкультур!D54+Минобр!D54+Минприроды!D54+Минсельхоз!D54+Минспорт!D54+Минстрой!D54+Минтранспорт!D54+Минтруд!D54+Минфин!D54+минэк!D54+Минюст!D54+ЦИК!D54+ТФОМС!D54</f>
        <v>0</v>
      </c>
      <c r="E54" s="391">
        <f>АГЧР!E54+ГКЧС!E54+Госвет!E54+Госжил!E54+Госкомимущ!E54+Гос_по_тариф!E54+Госсовет!E54+Гостехнадзор!E54+КСП!E54+Минздрав!E54+Мининформ!E54+Минкультур!E54+Минобр!E54+Минприроды!E54+Минсельхоз!E54+Минспорт!E54+Минстрой!E54+Минтранспорт!E54+Минтруд!E54+Минфин!E54+минэк!E54+Минюст!E54+ЦИК!E54+ТФОМС!E54</f>
        <v>1</v>
      </c>
      <c r="F54" s="391">
        <f>АГЧР!F54+ГКЧС!F54+Госвет!F54+Госжил!F54+Госкомимущ!F54+Гос_по_тариф!F54+Госсовет!F54+Гостехнадзор!F54+КСП!F54+Минздрав!F54+Мининформ!F54+Минкультур!F54+Минобр!F54+Минприроды!F54+Минсельхоз!F54+Минспорт!F54+Минстрой!F54+Минтранспорт!F54+Минтруд!F54+Минфин!F54+минэк!F54+Минюст!F54+ЦИК!F54+ТФОМС!F54</f>
        <v>0</v>
      </c>
      <c r="G54" s="391">
        <f>АГЧР!G54+ГКЧС!G54+Госвет!G54+Госжил!G54+Госкомимущ!G54+Гос_по_тариф!G54+Госсовет!G54+Гостехнадзор!G54+КСП!G54+Минздрав!G54+Мининформ!G54+Минкультур!G54+Минобр!G54+Минприроды!G54+Минсельхоз!G54+Минспорт!G54+Минстрой!G54+Минтранспорт!G54+Минтруд!G54+Минфин!G54+минэк!G54+Минюст!G54+ЦИК!G54+ТФОМС!G54</f>
        <v>4</v>
      </c>
      <c r="H54" s="391">
        <f>АГЧР!H54+ГКЧС!H54+Госвет!H54+Госжил!H54+Госкомимущ!H54+Гос_по_тариф!H54+Госсовет!H54+Гостехнадзор!H54+КСП!H54+Минздрав!H54+Мининформ!H54+Минкультур!H54+Минобр!H54+Минприроды!H54+Минсельхоз!H54+Минспорт!H54+Минстрой!H54+Минтранспорт!H54+Минтруд!H54+Минфин!H54+минэк!H54+Минюст!H54+ЦИК!H54+ТФОМС!H54</f>
        <v>0</v>
      </c>
      <c r="I54" s="391">
        <f>АГЧР!I54+ГКЧС!I54+Госвет!I54+Госжил!I54+Госкомимущ!I54+Гос_по_тариф!I54+Госсовет!I54+Гостехнадзор!I54+КСП!I54+Минздрав!I54+Мининформ!I54+Минкультур!I54+Минобр!I54+Минприроды!I54+Минсельхоз!I54+Минспорт!I54+Минстрой!I54+Минтранспорт!I54+Минтруд!I54+Минфин!I54+минэк!I54+Минюст!I54+ЦИК!I54+ТФОМС!I54</f>
        <v>0</v>
      </c>
      <c r="J54" s="391">
        <f>АГЧР!J54+ГКЧС!J54+Госвет!J54+Госжил!J54+Госкомимущ!J54+Гос_по_тариф!J54+Госсовет!J54+Гостехнадзор!J54+КСП!J54+Минздрав!J54+Мининформ!J54+Минкультур!J54+Минобр!J54+Минприроды!J54+Минсельхоз!J54+Минспорт!J54+Минстрой!J54+Минтранспорт!J54+Минтруд!J54+Минфин!J54+минэк!J54+Минюст!J54+ЦИК!J54+ТФОМС!J54</f>
        <v>0</v>
      </c>
      <c r="K54" s="391">
        <f>АГЧР!K54+ГКЧС!K54+Госвет!K54+Госжил!K54+Госкомимущ!K54+Гос_по_тариф!K54+Госсовет!K54+Гостехнадзор!K54+КСП!K54+Минздрав!K54+Мининформ!K54+Минкультур!K54+Минобр!K54+Минприроды!K54+Минсельхоз!K54+Минспорт!K54+Минстрой!K54+Минтранспорт!K54+Минтруд!K54+Минфин!K54+минэк!K54+Минюст!K54+ЦИК!K54+ТФОМС!K54</f>
        <v>0</v>
      </c>
    </row>
    <row r="55" spans="1:11" ht="15" thickBot="1">
      <c r="A55" s="459" t="s">
        <v>54</v>
      </c>
      <c r="B55" s="600"/>
      <c r="C55" s="600"/>
      <c r="D55" s="600"/>
      <c r="E55" s="600"/>
      <c r="F55" s="600"/>
      <c r="G55" s="600"/>
      <c r="H55" s="600"/>
      <c r="I55" s="600"/>
      <c r="J55" s="600"/>
      <c r="K55" s="601"/>
    </row>
    <row r="56" spans="1:11" ht="15" thickBot="1">
      <c r="A56" s="202" t="s">
        <v>55</v>
      </c>
      <c r="B56" s="203">
        <v>201</v>
      </c>
      <c r="C56" s="386">
        <f>АГЧР!C56+ГКЧС!C56+Госвет!C56+Госжил!C56+Госкомимущ!C56+Гос_по_тариф!C56+Госсовет!C56+Гостехнадзор!C56+КСП!C56+Минздрав!C56+Мининформ!C56+Минкультур!C56+Минобр!C56+Минприроды!C56+Минсельхоз!C56+Минспорт!C56+Минстрой!C56+Минтранспорт!C56+Минтруд!C56+Минфин!C56+минэк!C56+Минюст!C56+ЦИК!C56+ТФОМС!C56</f>
        <v>7795</v>
      </c>
      <c r="D56" s="386">
        <f>АГЧР!D56+ГКЧС!D56+Госвет!D56+Госжил!D56+Госкомимущ!D56+Гос_по_тариф!D56+Госсовет!D56+Гостехнадзор!D56+КСП!D56+Минздрав!D56+Мининформ!D56+Минкультур!D56+Минобр!D56+Минприроды!D56+Минсельхоз!D56+Минспорт!D56+Минстрой!D56+Минтранспорт!D56+Минтруд!D56+Минфин!D56+минэк!D56+Минюст!D56+ЦИК!D56+ТФОМС!D56</f>
        <v>43</v>
      </c>
      <c r="E56" s="386">
        <f>АГЧР!E56+ГКЧС!E56+Госвет!E56+Госжил!E56+Госкомимущ!E56+Гос_по_тариф!E56+Госсовет!E56+Гостехнадзор!E56+КСП!E56+Минздрав!E56+Мининформ!E56+Минкультур!E56+Минобр!E56+Минприроды!E56+Минсельхоз!E56+Минспорт!E56+Минстрой!E56+Минтранспорт!E56+Минтруд!E56+Минфин!E56+минэк!E56+Минюст!E56+ЦИК!E56+ТФОМС!E56</f>
        <v>10</v>
      </c>
      <c r="F56" s="386">
        <f>АГЧР!F56+ГКЧС!F56+Госвет!F56+Госжил!F56+Госкомимущ!F56+Гос_по_тариф!F56+Госсовет!F56+Гостехнадзор!F56+КСП!F56+Минздрав!F56+Мининформ!F56+Минкультур!F56+Минобр!F56+Минприроды!F56+Минсельхоз!F56+Минспорт!F56+Минстрой!F56+Минтранспорт!F56+Минтруд!F56+Минфин!F56+минэк!F56+Минюст!F56+ЦИК!F56+ТФОМС!F56</f>
        <v>0</v>
      </c>
      <c r="G56" s="386">
        <f>АГЧР!G56+ГКЧС!G56+Госвет!G56+Госжил!G56+Госкомимущ!G56+Гос_по_тариф!G56+Госсовет!G56+Гостехнадзор!G56+КСП!G56+Минздрав!G56+Мининформ!G56+Минкультур!G56+Минобр!G56+Минприроды!G56+Минсельхоз!G56+Минспорт!G56+Минстрой!G56+Минтранспорт!G56+Минтруд!G56+Минфин!G56+минэк!G56+Минюст!G56+ЦИК!G56+ТФОМС!G56</f>
        <v>4943</v>
      </c>
      <c r="H56" s="386">
        <f>АГЧР!H56+ГКЧС!H56+Госвет!H56+Госжил!H56+Госкомимущ!H56+Гос_по_тариф!H56+Госсовет!H56+Гостехнадзор!H56+КСП!H56+Минздрав!H56+Мининформ!H56+Минкультур!H56+Минобр!H56+Минприроды!H56+Минсельхоз!H56+Минспорт!H56+Минстрой!H56+Минтранспорт!H56+Минтруд!H56+Минфин!H56+минэк!H56+Минюст!H56+ЦИК!H56+ТФОМС!H56</f>
        <v>2799</v>
      </c>
      <c r="I56" s="386">
        <f>АГЧР!I56+ГКЧС!I56+Госвет!I56+Госжил!I56+Госкомимущ!I56+Гос_по_тариф!I56+Госсовет!I56+Гостехнадзор!I56+КСП!I56+Минздрав!I56+Мининформ!I56+Минкультур!I56+Минобр!I56+Минприроды!I56+Минсельхоз!I56+Минспорт!I56+Минстрой!I56+Минтранспорт!I56+Минтруд!I56+Минфин!I56+минэк!I56+Минюст!I56+ЦИК!I56+ТФОМС!I56</f>
        <v>0</v>
      </c>
      <c r="J56" s="386">
        <f>АГЧР!J56+ГКЧС!J56+Госвет!J56+Госжил!J56+Госкомимущ!J56+Гос_по_тариф!J56+Госсовет!J56+Гостехнадзор!J56+КСП!J56+Минздрав!J56+Мининформ!J56+Минкультур!J56+Минобр!J56+Минприроды!J56+Минсельхоз!J56+Минспорт!J56+Минстрой!J56+Минтранспорт!J56+Минтруд!J56+Минфин!J56+минэк!J56+Минюст!J56+ЦИК!J56+ТФОМС!J56</f>
        <v>0</v>
      </c>
      <c r="K56" s="386">
        <f>АГЧР!K56+ГКЧС!K56+Госвет!K56+Госжил!K56+Госкомимущ!K56+Гос_по_тариф!K56+Госсовет!K56+Гостехнадзор!K56+КСП!K56+Минздрав!K56+Мининформ!K56+Минкультур!K56+Минобр!K56+Минприроды!K56+Минсельхоз!K56+Минспорт!K56+Минстрой!K56+Минтранспорт!K56+Минтруд!K56+Минфин!K56+минэк!K56+Минюст!K56+ЦИК!K56+ТФОМС!K56</f>
        <v>0</v>
      </c>
    </row>
    <row r="57" spans="1:11" ht="53.25" thickBot="1">
      <c r="A57" s="87" t="s">
        <v>56</v>
      </c>
      <c r="B57" s="82">
        <v>202</v>
      </c>
      <c r="C57" s="387">
        <f>АГЧР!C57+ГКЧС!C57+Госвет!C57+Госжил!C57+Госкомимущ!C57+Гос_по_тариф!C57+Госсовет!C57+Гостехнадзор!C57+КСП!C57+Минздрав!C57+Мининформ!C57+Минкультур!C57+Минобр!C57+Минприроды!C57+Минсельхоз!C57+Минспорт!C57+Минстрой!C57+Минтранспорт!C57+Минтруд!C57+Минфин!C57+минэк!C57+Минюст!C57+ЦИК!C57+ТФОМС!C57</f>
        <v>0</v>
      </c>
      <c r="D57" s="387">
        <f>АГЧР!D57+ГКЧС!D57+Госвет!D57+Госжил!D57+Госкомимущ!D57+Гос_по_тариф!D57+Госсовет!D57+Гостехнадзор!D57+КСП!D57+Минздрав!D57+Мининформ!D57+Минкультур!D57+Минобр!D57+Минприроды!D57+Минсельхоз!D57+Минспорт!D57+Минстрой!D57+Минтранспорт!D57+Минтруд!D57+Минфин!D57+минэк!D57+Минюст!D57+ЦИК!D57+ТФОМС!D57</f>
        <v>0</v>
      </c>
      <c r="E57" s="387">
        <f>АГЧР!E57+ГКЧС!E57+Госвет!E57+Госжил!E57+Госкомимущ!E57+Гос_по_тариф!E57+Госсовет!E57+Гостехнадзор!E57+КСП!E57+Минздрав!E57+Мининформ!E57+Минкультур!E57+Минобр!E57+Минприроды!E57+Минсельхоз!E57+Минспорт!E57+Минстрой!E57+Минтранспорт!E57+Минтруд!E57+Минфин!E57+минэк!E57+Минюст!E57+ЦИК!E57+ТФОМС!E57</f>
        <v>0</v>
      </c>
      <c r="F57" s="387">
        <f>АГЧР!F57+ГКЧС!F57+Госвет!F57+Госжил!F57+Госкомимущ!F57+Гос_по_тариф!F57+Госсовет!F57+Гостехнадзор!F57+КСП!F57+Минздрав!F57+Мининформ!F57+Минкультур!F57+Минобр!F57+Минприроды!F57+Минсельхоз!F57+Минспорт!F57+Минстрой!F57+Минтранспорт!F57+Минтруд!F57+Минфин!F57+минэк!F57+Минюст!F57+ЦИК!F57+ТФОМС!F57</f>
        <v>0</v>
      </c>
      <c r="G57" s="387">
        <f>АГЧР!G57+ГКЧС!G57+Госвет!G57+Госжил!G57+Госкомимущ!G57+Гос_по_тариф!G57+Госсовет!G57+Гостехнадзор!G57+КСП!G57+Минздрав!G57+Мининформ!G57+Минкультур!G57+Минобр!G57+Минприроды!G57+Минсельхоз!G57+Минспорт!G57+Минстрой!G57+Минтранспорт!G57+Минтруд!G57+Минфин!G57+минэк!G57+Минюст!G57+ЦИК!G57+ТФОМС!G57</f>
        <v>0</v>
      </c>
      <c r="H57" s="387">
        <f>АГЧР!H57+ГКЧС!H57+Госвет!H57+Госжил!H57+Госкомимущ!H57+Гос_по_тариф!H57+Госсовет!H57+Гостехнадзор!H57+КСП!H57+Минздрав!H57+Мининформ!H57+Минкультур!H57+Минобр!H57+Минприроды!H57+Минсельхоз!H57+Минспорт!H57+Минстрой!H57+Минтранспорт!H57+Минтруд!H57+Минфин!H57+минэк!H57+Минюст!H57+ЦИК!H57+ТФОМС!H57</f>
        <v>0</v>
      </c>
      <c r="I57" s="387">
        <f>АГЧР!I57+ГКЧС!I57+Госвет!I57+Госжил!I57+Госкомимущ!I57+Гос_по_тариф!I57+Госсовет!I57+Гостехнадзор!I57+КСП!I57+Минздрав!I57+Мининформ!I57+Минкультур!I57+Минобр!I57+Минприроды!I57+Минсельхоз!I57+Минспорт!I57+Минстрой!I57+Минтранспорт!I57+Минтруд!I57+Минфин!I57+минэк!I57+Минюст!I57+ЦИК!I57+ТФОМС!I57</f>
        <v>0</v>
      </c>
      <c r="J57" s="387">
        <f>АГЧР!J57+ГКЧС!J57+Госвет!J57+Госжил!J57+Госкомимущ!J57+Гос_по_тариф!J57+Госсовет!J57+Гостехнадзор!J57+КСП!J57+Минздрав!J57+Мининформ!J57+Минкультур!J57+Минобр!J57+Минприроды!J57+Минсельхоз!J57+Минспорт!J57+Минстрой!J57+Минтранспорт!J57+Минтруд!J57+Минфин!J57+минэк!J57+Минюст!J57+ЦИК!J57+ТФОМС!J57</f>
        <v>0</v>
      </c>
      <c r="K57" s="387">
        <f>АГЧР!K57+ГКЧС!K57+Госвет!K57+Госжил!K57+Госкомимущ!K57+Гос_по_тариф!K57+Госсовет!K57+Гостехнадзор!K57+КСП!K57+Минздрав!K57+Мининформ!K57+Минкультур!K57+Минобр!K57+Минприроды!K57+Минсельхоз!K57+Минспорт!K57+Минстрой!K57+Минтранспорт!K57+Минтруд!K57+Минфин!K57+минэк!K57+Минюст!K57+ЦИК!K57+ТФОМС!K57</f>
        <v>0</v>
      </c>
    </row>
    <row r="58" spans="1:11" ht="53.25" thickBot="1">
      <c r="A58" s="87" t="s">
        <v>57</v>
      </c>
      <c r="B58" s="82">
        <v>203</v>
      </c>
      <c r="C58" s="387">
        <f>АГЧР!C58+ГКЧС!C58+Госвет!C58+Госжил!C58+Госкомимущ!C58+Гос_по_тариф!C58+Госсовет!C58+Гостехнадзор!C58+КСП!C58+Минздрав!C58+Мининформ!C58+Минкультур!C58+Минобр!C58+Минприроды!C58+Минсельхоз!C58+Минспорт!C58+Минстрой!C58+Минтранспорт!C58+Минтруд!C58+Минфин!C58+минэк!C58+Минюст!C58+ЦИК!C58+ТФОМС!C58</f>
        <v>116</v>
      </c>
      <c r="D58" s="387">
        <f>АГЧР!D58+ГКЧС!D58+Госвет!D58+Госжил!D58+Госкомимущ!D58+Гос_по_тариф!D58+Госсовет!D58+Гостехнадзор!D58+КСП!D58+Минздрав!D58+Мининформ!D58+Минкультур!D58+Минобр!D58+Минприроды!D58+Минсельхоз!D58+Минспорт!D58+Минстрой!D58+Минтранспорт!D58+Минтруд!D58+Минфин!D58+минэк!D58+Минюст!D58+ЦИК!D58+ТФОМС!D58</f>
        <v>1</v>
      </c>
      <c r="E58" s="387">
        <f>АГЧР!E58+ГКЧС!E58+Госвет!E58+Госжил!E58+Госкомимущ!E58+Гос_по_тариф!E58+Госсовет!E58+Гостехнадзор!E58+КСП!E58+Минздрав!E58+Мининформ!E58+Минкультур!E58+Минобр!E58+Минприроды!E58+Минсельхоз!E58+Минспорт!E58+Минстрой!E58+Минтранспорт!E58+Минтруд!E58+Минфин!E58+минэк!E58+Минюст!E58+ЦИК!E58+ТФОМС!E58</f>
        <v>6</v>
      </c>
      <c r="F58" s="387">
        <f>АГЧР!F58+ГКЧС!F58+Госвет!F58+Госжил!F58+Госкомимущ!F58+Гос_по_тариф!F58+Госсовет!F58+Гостехнадзор!F58+КСП!F58+Минздрав!F58+Мининформ!F58+Минкультур!F58+Минобр!F58+Минприроды!F58+Минсельхоз!F58+Минспорт!F58+Минстрой!F58+Минтранспорт!F58+Минтруд!F58+Минфин!F58+минэк!F58+Минюст!F58+ЦИК!F58+ТФОМС!F58</f>
        <v>0</v>
      </c>
      <c r="G58" s="387">
        <f>АГЧР!G58+ГКЧС!G58+Госвет!G58+Госжил!G58+Госкомимущ!G58+Гос_по_тариф!G58+Госсовет!G58+Гостехнадзор!G58+КСП!G58+Минздрав!G58+Мининформ!G58+Минкультур!G58+Минобр!G58+Минприроды!G58+Минсельхоз!G58+Минспорт!G58+Минстрой!G58+Минтранспорт!G58+Минтруд!G58+Минфин!G58+минэк!G58+Минюст!G58+ЦИК!G58+ТФОМС!G58</f>
        <v>91</v>
      </c>
      <c r="H58" s="387">
        <f>АГЧР!H58+ГКЧС!H58+Госвет!H58+Госжил!H58+Госкомимущ!H58+Гос_по_тариф!H58+Госсовет!H58+Гостехнадзор!H58+КСП!H58+Минздрав!H58+Мининформ!H58+Минкультур!H58+Минобр!H58+Минприроды!H58+Минсельхоз!H58+Минспорт!H58+Минстрой!H58+Минтранспорт!H58+Минтруд!H58+Минфин!H58+минэк!H58+Минюст!H58+ЦИК!H58+ТФОМС!H58</f>
        <v>18</v>
      </c>
      <c r="I58" s="387">
        <f>АГЧР!I58+ГКЧС!I58+Госвет!I58+Госжил!I58+Госкомимущ!I58+Гос_по_тариф!I58+Госсовет!I58+Гостехнадзор!I58+КСП!I58+Минздрав!I58+Мининформ!I58+Минкультур!I58+Минобр!I58+Минприроды!I58+Минсельхоз!I58+Минспорт!I58+Минстрой!I58+Минтранспорт!I58+Минтруд!I58+Минфин!I58+минэк!I58+Минюст!I58+ЦИК!I58+ТФОМС!I58</f>
        <v>0</v>
      </c>
      <c r="J58" s="387">
        <f>АГЧР!J58+ГКЧС!J58+Госвет!J58+Госжил!J58+Госкомимущ!J58+Гос_по_тариф!J58+Госсовет!J58+Гостехнадзор!J58+КСП!J58+Минздрав!J58+Мининформ!J58+Минкультур!J58+Минобр!J58+Минприроды!J58+Минсельхоз!J58+Минспорт!J58+Минстрой!J58+Минтранспорт!J58+Минтруд!J58+Минфин!J58+минэк!J58+Минюст!J58+ЦИК!J58+ТФОМС!J58</f>
        <v>0</v>
      </c>
      <c r="K58" s="387">
        <f>АГЧР!K58+ГКЧС!K58+Госвет!K58+Госжил!K58+Госкомимущ!K58+Гос_по_тариф!K58+Госсовет!K58+Гостехнадзор!K58+КСП!K58+Минздрав!K58+Мининформ!K58+Минкультур!K58+Минобр!K58+Минприроды!K58+Минсельхоз!K58+Минспорт!K58+Минстрой!K58+Минтранспорт!K58+Минтруд!K58+Минфин!K58+минэк!K58+Минюст!K58+ЦИК!K58+ТФОМС!K58</f>
        <v>0</v>
      </c>
    </row>
    <row r="59" spans="1:11" ht="27" thickBot="1">
      <c r="A59" s="87" t="s">
        <v>58</v>
      </c>
      <c r="B59" s="82">
        <v>204</v>
      </c>
      <c r="C59" s="387">
        <f>АГЧР!C59+ГКЧС!C59+Госвет!C59+Госжил!C59+Госкомимущ!C59+Гос_по_тариф!C59+Госсовет!C59+Гостехнадзор!C59+КСП!C59+Минздрав!C59+Мининформ!C59+Минкультур!C59+Минобр!C59+Минприроды!C59+Минсельхоз!C59+Минспорт!C59+Минстрой!C59+Минтранспорт!C59+Минтруд!C59+Минфин!C59+минэк!C59+Минюст!C59+ЦИК!C59+ТФОМС!C59</f>
        <v>1</v>
      </c>
      <c r="D59" s="387">
        <f>АГЧР!D59+ГКЧС!D59+Госвет!D59+Госжил!D59+Госкомимущ!D59+Гос_по_тариф!D59+Госсовет!D59+Гостехнадзор!D59+КСП!D59+Минздрав!D59+Мининформ!D59+Минкультур!D59+Минобр!D59+Минприроды!D59+Минсельхоз!D59+Минспорт!D59+Минстрой!D59+Минтранспорт!D59+Минтруд!D59+Минфин!D59+минэк!D59+Минюст!D59+ЦИК!D59+ТФОМС!D59</f>
        <v>0</v>
      </c>
      <c r="E59" s="387">
        <f>АГЧР!E59+ГКЧС!E59+Госвет!E59+Госжил!E59+Госкомимущ!E59+Гос_по_тариф!E59+Госсовет!E59+Гостехнадзор!E59+КСП!E59+Минздрав!E59+Мининформ!E59+Минкультур!E59+Минобр!E59+Минприроды!E59+Минсельхоз!E59+Минспорт!E59+Минстрой!E59+Минтранспорт!E59+Минтруд!E59+Минфин!E59+минэк!E59+Минюст!E59+ЦИК!E59+ТФОМС!E59</f>
        <v>0</v>
      </c>
      <c r="F59" s="387">
        <f>АГЧР!F59+ГКЧС!F59+Госвет!F59+Госжил!F59+Госкомимущ!F59+Гос_по_тариф!F59+Госсовет!F59+Гостехнадзор!F59+КСП!F59+Минздрав!F59+Мининформ!F59+Минкультур!F59+Минобр!F59+Минприроды!F59+Минсельхоз!F59+Минспорт!F59+Минстрой!F59+Минтранспорт!F59+Минтруд!F59+Минфин!F59+минэк!F59+Минюст!F59+ЦИК!F59+ТФОМС!F59</f>
        <v>0</v>
      </c>
      <c r="G59" s="387">
        <f>АГЧР!G59+ГКЧС!G59+Госвет!G59+Госжил!G59+Госкомимущ!G59+Гос_по_тариф!G59+Госсовет!G59+Гостехнадзор!G59+КСП!G59+Минздрав!G59+Мининформ!G59+Минкультур!G59+Минобр!G59+Минприроды!G59+Минсельхоз!G59+Минспорт!G59+Минстрой!G59+Минтранспорт!G59+Минтруд!G59+Минфин!G59+минэк!G59+Минюст!G59+ЦИК!G59+ТФОМС!G59</f>
        <v>1</v>
      </c>
      <c r="H59" s="387">
        <f>АГЧР!H59+ГКЧС!H59+Госвет!H59+Госжил!H59+Госкомимущ!H59+Гос_по_тариф!H59+Госсовет!H59+Гостехнадзор!H59+КСП!H59+Минздрав!H59+Мининформ!H59+Минкультур!H59+Минобр!H59+Минприроды!H59+Минсельхоз!H59+Минспорт!H59+Минстрой!H59+Минтранспорт!H59+Минтруд!H59+Минфин!H59+минэк!H59+Минюст!H59+ЦИК!H59+ТФОМС!H59</f>
        <v>0</v>
      </c>
      <c r="I59" s="387">
        <f>АГЧР!I59+ГКЧС!I59+Госвет!I59+Госжил!I59+Госкомимущ!I59+Гос_по_тариф!I59+Госсовет!I59+Гостехнадзор!I59+КСП!I59+Минздрав!I59+Мининформ!I59+Минкультур!I59+Минобр!I59+Минприроды!I59+Минсельхоз!I59+Минспорт!I59+Минстрой!I59+Минтранспорт!I59+Минтруд!I59+Минфин!I59+минэк!I59+Минюст!I59+ЦИК!I59+ТФОМС!I59</f>
        <v>0</v>
      </c>
      <c r="J59" s="387">
        <f>АГЧР!J59+ГКЧС!J59+Госвет!J59+Госжил!J59+Госкомимущ!J59+Гос_по_тариф!J59+Госсовет!J59+Гостехнадзор!J59+КСП!J59+Минздрав!J59+Мининформ!J59+Минкультур!J59+Минобр!J59+Минприроды!J59+Минсельхоз!J59+Минспорт!J59+Минстрой!J59+Минтранспорт!J59+Минтруд!J59+Минфин!J59+минэк!J59+Минюст!J59+ЦИК!J59+ТФОМС!J59</f>
        <v>0</v>
      </c>
      <c r="K59" s="387">
        <f>АГЧР!K59+ГКЧС!K59+Госвет!K59+Госжил!K59+Госкомимущ!K59+Гос_по_тариф!K59+Госсовет!K59+Гостехнадзор!K59+КСП!K59+Минздрав!K59+Мининформ!K59+Минкультур!K59+Минобр!K59+Минприроды!K59+Минсельхоз!K59+Минспорт!K59+Минстрой!K59+Минтранспорт!K59+Минтруд!K59+Минфин!K59+минэк!K59+Минюст!K59+ЦИК!K59+ТФОМС!K59</f>
        <v>0</v>
      </c>
    </row>
    <row r="60" spans="1:11" ht="39.75" thickBot="1">
      <c r="A60" s="87" t="s">
        <v>59</v>
      </c>
      <c r="B60" s="82">
        <v>205</v>
      </c>
      <c r="C60" s="387">
        <f>АГЧР!C60+ГКЧС!C60+Госвет!C60+Госжил!C60+Госкомимущ!C60+Гос_по_тариф!C60+Госсовет!C60+Гостехнадзор!C60+КСП!C60+Минздрав!C60+Мининформ!C60+Минкультур!C60+Минобр!C60+Минприроды!C60+Минсельхоз!C60+Минспорт!C60+Минстрой!C60+Минтранспорт!C60+Минтруд!C60+Минфин!C60+минэк!C60+Минюст!C60+ЦИК!C60+ТФОМС!C60</f>
        <v>0</v>
      </c>
      <c r="D60" s="387">
        <f>АГЧР!D60+ГКЧС!D60+Госвет!D60+Госжил!D60+Госкомимущ!D60+Гос_по_тариф!D60+Госсовет!D60+Гостехнадзор!D60+КСП!D60+Минздрав!D60+Мининформ!D60+Минкультур!D60+Минобр!D60+Минприроды!D60+Минсельхоз!D60+Минспорт!D60+Минстрой!D60+Минтранспорт!D60+Минтруд!D60+Минфин!D60+минэк!D60+Минюст!D60+ЦИК!D60+ТФОМС!D60</f>
        <v>0</v>
      </c>
      <c r="E60" s="387">
        <f>АГЧР!E60+ГКЧС!E60+Госвет!E60+Госжил!E60+Госкомимущ!E60+Гос_по_тариф!E60+Госсовет!E60+Гостехнадзор!E60+КСП!E60+Минздрав!E60+Мининформ!E60+Минкультур!E60+Минобр!E60+Минприроды!E60+Минсельхоз!E60+Минспорт!E60+Минстрой!E60+Минтранспорт!E60+Минтруд!E60+Минфин!E60+минэк!E60+Минюст!E60+ЦИК!E60+ТФОМС!E60</f>
        <v>0</v>
      </c>
      <c r="F60" s="387">
        <f>АГЧР!F60+ГКЧС!F60+Госвет!F60+Госжил!F60+Госкомимущ!F60+Гос_по_тариф!F60+Госсовет!F60+Гостехнадзор!F60+КСП!F60+Минздрав!F60+Мининформ!F60+Минкультур!F60+Минобр!F60+Минприроды!F60+Минсельхоз!F60+Минспорт!F60+Минстрой!F60+Минтранспорт!F60+Минтруд!F60+Минфин!F60+минэк!F60+Минюст!F60+ЦИК!F60+ТФОМС!F60</f>
        <v>0</v>
      </c>
      <c r="G60" s="387">
        <f>АГЧР!G60+ГКЧС!G60+Госвет!G60+Госжил!G60+Госкомимущ!G60+Гос_по_тариф!G60+Госсовет!G60+Гостехнадзор!G60+КСП!G60+Минздрав!G60+Мининформ!G60+Минкультур!G60+Минобр!G60+Минприроды!G60+Минсельхоз!G60+Минспорт!G60+Минстрой!G60+Минтранспорт!G60+Минтруд!G60+Минфин!G60+минэк!G60+Минюст!G60+ЦИК!G60+ТФОМС!G60</f>
        <v>0</v>
      </c>
      <c r="H60" s="387">
        <f>АГЧР!H60+ГКЧС!H60+Госвет!H60+Госжил!H60+Госкомимущ!H60+Гос_по_тариф!H60+Госсовет!H60+Гостехнадзор!H60+КСП!H60+Минздрав!H60+Мининформ!H60+Минкультур!H60+Минобр!H60+Минприроды!H60+Минсельхоз!H60+Минспорт!H60+Минстрой!H60+Минтранспорт!H60+Минтруд!H60+Минфин!H60+минэк!H60+Минюст!H60+ЦИК!H60+ТФОМС!H60</f>
        <v>0</v>
      </c>
      <c r="I60" s="387">
        <f>АГЧР!I60+ГКЧС!I60+Госвет!I60+Госжил!I60+Госкомимущ!I60+Гос_по_тариф!I60+Госсовет!I60+Гостехнадзор!I60+КСП!I60+Минздрав!I60+Мининформ!I60+Минкультур!I60+Минобр!I60+Минприроды!I60+Минсельхоз!I60+Минспорт!I60+Минстрой!I60+Минтранспорт!I60+Минтруд!I60+Минфин!I60+минэк!I60+Минюст!I60+ЦИК!I60+ТФОМС!I60</f>
        <v>0</v>
      </c>
      <c r="J60" s="387">
        <f>АГЧР!J60+ГКЧС!J60+Госвет!J60+Госжил!J60+Госкомимущ!J60+Гос_по_тариф!J60+Госсовет!J60+Гостехнадзор!J60+КСП!J60+Минздрав!J60+Мининформ!J60+Минкультур!J60+Минобр!J60+Минприроды!J60+Минсельхоз!J60+Минспорт!J60+Минстрой!J60+Минтранспорт!J60+Минтруд!J60+Минфин!J60+минэк!J60+Минюст!J60+ЦИК!J60+ТФОМС!J60</f>
        <v>0</v>
      </c>
      <c r="K60" s="387">
        <f>АГЧР!K60+ГКЧС!K60+Госвет!K60+Госжил!K60+Госкомимущ!K60+Гос_по_тариф!K60+Госсовет!K60+Гостехнадзор!K60+КСП!K60+Минздрав!K60+Мининформ!K60+Минкультур!K60+Минобр!K60+Минприроды!K60+Минсельхоз!K60+Минспорт!K60+Минстрой!K60+Минтранспорт!K60+Минтруд!K60+Минфин!K60+минэк!K60+Минюст!K60+ЦИК!K60+ТФОМС!K60</f>
        <v>0</v>
      </c>
    </row>
    <row r="61" spans="1:11" ht="27" thickBot="1">
      <c r="A61" s="87" t="s">
        <v>60</v>
      </c>
      <c r="B61" s="82">
        <v>206</v>
      </c>
      <c r="C61" s="387">
        <f>АГЧР!C61+ГКЧС!C61+Госвет!C61+Госжил!C61+Госкомимущ!C61+Гос_по_тариф!C61+Госсовет!C61+Гостехнадзор!C61+КСП!C61+Минздрав!C61+Мининформ!C61+Минкультур!C61+Минобр!C61+Минприроды!C61+Минсельхоз!C61+Минспорт!C61+Минстрой!C61+Минтранспорт!C61+Минтруд!C61+Минфин!C61+минэк!C61+Минюст!C61+ЦИК!C61+ТФОМС!C61</f>
        <v>7791</v>
      </c>
      <c r="D61" s="387">
        <f>АГЧР!D61+ГКЧС!D61+Госвет!D61+Госжил!D61+Госкомимущ!D61+Гос_по_тариф!D61+Госсовет!D61+Гостехнадзор!D61+КСП!D61+Минздрав!D61+Мининформ!D61+Минкультур!D61+Минобр!D61+Минприроды!D61+Минсельхоз!D61+Минспорт!D61+Минстрой!D61+Минтранспорт!D61+Минтруд!D61+Минфин!D61+минэк!D61+Минюст!D61+ЦИК!D61+ТФОМС!D61</f>
        <v>43</v>
      </c>
      <c r="E61" s="387">
        <f>АГЧР!E61+ГКЧС!E61+Госвет!E61+Госжил!E61+Госкомимущ!E61+Гос_по_тариф!E61+Госсовет!E61+Гостехнадзор!E61+КСП!E61+Минздрав!E61+Мининформ!E61+Минкультур!E61+Минобр!E61+Минприроды!E61+Минсельхоз!E61+Минспорт!E61+Минстрой!E61+Минтранспорт!E61+Минтруд!E61+Минфин!E61+минэк!E61+Минюст!E61+ЦИК!E61+ТФОМС!E61</f>
        <v>10</v>
      </c>
      <c r="F61" s="387">
        <f>АГЧР!F61+ГКЧС!F61+Госвет!F61+Госжил!F61+Госкомимущ!F61+Гос_по_тариф!F61+Госсовет!F61+Гостехнадзор!F61+КСП!F61+Минздрав!F61+Мининформ!F61+Минкультур!F61+Минобр!F61+Минприроды!F61+Минсельхоз!F61+Минспорт!F61+Минстрой!F61+Минтранспорт!F61+Минтруд!F61+Минфин!F61+минэк!F61+Минюст!F61+ЦИК!F61+ТФОМС!F61</f>
        <v>0</v>
      </c>
      <c r="G61" s="387">
        <f>АГЧР!G61+ГКЧС!G61+Госвет!G61+Госжил!G61+Госкомимущ!G61+Гос_по_тариф!G61+Госсовет!G61+Гостехнадзор!G61+КСП!G61+Минздрав!G61+Мининформ!G61+Минкультур!G61+Минобр!G61+Минприроды!G61+Минсельхоз!G61+Минспорт!G61+Минстрой!G61+Минтранспорт!G61+Минтруд!G61+Минфин!G61+минэк!G61+Минюст!G61+ЦИК!G61+ТФОМС!G61</f>
        <v>4939</v>
      </c>
      <c r="H61" s="387">
        <f>АГЧР!H61+ГКЧС!H61+Госвет!H61+Госжил!H61+Госкомимущ!H61+Гос_по_тариф!H61+Госсовет!H61+Гостехнадзор!H61+КСП!H61+Минздрав!H61+Мининформ!H61+Минкультур!H61+Минобр!H61+Минприроды!H61+Минсельхоз!H61+Минспорт!H61+Минстрой!H61+Минтранспорт!H61+Минтруд!H61+Минфин!H61+минэк!H61+Минюст!H61+ЦИК!H61+ТФОМС!H61</f>
        <v>2799</v>
      </c>
      <c r="I61" s="387">
        <f>АГЧР!I61+ГКЧС!I61+Госвет!I61+Госжил!I61+Госкомимущ!I61+Гос_по_тариф!I61+Госсовет!I61+Гостехнадзор!I61+КСП!I61+Минздрав!I61+Мининформ!I61+Минкультур!I61+Минобр!I61+Минприроды!I61+Минсельхоз!I61+Минспорт!I61+Минстрой!I61+Минтранспорт!I61+Минтруд!I61+Минфин!I61+минэк!I61+Минюст!I61+ЦИК!I61+ТФОМС!I61</f>
        <v>0</v>
      </c>
      <c r="J61" s="387">
        <f>АГЧР!J61+ГКЧС!J61+Госвет!J61+Госжил!J61+Госкомимущ!J61+Гос_по_тариф!J61+Госсовет!J61+Гостехнадзор!J61+КСП!J61+Минздрав!J61+Мининформ!J61+Минкультур!J61+Минобр!J61+Минприроды!J61+Минсельхоз!J61+Минспорт!J61+Минстрой!J61+Минтранспорт!J61+Минтруд!J61+Минфин!J61+минэк!J61+Минюст!J61+ЦИК!J61+ТФОМС!J61</f>
        <v>0</v>
      </c>
      <c r="K61" s="387">
        <f>АГЧР!K61+ГКЧС!K61+Госвет!K61+Госжил!K61+Госкомимущ!K61+Гос_по_тариф!K61+Госсовет!K61+Гостехнадзор!K61+КСП!K61+Минздрав!K61+Мининформ!K61+Минкультур!K61+Минобр!K61+Минприроды!K61+Минсельхоз!K61+Минспорт!K61+Минстрой!K61+Минтранспорт!K61+Минтруд!K61+Минфин!K61+минэк!K61+Минюст!K61+ЦИК!K61+ТФОМС!K61</f>
        <v>0</v>
      </c>
    </row>
    <row r="62" spans="1:11" ht="15" thickBot="1">
      <c r="A62" s="86" t="s">
        <v>61</v>
      </c>
      <c r="B62" s="464">
        <v>207</v>
      </c>
      <c r="C62" s="387">
        <f>АГЧР!C62+ГКЧС!C62+Госвет!C62+Госжил!C62+Госкомимущ!C62+Гос_по_тариф!C62+Госсовет!C62+Гостехнадзор!C62+КСП!C62+Минздрав!C62+Мининформ!C62+Минкультур!C62+Минобр!C62+Минприроды!C62+Минсельхоз!C62+Минспорт!C62+Минстрой!C62+Минтранспорт!C62+Минтруд!C62+Минфин!C62+минэк!C62+Минюст!C62+ЦИК!C62+ТФОМС!C62</f>
        <v>10</v>
      </c>
      <c r="D62" s="387">
        <f>АГЧР!D62+ГКЧС!D62+Госвет!D62+Госжил!D62+Госкомимущ!D62+Гос_по_тариф!D62+Госсовет!D62+Гостехнадзор!D62+КСП!D62+Минздрав!D62+Мининформ!D62+Минкультур!D62+Минобр!D62+Минприроды!D62+Минсельхоз!D62+Минспорт!D62+Минстрой!D62+Минтранспорт!D62+Минтруд!D62+Минфин!D62+минэк!D62+Минюст!D62+ЦИК!D62+ТФОМС!D62</f>
        <v>0</v>
      </c>
      <c r="E62" s="387">
        <f>АГЧР!E62+ГКЧС!E62+Госвет!E62+Госжил!E62+Госкомимущ!E62+Гос_по_тариф!E62+Госсовет!E62+Гостехнадзор!E62+КСП!E62+Минздрав!E62+Мининформ!E62+Минкультур!E62+Минобр!E62+Минприроды!E62+Минсельхоз!E62+Минспорт!E62+Минстрой!E62+Минтранспорт!E62+Минтруд!E62+Минфин!E62+минэк!E62+Минюст!E62+ЦИК!E62+ТФОМС!E62</f>
        <v>0</v>
      </c>
      <c r="F62" s="387">
        <f>АГЧР!F62+ГКЧС!F62+Госвет!F62+Госжил!F62+Госкомимущ!F62+Гос_по_тариф!F62+Госсовет!F62+Гостехнадзор!F62+КСП!F62+Минздрав!F62+Мининформ!F62+Минкультур!F62+Минобр!F62+Минприроды!F62+Минсельхоз!F62+Минспорт!F62+Минстрой!F62+Минтранспорт!F62+Минтруд!F62+Минфин!F62+минэк!F62+Минюст!F62+ЦИК!F62+ТФОМС!F62</f>
        <v>0</v>
      </c>
      <c r="G62" s="387">
        <f>АГЧР!G62+ГКЧС!G62+Госвет!G62+Госжил!G62+Госкомимущ!G62+Гос_по_тариф!G62+Госсовет!G62+Гостехнадзор!G62+КСП!G62+Минздрав!G62+Мининформ!G62+Минкультур!G62+Минобр!G62+Минприроды!G62+Минсельхоз!G62+Минспорт!G62+Минстрой!G62+Минтранспорт!G62+Минтруд!G62+Минфин!G62+минэк!G62+Минюст!G62+ЦИК!G62+ТФОМС!G62</f>
        <v>8</v>
      </c>
      <c r="H62" s="387">
        <f>АГЧР!H62+ГКЧС!H62+Госвет!H62+Госжил!H62+Госкомимущ!H62+Гос_по_тариф!H62+Госсовет!H62+Гостехнадзор!H62+КСП!H62+Минздрав!H62+Мининформ!H62+Минкультур!H62+Минобр!H62+Минприроды!H62+Минсельхоз!H62+Минспорт!H62+Минстрой!H62+Минтранспорт!H62+Минтруд!H62+Минфин!H62+минэк!H62+Минюст!H62+ЦИК!H62+ТФОМС!H62</f>
        <v>2</v>
      </c>
      <c r="I62" s="387">
        <f>АГЧР!I62+ГКЧС!I62+Госвет!I62+Госжил!I62+Госкомимущ!I62+Гос_по_тариф!I62+Госсовет!I62+Гостехнадзор!I62+КСП!I62+Минздрав!I62+Мининформ!I62+Минкультур!I62+Минобр!I62+Минприроды!I62+Минсельхоз!I62+Минспорт!I62+Минстрой!I62+Минтранспорт!I62+Минтруд!I62+Минфин!I62+минэк!I62+Минюст!I62+ЦИК!I62+ТФОМС!I62</f>
        <v>0</v>
      </c>
      <c r="J62" s="387">
        <f>АГЧР!J62+ГКЧС!J62+Госвет!J62+Госжил!J62+Госкомимущ!J62+Гос_по_тариф!J62+Госсовет!J62+Гостехнадзор!J62+КСП!J62+Минздрав!J62+Мининформ!J62+Минкультур!J62+Минобр!J62+Минприроды!J62+Минсельхоз!J62+Минспорт!J62+Минстрой!J62+Минтранспорт!J62+Минтруд!J62+Минфин!J62+минэк!J62+Минюст!J62+ЦИК!J62+ТФОМС!J62</f>
        <v>0</v>
      </c>
      <c r="K62" s="387">
        <f>АГЧР!K62+ГКЧС!K62+Госвет!K62+Госжил!K62+Госкомимущ!K62+Гос_по_тариф!K62+Госсовет!K62+Гостехнадзор!K62+КСП!K62+Минздрав!K62+Мининформ!K62+Минкультур!K62+Минобр!K62+Минприроды!K62+Минсельхоз!K62+Минспорт!K62+Минстрой!K62+Минтранспорт!K62+Минтруд!K62+Минфин!K62+минэк!K62+Минюст!K62+ЦИК!K62+ТФОМС!K62</f>
        <v>0</v>
      </c>
    </row>
    <row r="63" spans="1:11" ht="15" thickBot="1">
      <c r="A63" s="87" t="s">
        <v>62</v>
      </c>
      <c r="B63" s="465"/>
      <c r="C63" s="387">
        <f>АГЧР!C63+ГКЧС!C63+Госвет!C63+Госжил!C63+Госкомимущ!C63+Гос_по_тариф!C63+Госсовет!C63+Гостехнадзор!C63+КСП!C63+Минздрав!C63+Мининформ!C63+Минкультур!C63+Минобр!C63+Минприроды!C63+Минсельхоз!C63+Минспорт!C63+Минстрой!C63+Минтранспорт!C63+Минтруд!C63+Минфин!C63+минэк!C63+Минюст!C63+ЦИК!C63+ТФОМС!C63</f>
        <v>0</v>
      </c>
      <c r="D63" s="387">
        <f>АГЧР!D63+ГКЧС!D63+Госвет!D63+Госжил!D63+Госкомимущ!D63+Гос_по_тариф!D63+Госсовет!D63+Гостехнадзор!D63+КСП!D63+Минздрав!D63+Мининформ!D63+Минкультур!D63+Минобр!D63+Минприроды!D63+Минсельхоз!D63+Минспорт!D63+Минстрой!D63+Минтранспорт!D63+Минтруд!D63+Минфин!D63+минэк!D63+Минюст!D63+ЦИК!D63+ТФОМС!D63</f>
        <v>0</v>
      </c>
      <c r="E63" s="387">
        <f>АГЧР!E63+ГКЧС!E63+Госвет!E63+Госжил!E63+Госкомимущ!E63+Гос_по_тариф!E63+Госсовет!E63+Гостехнадзор!E63+КСП!E63+Минздрав!E63+Мининформ!E63+Минкультур!E63+Минобр!E63+Минприроды!E63+Минсельхоз!E63+Минспорт!E63+Минстрой!E63+Минтранспорт!E63+Минтруд!E63+Минфин!E63+минэк!E63+Минюст!E63+ЦИК!E63+ТФОМС!E63</f>
        <v>0</v>
      </c>
      <c r="F63" s="387">
        <f>АГЧР!F63+ГКЧС!F63+Госвет!F63+Госжил!F63+Госкомимущ!F63+Гос_по_тариф!F63+Госсовет!F63+Гостехнадзор!F63+КСП!F63+Минздрав!F63+Мининформ!F63+Минкультур!F63+Минобр!F63+Минприроды!F63+Минсельхоз!F63+Минспорт!F63+Минстрой!F63+Минтранспорт!F63+Минтруд!F63+Минфин!F63+минэк!F63+Минюст!F63+ЦИК!F63+ТФОМС!F63</f>
        <v>0</v>
      </c>
      <c r="G63" s="387">
        <f>АГЧР!G63+ГКЧС!G63+Госвет!G63+Госжил!G63+Госкомимущ!G63+Гос_по_тариф!G63+Госсовет!G63+Гостехнадзор!G63+КСП!G63+Минздрав!G63+Мининформ!G63+Минкультур!G63+Минобр!G63+Минприроды!G63+Минсельхоз!G63+Минспорт!G63+Минстрой!G63+Минтранспорт!G63+Минтруд!G63+Минфин!G63+минэк!G63+Минюст!G63+ЦИК!G63+ТФОМС!G63</f>
        <v>0</v>
      </c>
      <c r="H63" s="387">
        <f>АГЧР!H63+ГКЧС!H63+Госвет!H63+Госжил!H63+Госкомимущ!H63+Гос_по_тариф!H63+Госсовет!H63+Гостехнадзор!H63+КСП!H63+Минздрав!H63+Мининформ!H63+Минкультур!H63+Минобр!H63+Минприроды!H63+Минсельхоз!H63+Минспорт!H63+Минстрой!H63+Минтранспорт!H63+Минтруд!H63+Минфин!H63+минэк!H63+Минюст!H63+ЦИК!H63+ТФОМС!H63</f>
        <v>0</v>
      </c>
      <c r="I63" s="387">
        <f>АГЧР!I63+ГКЧС!I63+Госвет!I63+Госжил!I63+Госкомимущ!I63+Гос_по_тариф!I63+Госсовет!I63+Гостехнадзор!I63+КСП!I63+Минздрав!I63+Мининформ!I63+Минкультур!I63+Минобр!I63+Минприроды!I63+Минсельхоз!I63+Минспорт!I63+Минстрой!I63+Минтранспорт!I63+Минтруд!I63+Минфин!I63+минэк!I63+Минюст!I63+ЦИК!I63+ТФОМС!I63</f>
        <v>0</v>
      </c>
      <c r="J63" s="387">
        <f>АГЧР!J63+ГКЧС!J63+Госвет!J63+Госжил!J63+Госкомимущ!J63+Гос_по_тариф!J63+Госсовет!J63+Гостехнадзор!J63+КСП!J63+Минздрав!J63+Мининформ!J63+Минкультур!J63+Минобр!J63+Минприроды!J63+Минсельхоз!J63+Минспорт!J63+Минстрой!J63+Минтранспорт!J63+Минтруд!J63+Минфин!J63+минэк!J63+Минюст!J63+ЦИК!J63+ТФОМС!J63</f>
        <v>0</v>
      </c>
      <c r="K63" s="387">
        <f>АГЧР!K63+ГКЧС!K63+Госвет!K63+Госжил!K63+Госкомимущ!K63+Гос_по_тариф!K63+Госсовет!K63+Гостехнадзор!K63+КСП!K63+Минздрав!K63+Мининформ!K63+Минкультур!K63+Минобр!K63+Минприроды!K63+Минсельхоз!K63+Минспорт!K63+Минстрой!K63+Минтранспорт!K63+Минтруд!K63+Минфин!K63+минэк!K63+Минюст!K63+ЦИК!K63+ТФОМС!K63</f>
        <v>0</v>
      </c>
    </row>
    <row r="64" spans="1:11" ht="15" thickBot="1">
      <c r="A64" s="84" t="s">
        <v>63</v>
      </c>
      <c r="B64" s="82">
        <v>208</v>
      </c>
      <c r="C64" s="387">
        <f>АГЧР!C64+ГКЧС!C64+Госвет!C64+Госжил!C64+Госкомимущ!C64+Гос_по_тариф!C64+Госсовет!C64+Гостехнадзор!C64+КСП!C64+Минздрав!C64+Мининформ!C64+Минкультур!C64+Минобр!C64+Минприроды!C64+Минсельхоз!C64+Минспорт!C64+Минстрой!C64+Минтранспорт!C64+Минтруд!C64+Минфин!C64+минэк!C64+Минюст!C64+ЦИК!C64+ТФОМС!C64</f>
        <v>3</v>
      </c>
      <c r="D64" s="387">
        <f>АГЧР!D64+ГКЧС!D64+Госвет!D64+Госжил!D64+Госкомимущ!D64+Гос_по_тариф!D64+Госсовет!D64+Гостехнадзор!D64+КСП!D64+Минздрав!D64+Мининформ!D64+Минкультур!D64+Минобр!D64+Минприроды!D64+Минсельхоз!D64+Минспорт!D64+Минстрой!D64+Минтранспорт!D64+Минтруд!D64+Минфин!D64+минэк!D64+Минюст!D64+ЦИК!D64+ТФОМС!D64</f>
        <v>0</v>
      </c>
      <c r="E64" s="387">
        <f>АГЧР!E64+ГКЧС!E64+Госвет!E64+Госжил!E64+Госкомимущ!E64+Гос_по_тариф!E64+Госсовет!E64+Гостехнадзор!E64+КСП!E64+Минздрав!E64+Мининформ!E64+Минкультур!E64+Минобр!E64+Минприроды!E64+Минсельхоз!E64+Минспорт!E64+Минстрой!E64+Минтранспорт!E64+Минтруд!E64+Минфин!E64+минэк!E64+Минюст!E64+ЦИК!E64+ТФОМС!E64</f>
        <v>0</v>
      </c>
      <c r="F64" s="387">
        <f>АГЧР!F64+ГКЧС!F64+Госвет!F64+Госжил!F64+Госкомимущ!F64+Гос_по_тариф!F64+Госсовет!F64+Гостехнадзор!F64+КСП!F64+Минздрав!F64+Мининформ!F64+Минкультур!F64+Минобр!F64+Минприроды!F64+Минсельхоз!F64+Минспорт!F64+Минстрой!F64+Минтранспорт!F64+Минтруд!F64+Минфин!F64+минэк!F64+Минюст!F64+ЦИК!F64+ТФОМС!F64</f>
        <v>0</v>
      </c>
      <c r="G64" s="387">
        <f>АГЧР!G64+ГКЧС!G64+Госвет!G64+Госжил!G64+Госкомимущ!G64+Гос_по_тариф!G64+Госсовет!G64+Гостехнадзор!G64+КСП!G64+Минздрав!G64+Мининформ!G64+Минкультур!G64+Минобр!G64+Минприроды!G64+Минсельхоз!G64+Минспорт!G64+Минстрой!G64+Минтранспорт!G64+Минтруд!G64+Минфин!G64+минэк!G64+Минюст!G64+ЦИК!G64+ТФОМС!G64</f>
        <v>3</v>
      </c>
      <c r="H64" s="387">
        <f>АГЧР!H64+ГКЧС!H64+Госвет!H64+Госжил!H64+Госкомимущ!H64+Гос_по_тариф!H64+Госсовет!H64+Гостехнадзор!H64+КСП!H64+Минздрав!H64+Мининформ!H64+Минкультур!H64+Минобр!H64+Минприроды!H64+Минсельхоз!H64+Минспорт!H64+Минстрой!H64+Минтранспорт!H64+Минтруд!H64+Минфин!H64+минэк!H64+Минюст!H64+ЦИК!H64+ТФОМС!H64</f>
        <v>0</v>
      </c>
      <c r="I64" s="387">
        <f>АГЧР!I64+ГКЧС!I64+Госвет!I64+Госжил!I64+Госкомимущ!I64+Гос_по_тариф!I64+Госсовет!I64+Гостехнадзор!I64+КСП!I64+Минздрав!I64+Мининформ!I64+Минкультур!I64+Минобр!I64+Минприроды!I64+Минсельхоз!I64+Минспорт!I64+Минстрой!I64+Минтранспорт!I64+Минтруд!I64+Минфин!I64+минэк!I64+Минюст!I64+ЦИК!I64+ТФОМС!I64</f>
        <v>0</v>
      </c>
      <c r="J64" s="387">
        <f>АГЧР!J64+ГКЧС!J64+Госвет!J64+Госжил!J64+Госкомимущ!J64+Гос_по_тариф!J64+Госсовет!J64+Гостехнадзор!J64+КСП!J64+Минздрав!J64+Мининформ!J64+Минкультур!J64+Минобр!J64+Минприроды!J64+Минсельхоз!J64+Минспорт!J64+Минстрой!J64+Минтранспорт!J64+Минтруд!J64+Минфин!J64+минэк!J64+Минюст!J64+ЦИК!J64+ТФОМС!J64</f>
        <v>0</v>
      </c>
      <c r="K64" s="387">
        <f>АГЧР!K64+ГКЧС!K64+Госвет!K64+Госжил!K64+Госкомимущ!K64+Гос_по_тариф!K64+Госсовет!K64+Гостехнадзор!K64+КСП!K64+Минздрав!K64+Мининформ!K64+Минкультур!K64+Минобр!K64+Минприроды!K64+Минсельхоз!K64+Минспорт!K64+Минстрой!K64+Минтранспорт!K64+Минтруд!K64+Минфин!K64+минэк!K64+Минюст!K64+ЦИК!K64+ТФОМС!K64</f>
        <v>0</v>
      </c>
    </row>
    <row r="65" spans="1:11" ht="39.75" thickBot="1">
      <c r="A65" s="84" t="s">
        <v>64</v>
      </c>
      <c r="B65" s="82">
        <v>209</v>
      </c>
      <c r="C65" s="387">
        <f>АГЧР!C65+ГКЧС!C65+Госвет!C65+Госжил!C65+Госкомимущ!C65+Гос_по_тариф!C65+Госсовет!C65+Гостехнадзор!C65+КСП!C65+Минздрав!C65+Мининформ!C65+Минкультур!C65+Минобр!C65+Минприроды!C65+Минсельхоз!C65+Минспорт!C65+Минстрой!C65+Минтранспорт!C65+Минтруд!C65+Минфин!C65+минэк!C65+Минюст!C65+ЦИК!C65+ТФОМС!C65</f>
        <v>449</v>
      </c>
      <c r="D65" s="387">
        <f>АГЧР!D65+ГКЧС!D65+Госвет!D65+Госжил!D65+Госкомимущ!D65+Гос_по_тариф!D65+Госсовет!D65+Гостехнадзор!D65+КСП!D65+Минздрав!D65+Мининформ!D65+Минкультур!D65+Минобр!D65+Минприроды!D65+Минсельхоз!D65+Минспорт!D65+Минстрой!D65+Минтранспорт!D65+Минтруд!D65+Минфин!D65+минэк!D65+Минюст!D65+ЦИК!D65+ТФОМС!D65</f>
        <v>1</v>
      </c>
      <c r="E65" s="387">
        <f>АГЧР!E65+ГКЧС!E65+Госвет!E65+Госжил!E65+Госкомимущ!E65+Гос_по_тариф!E65+Госсовет!E65+Гостехнадзор!E65+КСП!E65+Минздрав!E65+Мининформ!E65+Минкультур!E65+Минобр!E65+Минприроды!E65+Минсельхоз!E65+Минспорт!E65+Минстрой!E65+Минтранспорт!E65+Минтруд!E65+Минфин!E65+минэк!E65+Минюст!E65+ЦИК!E65+ТФОМС!E65</f>
        <v>5</v>
      </c>
      <c r="F65" s="387">
        <f>АГЧР!F65+ГКЧС!F65+Госвет!F65+Госжил!F65+Госкомимущ!F65+Гос_по_тариф!F65+Госсовет!F65+Гостехнадзор!F65+КСП!F65+Минздрав!F65+Мининформ!F65+Минкультур!F65+Минобр!F65+Минприроды!F65+Минсельхоз!F65+Минспорт!F65+Минстрой!F65+Минтранспорт!F65+Минтруд!F65+Минфин!F65+минэк!F65+Минюст!F65+ЦИК!F65+ТФОМС!F65</f>
        <v>0</v>
      </c>
      <c r="G65" s="387">
        <f>АГЧР!G65+ГКЧС!G65+Госвет!G65+Госжил!G65+Госкомимущ!G65+Гос_по_тариф!G65+Госсовет!G65+Гостехнадзор!G65+КСП!G65+Минздрав!G65+Мининформ!G65+Минкультур!G65+Минобр!G65+Минприроды!G65+Минсельхоз!G65+Минспорт!G65+Минстрой!G65+Минтранспорт!G65+Минтруд!G65+Минфин!G65+минэк!G65+Минюст!G65+ЦИК!G65+ТФОМС!G65</f>
        <v>399</v>
      </c>
      <c r="H65" s="387">
        <f>АГЧР!H65+ГКЧС!H65+Госвет!H65+Госжил!H65+Госкомимущ!H65+Гос_по_тариф!H65+Госсовет!H65+Гостехнадзор!H65+КСП!H65+Минздрав!H65+Мининформ!H65+Минкультур!H65+Минобр!H65+Минприроды!H65+Минсельхоз!H65+Минспорт!H65+Минстрой!H65+Минтранспорт!H65+Минтруд!H65+Минфин!H65+минэк!H65+Минюст!H65+ЦИК!H65+ТФОМС!H65</f>
        <v>44</v>
      </c>
      <c r="I65" s="387">
        <f>АГЧР!I65+ГКЧС!I65+Госвет!I65+Госжил!I65+Госкомимущ!I65+Гос_по_тариф!I65+Госсовет!I65+Гостехнадзор!I65+КСП!I65+Минздрав!I65+Мининформ!I65+Минкультур!I65+Минобр!I65+Минприроды!I65+Минсельхоз!I65+Минспорт!I65+Минстрой!I65+Минтранспорт!I65+Минтруд!I65+Минфин!I65+минэк!I65+Минюст!I65+ЦИК!I65+ТФОМС!I65</f>
        <v>0</v>
      </c>
      <c r="J65" s="387">
        <f>АГЧР!J65+ГКЧС!J65+Госвет!J65+Госжил!J65+Госкомимущ!J65+Гос_по_тариф!J65+Госсовет!J65+Гостехнадзор!J65+КСП!J65+Минздрав!J65+Мининформ!J65+Минкультур!J65+Минобр!J65+Минприроды!J65+Минсельхоз!J65+Минспорт!J65+Минстрой!J65+Минтранспорт!J65+Минтруд!J65+Минфин!J65+минэк!J65+Минюст!J65+ЦИК!J65+ТФОМС!J65</f>
        <v>0</v>
      </c>
      <c r="K65" s="387">
        <f>АГЧР!K65+ГКЧС!K65+Госвет!K65+Госжил!K65+Госкомимущ!K65+Гос_по_тариф!K65+Госсовет!K65+Гостехнадзор!K65+КСП!K65+Минздрав!K65+Мининформ!K65+Минкультур!K65+Минобр!K65+Минприроды!K65+Минсельхоз!K65+Минспорт!K65+Минстрой!K65+Минтранспорт!K65+Минтруд!K65+Минфин!K65+минэк!K65+Минюст!K65+ЦИК!K65+ТФОМС!K65</f>
        <v>0</v>
      </c>
    </row>
    <row r="66" spans="1:11" ht="15" thickBot="1">
      <c r="A66" s="226" t="s">
        <v>65</v>
      </c>
      <c r="B66" s="464" t="s">
        <v>67</v>
      </c>
      <c r="C66" s="387">
        <f>АГЧР!C66+ГКЧС!C66+Госвет!C66+Госжил!C66+Госкомимущ!C66+Гос_по_тариф!C66+Госсовет!C66+Гостехнадзор!C66+КСП!C66+Минздрав!C66+Мининформ!C66+Минкультур!C66+Минобр!C66+Минприроды!C66+Минсельхоз!C66+Минспорт!C66+Минстрой!C66+Минтранспорт!C66+Минтруд!C66+Минфин!C66+минэк!C66+Минюст!C66+ЦИК!C66+ТФОМС!C66</f>
        <v>141</v>
      </c>
      <c r="D66" s="387">
        <f>АГЧР!D66+ГКЧС!D66+Госвет!D66+Госжил!D66+Госкомимущ!D66+Гос_по_тариф!D66+Госсовет!D66+Гостехнадзор!D66+КСП!D66+Минздрав!D66+Мининформ!D66+Минкультур!D66+Минобр!D66+Минприроды!D66+Минсельхоз!D66+Минспорт!D66+Минстрой!D66+Минтранспорт!D66+Минтруд!D66+Минфин!D66+минэк!D66+Минюст!D66+ЦИК!D66+ТФОМС!D66</f>
        <v>0</v>
      </c>
      <c r="E66" s="387">
        <f>АГЧР!E66+ГКЧС!E66+Госвет!E66+Госжил!E66+Госкомимущ!E66+Гос_по_тариф!E66+Госсовет!E66+Гостехнадзор!E66+КСП!E66+Минздрав!E66+Мининформ!E66+Минкультур!E66+Минобр!E66+Минприроды!E66+Минсельхоз!E66+Минспорт!E66+Минстрой!E66+Минтранспорт!E66+Минтруд!E66+Минфин!E66+минэк!E66+Минюст!E66+ЦИК!E66+ТФОМС!E66</f>
        <v>0</v>
      </c>
      <c r="F66" s="387">
        <f>АГЧР!F66+ГКЧС!F66+Госвет!F66+Госжил!F66+Госкомимущ!F66+Гос_по_тариф!F66+Госсовет!F66+Гостехнадзор!F66+КСП!F66+Минздрав!F66+Мининформ!F66+Минкультур!F66+Минобр!F66+Минприроды!F66+Минсельхоз!F66+Минспорт!F66+Минстрой!F66+Минтранспорт!F66+Минтруд!F66+Минфин!F66+минэк!F66+Минюст!F66+ЦИК!F66+ТФОМС!F66</f>
        <v>0</v>
      </c>
      <c r="G66" s="387">
        <f>АГЧР!G66+ГКЧС!G66+Госвет!G66+Госжил!G66+Госкомимущ!G66+Гос_по_тариф!G66+Госсовет!G66+Гостехнадзор!G66+КСП!G66+Минздрав!G66+Мининформ!G66+Минкультур!G66+Минобр!G66+Минприроды!G66+Минсельхоз!G66+Минспорт!G66+Минстрой!G66+Минтранспорт!G66+Минтруд!G66+Минфин!G66+минэк!G66+Минюст!G66+ЦИК!G66+ТФОМС!G66</f>
        <v>130</v>
      </c>
      <c r="H66" s="387">
        <f>АГЧР!H66+ГКЧС!H66+Госвет!H66+Госжил!H66+Госкомимущ!H66+Гос_по_тариф!H66+Госсовет!H66+Гостехнадзор!H66+КСП!H66+Минздрав!H66+Мининформ!H66+Минкультур!H66+Минобр!H66+Минприроды!H66+Минсельхоз!H66+Минспорт!H66+Минстрой!H66+Минтранспорт!H66+Минтруд!H66+Минфин!H66+минэк!H66+Минюст!H66+ЦИК!H66+ТФОМС!H66</f>
        <v>11</v>
      </c>
      <c r="I66" s="387">
        <f>АГЧР!I66+ГКЧС!I66+Госвет!I66+Госжил!I66+Госкомимущ!I66+Гос_по_тариф!I66+Госсовет!I66+Гостехнадзор!I66+КСП!I66+Минздрав!I66+Мининформ!I66+Минкультур!I66+Минобр!I66+Минприроды!I66+Минсельхоз!I66+Минспорт!I66+Минстрой!I66+Минтранспорт!I66+Минтруд!I66+Минфин!I66+минэк!I66+Минюст!I66+ЦИК!I66+ТФОМС!I66</f>
        <v>0</v>
      </c>
      <c r="J66" s="387">
        <f>АГЧР!J66+ГКЧС!J66+Госвет!J66+Госжил!J66+Госкомимущ!J66+Гос_по_тариф!J66+Госсовет!J66+Гостехнадзор!J66+КСП!J66+Минздрав!J66+Мининформ!J66+Минкультур!J66+Минобр!J66+Минприроды!J66+Минсельхоз!J66+Минспорт!J66+Минстрой!J66+Минтранспорт!J66+Минтруд!J66+Минфин!J66+минэк!J66+Минюст!J66+ЦИК!J66+ТФОМС!J66</f>
        <v>0</v>
      </c>
      <c r="K66" s="387">
        <f>АГЧР!K66+ГКЧС!K66+Госвет!K66+Госжил!K66+Госкомимущ!K66+Гос_по_тариф!K66+Госсовет!K66+Гостехнадзор!K66+КСП!K66+Минздрав!K66+Мининформ!K66+Минкультур!K66+Минобр!K66+Минприроды!K66+Минсельхоз!K66+Минспорт!K66+Минстрой!K66+Минтранспорт!K66+Минтруд!K66+Минфин!K66+минэк!K66+Минюст!K66+ЦИК!K66+ТФОМС!K66</f>
        <v>0</v>
      </c>
    </row>
    <row r="67" spans="1:11" ht="27" thickBot="1">
      <c r="A67" s="236" t="s">
        <v>66</v>
      </c>
      <c r="B67" s="465"/>
      <c r="C67" s="387">
        <f>АГЧР!C67+ГКЧС!C67+Госвет!C67+Госжил!C67+Госкомимущ!C67+Гос_по_тариф!C67+Госсовет!C67+Гостехнадзор!C67+КСП!C67+Минздрав!C67+Мининформ!C67+Минкультур!C67+Минобр!C67+Минприроды!C67+Минсельхоз!C67+Минспорт!C67+Минстрой!C67+Минтранспорт!C67+Минтруд!C67+Минфин!C67+минэк!C67+Минюст!C67+ЦИК!C67+ТФОМС!C67</f>
        <v>0</v>
      </c>
      <c r="D67" s="387">
        <f>АГЧР!D67+ГКЧС!D67+Госвет!D67+Госжил!D67+Госкомимущ!D67+Гос_по_тариф!D67+Госсовет!D67+Гостехнадзор!D67+КСП!D67+Минздрав!D67+Мининформ!D67+Минкультур!D67+Минобр!D67+Минприроды!D67+Минсельхоз!D67+Минспорт!D67+Минстрой!D67+Минтранспорт!D67+Минтруд!D67+Минфин!D67+минэк!D67+Минюст!D67+ЦИК!D67+ТФОМС!D67</f>
        <v>0</v>
      </c>
      <c r="E67" s="387">
        <f>АГЧР!E67+ГКЧС!E67+Госвет!E67+Госжил!E67+Госкомимущ!E67+Гос_по_тариф!E67+Госсовет!E67+Гостехнадзор!E67+КСП!E67+Минздрав!E67+Мининформ!E67+Минкультур!E67+Минобр!E67+Минприроды!E67+Минсельхоз!E67+Минспорт!E67+Минстрой!E67+Минтранспорт!E67+Минтруд!E67+Минфин!E67+минэк!E67+Минюст!E67+ЦИК!E67+ТФОМС!E67</f>
        <v>0</v>
      </c>
      <c r="F67" s="387">
        <f>АГЧР!F67+ГКЧС!F67+Госвет!F67+Госжил!F67+Госкомимущ!F67+Гос_по_тариф!F67+Госсовет!F67+Гостехнадзор!F67+КСП!F67+Минздрав!F67+Мининформ!F67+Минкультур!F67+Минобр!F67+Минприроды!F67+Минсельхоз!F67+Минспорт!F67+Минстрой!F67+Минтранспорт!F67+Минтруд!F67+Минфин!F67+минэк!F67+Минюст!F67+ЦИК!F67+ТФОМС!F67</f>
        <v>0</v>
      </c>
      <c r="G67" s="387">
        <f>АГЧР!G67+ГКЧС!G67+Госвет!G67+Госжил!G67+Госкомимущ!G67+Гос_по_тариф!G67+Госсовет!G67+Гостехнадзор!G67+КСП!G67+Минздрав!G67+Мининформ!G67+Минкультур!G67+Минобр!G67+Минприроды!G67+Минсельхоз!G67+Минспорт!G67+Минстрой!G67+Минтранспорт!G67+Минтруд!G67+Минфин!G67+минэк!G67+Минюст!G67+ЦИК!G67+ТФОМС!G67</f>
        <v>0</v>
      </c>
      <c r="H67" s="387">
        <f>АГЧР!H67+ГКЧС!H67+Госвет!H67+Госжил!H67+Госкомимущ!H67+Гос_по_тариф!H67+Госсовет!H67+Гостехнадзор!H67+КСП!H67+Минздрав!H67+Мининформ!H67+Минкультур!H67+Минобр!H67+Минприроды!H67+Минсельхоз!H67+Минспорт!H67+Минстрой!H67+Минтранспорт!H67+Минтруд!H67+Минфин!H67+минэк!H67+Минюст!H67+ЦИК!H67+ТФОМС!H67</f>
        <v>0</v>
      </c>
      <c r="I67" s="387">
        <f>АГЧР!I67+ГКЧС!I67+Госвет!I67+Госжил!I67+Госкомимущ!I67+Гос_по_тариф!I67+Госсовет!I67+Гостехнадзор!I67+КСП!I67+Минздрав!I67+Мининформ!I67+Минкультур!I67+Минобр!I67+Минприроды!I67+Минсельхоз!I67+Минспорт!I67+Минстрой!I67+Минтранспорт!I67+Минтруд!I67+Минфин!I67+минэк!I67+Минюст!I67+ЦИК!I67+ТФОМС!I67</f>
        <v>0</v>
      </c>
      <c r="J67" s="387">
        <f>АГЧР!J67+ГКЧС!J67+Госвет!J67+Госжил!J67+Госкомимущ!J67+Гос_по_тариф!J67+Госсовет!J67+Гостехнадзор!J67+КСП!J67+Минздрав!J67+Мининформ!J67+Минкультур!J67+Минобр!J67+Минприроды!J67+Минсельхоз!J67+Минспорт!J67+Минстрой!J67+Минтранспорт!J67+Минтруд!J67+Минфин!J67+минэк!J67+Минюст!J67+ЦИК!J67+ТФОМС!J67</f>
        <v>0</v>
      </c>
      <c r="K67" s="387">
        <f>АГЧР!K67+ГКЧС!K67+Госвет!K67+Госжил!K67+Госкомимущ!K67+Гос_по_тариф!K67+Госсовет!K67+Гостехнадзор!K67+КСП!K67+Минздрав!K67+Мининформ!K67+Минкультур!K67+Минобр!K67+Минприроды!K67+Минсельхоз!K67+Минспорт!K67+Минстрой!K67+Минтранспорт!K67+Минтруд!K67+Минфин!K67+минэк!K67+Минюст!K67+ЦИК!K67+ТФОМС!K67</f>
        <v>0</v>
      </c>
    </row>
    <row r="68" spans="1:11" ht="15" thickBot="1">
      <c r="A68" s="84" t="s">
        <v>68</v>
      </c>
      <c r="B68" s="82">
        <v>211</v>
      </c>
      <c r="C68" s="387">
        <f>АГЧР!C68+ГКЧС!C68+Госвет!C68+Госжил!C68+Госкомимущ!C68+Гос_по_тариф!C68+Госсовет!C68+Гостехнадзор!C68+КСП!C68+Минздрав!C68+Мининформ!C68+Минкультур!C68+Минобр!C68+Минприроды!C68+Минсельхоз!C68+Минспорт!C68+Минстрой!C68+Минтранспорт!C68+Минтруд!C68+Минфин!C68+минэк!C68+Минюст!C68+ЦИК!C68+ТФОМС!C68</f>
        <v>0</v>
      </c>
      <c r="D68" s="387">
        <f>АГЧР!D68+ГКЧС!D68+Госвет!D68+Госжил!D68+Госкомимущ!D68+Гос_по_тариф!D68+Госсовет!D68+Гостехнадзор!D68+КСП!D68+Минздрав!D68+Мининформ!D68+Минкультур!D68+Минобр!D68+Минприроды!D68+Минсельхоз!D68+Минспорт!D68+Минстрой!D68+Минтранспорт!D68+Минтруд!D68+Минфин!D68+минэк!D68+Минюст!D68+ЦИК!D68+ТФОМС!D68</f>
        <v>0</v>
      </c>
      <c r="E68" s="387">
        <f>АГЧР!E68+ГКЧС!E68+Госвет!E68+Госжил!E68+Госкомимущ!E68+Гос_по_тариф!E68+Госсовет!E68+Гостехнадзор!E68+КСП!E68+Минздрав!E68+Мининформ!E68+Минкультур!E68+Минобр!E68+Минприроды!E68+Минсельхоз!E68+Минспорт!E68+Минстрой!E68+Минтранспорт!E68+Минтруд!E68+Минфин!E68+минэк!E68+Минюст!E68+ЦИК!E68+ТФОМС!E68</f>
        <v>0</v>
      </c>
      <c r="F68" s="387">
        <f>АГЧР!F68+ГКЧС!F68+Госвет!F68+Госжил!F68+Госкомимущ!F68+Гос_по_тариф!F68+Госсовет!F68+Гостехнадзор!F68+КСП!F68+Минздрав!F68+Мининформ!F68+Минкультур!F68+Минобр!F68+Минприроды!F68+Минсельхоз!F68+Минспорт!F68+Минстрой!F68+Минтранспорт!F68+Минтруд!F68+Минфин!F68+минэк!F68+Минюст!F68+ЦИК!F68+ТФОМС!F68</f>
        <v>0</v>
      </c>
      <c r="G68" s="387">
        <f>АГЧР!G68+ГКЧС!G68+Госвет!G68+Госжил!G68+Госкомимущ!G68+Гос_по_тариф!G68+Госсовет!G68+Гостехнадзор!G68+КСП!G68+Минздрав!G68+Мининформ!G68+Минкультур!G68+Минобр!G68+Минприроды!G68+Минсельхоз!G68+Минспорт!G68+Минстрой!G68+Минтранспорт!G68+Минтруд!G68+Минфин!G68+минэк!G68+Минюст!G68+ЦИК!G68+ТФОМС!G68</f>
        <v>0</v>
      </c>
      <c r="H68" s="387">
        <f>АГЧР!H68+ГКЧС!H68+Госвет!H68+Госжил!H68+Госкомимущ!H68+Гос_по_тариф!H68+Госсовет!H68+Гостехнадзор!H68+КСП!H68+Минздрав!H68+Мининформ!H68+Минкультур!H68+Минобр!H68+Минприроды!H68+Минсельхоз!H68+Минспорт!H68+Минстрой!H68+Минтранспорт!H68+Минтруд!H68+Минфин!H68+минэк!H68+Минюст!H68+ЦИК!H68+ТФОМС!H68</f>
        <v>0</v>
      </c>
      <c r="I68" s="387">
        <f>АГЧР!I68+ГКЧС!I68+Госвет!I68+Госжил!I68+Госкомимущ!I68+Гос_по_тариф!I68+Госсовет!I68+Гостехнадзор!I68+КСП!I68+Минздрав!I68+Мининформ!I68+Минкультур!I68+Минобр!I68+Минприроды!I68+Минсельхоз!I68+Минспорт!I68+Минстрой!I68+Минтранспорт!I68+Минтруд!I68+Минфин!I68+минэк!I68+Минюст!I68+ЦИК!I68+ТФОМС!I68</f>
        <v>0</v>
      </c>
      <c r="J68" s="387">
        <f>АГЧР!J68+ГКЧС!J68+Госвет!J68+Госжил!J68+Госкомимущ!J68+Гос_по_тариф!J68+Госсовет!J68+Гостехнадзор!J68+КСП!J68+Минздрав!J68+Мининформ!J68+Минкультур!J68+Минобр!J68+Минприроды!J68+Минсельхоз!J68+Минспорт!J68+Минстрой!J68+Минтранспорт!J68+Минтруд!J68+Минфин!J68+минэк!J68+Минюст!J68+ЦИК!J68+ТФОМС!J68</f>
        <v>0</v>
      </c>
      <c r="K68" s="387">
        <f>АГЧР!K68+ГКЧС!K68+Госвет!K68+Госжил!K68+Госкомимущ!K68+Гос_по_тариф!K68+Госсовет!K68+Гостехнадзор!K68+КСП!K68+Минздрав!K68+Мининформ!K68+Минкультур!K68+Минобр!K68+Минприроды!K68+Минсельхоз!K68+Минспорт!K68+Минстрой!K68+Минтранспорт!K68+Минтруд!K68+Минфин!K68+минэк!K68+Минюст!K68+ЦИК!K68+ТФОМС!K68</f>
        <v>0</v>
      </c>
    </row>
    <row r="69" spans="1:11" ht="27" thickBot="1">
      <c r="A69" s="87" t="s">
        <v>69</v>
      </c>
      <c r="B69" s="82" t="s">
        <v>70</v>
      </c>
      <c r="C69" s="387">
        <f>АГЧР!C69+ГКЧС!C69+Госвет!C69+Госжил!C69+Госкомимущ!C69+Гос_по_тариф!C69+Госсовет!C69+Гостехнадзор!C69+КСП!C69+Минздрав!C69+Мининформ!C69+Минкультур!C69+Минобр!C69+Минприроды!C69+Минсельхоз!C69+Минспорт!C69+Минстрой!C69+Минтранспорт!C69+Минтруд!C69+Минфин!C69+минэк!C69+Минюст!C69+ЦИК!C69+ТФОМС!C69</f>
        <v>324</v>
      </c>
      <c r="D69" s="387">
        <f>АГЧР!D69+ГКЧС!D69+Госвет!D69+Госжил!D69+Госкомимущ!D69+Гос_по_тариф!D69+Госсовет!D69+Гостехнадзор!D69+КСП!D69+Минздрав!D69+Мининформ!D69+Минкультур!D69+Минобр!D69+Минприроды!D69+Минсельхоз!D69+Минспорт!D69+Минстрой!D69+Минтранспорт!D69+Минтруд!D69+Минфин!D69+минэк!D69+Минюст!D69+ЦИК!D69+ТФОМС!D69</f>
        <v>1</v>
      </c>
      <c r="E69" s="387">
        <f>АГЧР!E69+ГКЧС!E69+Госвет!E69+Госжил!E69+Госкомимущ!E69+Гос_по_тариф!E69+Госсовет!E69+Гостехнадзор!E69+КСП!E69+Минздрав!E69+Мининформ!E69+Минкультур!E69+Минобр!E69+Минприроды!E69+Минсельхоз!E69+Минспорт!E69+Минстрой!E69+Минтранспорт!E69+Минтруд!E69+Минфин!E69+минэк!E69+Минюст!E69+ЦИК!E69+ТФОМС!E69</f>
        <v>5</v>
      </c>
      <c r="F69" s="387">
        <f>АГЧР!F69+ГКЧС!F69+Госвет!F69+Госжил!F69+Госкомимущ!F69+Гос_по_тариф!F69+Госсовет!F69+Гостехнадзор!F69+КСП!F69+Минздрав!F69+Мининформ!F69+Минкультур!F69+Минобр!F69+Минприроды!F69+Минсельхоз!F69+Минспорт!F69+Минстрой!F69+Минтранспорт!F69+Минтруд!F69+Минфин!F69+минэк!F69+Минюст!F69+ЦИК!F69+ТФОМС!F69</f>
        <v>0</v>
      </c>
      <c r="G69" s="387">
        <f>АГЧР!G69+ГКЧС!G69+Госвет!G69+Госжил!G69+Госкомимущ!G69+Гос_по_тариф!G69+Госсовет!G69+Гостехнадзор!G69+КСП!G69+Минздрав!G69+Мининформ!G69+Минкультур!G69+Минобр!G69+Минприроды!G69+Минсельхоз!G69+Минспорт!G69+Минстрой!G69+Минтранспорт!G69+Минтруд!G69+Минфин!G69+минэк!G69+Минюст!G69+ЦИК!G69+ТФОМС!G69</f>
        <v>285</v>
      </c>
      <c r="H69" s="387">
        <f>АГЧР!H69+ГКЧС!H69+Госвет!H69+Госжил!H69+Госкомимущ!H69+Гос_по_тариф!H69+Госсовет!H69+Гостехнадзор!H69+КСП!H69+Минздрав!H69+Мининформ!H69+Минкультур!H69+Минобр!H69+Минприроды!H69+Минсельхоз!H69+Минспорт!H69+Минстрой!H69+Минтранспорт!H69+Минтруд!H69+Минфин!H69+минэк!H69+Минюст!H69+ЦИК!H69+ТФОМС!H69</f>
        <v>33</v>
      </c>
      <c r="I69" s="387">
        <f>АГЧР!I69+ГКЧС!I69+Госвет!I69+Госжил!I69+Госкомимущ!I69+Гос_по_тариф!I69+Госсовет!I69+Гостехнадзор!I69+КСП!I69+Минздрав!I69+Мининформ!I69+Минкультур!I69+Минобр!I69+Минприроды!I69+Минсельхоз!I69+Минспорт!I69+Минстрой!I69+Минтранспорт!I69+Минтруд!I69+Минфин!I69+минэк!I69+Минюст!I69+ЦИК!I69+ТФОМС!I69</f>
        <v>0</v>
      </c>
      <c r="J69" s="387">
        <f>АГЧР!J69+ГКЧС!J69+Госвет!J69+Госжил!J69+Госкомимущ!J69+Гос_по_тариф!J69+Госсовет!J69+Гостехнадзор!J69+КСП!J69+Минздрав!J69+Мининформ!J69+Минкультур!J69+Минобр!J69+Минприроды!J69+Минсельхоз!J69+Минспорт!J69+Минстрой!J69+Минтранспорт!J69+Минтруд!J69+Минфин!J69+минэк!J69+Минюст!J69+ЦИК!J69+ТФОМС!J69</f>
        <v>0</v>
      </c>
      <c r="K69" s="387">
        <f>АГЧР!K69+ГКЧС!K69+Госвет!K69+Госжил!K69+Госкомимущ!K69+Гос_по_тариф!K69+Госсовет!K69+Гостехнадзор!K69+КСП!K69+Минздрав!K69+Мининформ!K69+Минкультур!K69+Минобр!K69+Минприроды!K69+Минсельхоз!K69+Минспорт!K69+Минстрой!K69+Минтранспорт!K69+Минтруд!K69+Минфин!K69+минэк!K69+Минюст!K69+ЦИК!K69+ТФОМС!K69</f>
        <v>0</v>
      </c>
    </row>
    <row r="70" spans="1:11" ht="27" thickBot="1">
      <c r="A70" s="84" t="s">
        <v>71</v>
      </c>
      <c r="B70" s="82">
        <v>213</v>
      </c>
      <c r="C70" s="387">
        <f>АГЧР!C70+ГКЧС!C70+Госвет!C70+Госжил!C70+Госкомимущ!C70+Гос_по_тариф!C70+Госсовет!C70+Гостехнадзор!C70+КСП!C70+Минздрав!C70+Мининформ!C70+Минкультур!C70+Минобр!C70+Минприроды!C70+Минсельхоз!C70+Минспорт!C70+Минстрой!C70+Минтранспорт!C70+Минтруд!C70+Минфин!C70+минэк!C70+Минюст!C70+ЦИК!C70+ТФОМС!C70</f>
        <v>131</v>
      </c>
      <c r="D70" s="387">
        <f>АГЧР!D70+ГКЧС!D70+Госвет!D70+Госжил!D70+Госкомимущ!D70+Гос_по_тариф!D70+Госсовет!D70+Гостехнадзор!D70+КСП!D70+Минздрав!D70+Мининформ!D70+Минкультур!D70+Минобр!D70+Минприроды!D70+Минсельхоз!D70+Минспорт!D70+Минстрой!D70+Минтранспорт!D70+Минтруд!D70+Минфин!D70+минэк!D70+Минюст!D70+ЦИК!D70+ТФОМС!D70</f>
        <v>0</v>
      </c>
      <c r="E70" s="387">
        <f>АГЧР!E70+ГКЧС!E70+Госвет!E70+Госжил!E70+Госкомимущ!E70+Гос_по_тариф!E70+Госсовет!E70+Гостехнадзор!E70+КСП!E70+Минздрав!E70+Мининформ!E70+Минкультур!E70+Минобр!E70+Минприроды!E70+Минсельхоз!E70+Минспорт!E70+Минстрой!E70+Минтранспорт!E70+Минтруд!E70+Минфин!E70+минэк!E70+Минюст!E70+ЦИК!E70+ТФОМС!E70</f>
        <v>0</v>
      </c>
      <c r="F70" s="387">
        <f>АГЧР!F70+ГКЧС!F70+Госвет!F70+Госжил!F70+Госкомимущ!F70+Гос_по_тариф!F70+Госсовет!F70+Гостехнадзор!F70+КСП!F70+Минздрав!F70+Мининформ!F70+Минкультур!F70+Минобр!F70+Минприроды!F70+Минсельхоз!F70+Минспорт!F70+Минстрой!F70+Минтранспорт!F70+Минтруд!F70+Минфин!F70+минэк!F70+Минюст!F70+ЦИК!F70+ТФОМС!F70</f>
        <v>0</v>
      </c>
      <c r="G70" s="387">
        <f>АГЧР!G70+ГКЧС!G70+Госвет!G70+Госжил!G70+Госкомимущ!G70+Гос_по_тариф!G70+Госсовет!G70+Гостехнадзор!G70+КСП!G70+Минздрав!G70+Мининформ!G70+Минкультур!G70+Минобр!G70+Минприроды!G70+Минсельхоз!G70+Минспорт!G70+Минстрой!G70+Минтранспорт!G70+Минтруд!G70+Минфин!G70+минэк!G70+Минюст!G70+ЦИК!G70+ТФОМС!G70</f>
        <v>130</v>
      </c>
      <c r="H70" s="387">
        <f>АГЧР!H70+ГКЧС!H70+Госвет!H70+Госжил!H70+Госкомимущ!H70+Гос_по_тариф!H70+Госсовет!H70+Гостехнадзор!H70+КСП!H70+Минздрав!H70+Мининформ!H70+Минкультур!H70+Минобр!H70+Минприроды!H70+Минсельхоз!H70+Минспорт!H70+Минстрой!H70+Минтранспорт!H70+Минтруд!H70+Минфин!H70+минэк!H70+Минюст!H70+ЦИК!H70+ТФОМС!H70</f>
        <v>1</v>
      </c>
      <c r="I70" s="387">
        <f>АГЧР!I70+ГКЧС!I70+Госвет!I70+Госжил!I70+Госкомимущ!I70+Гос_по_тариф!I70+Госсовет!I70+Гостехнадзор!I70+КСП!I70+Минздрав!I70+Мининформ!I70+Минкультур!I70+Минобр!I70+Минприроды!I70+Минсельхоз!I70+Минспорт!I70+Минстрой!I70+Минтранспорт!I70+Минтруд!I70+Минфин!I70+минэк!I70+Минюст!I70+ЦИК!I70+ТФОМС!I70</f>
        <v>0</v>
      </c>
      <c r="J70" s="387">
        <f>АГЧР!J70+ГКЧС!J70+Госвет!J70+Госжил!J70+Госкомимущ!J70+Гос_по_тариф!J70+Госсовет!J70+Гостехнадзор!J70+КСП!J70+Минздрав!J70+Мининформ!J70+Минкультур!J70+Минобр!J70+Минприроды!J70+Минсельхоз!J70+Минспорт!J70+Минстрой!J70+Минтранспорт!J70+Минтруд!J70+Минфин!J70+минэк!J70+Минюст!J70+ЦИК!J70+ТФОМС!J70</f>
        <v>0</v>
      </c>
      <c r="K70" s="387">
        <f>АГЧР!K70+ГКЧС!K70+Госвет!K70+Госжил!K70+Госкомимущ!K70+Гос_по_тариф!K70+Госсовет!K70+Гостехнадзор!K70+КСП!K70+Минздрав!K70+Мининформ!K70+Минкультур!K70+Минобр!K70+Минприроды!K70+Минсельхоз!K70+Минспорт!K70+Минстрой!K70+Минтранспорт!K70+Минтруд!K70+Минфин!K70+минэк!K70+Минюст!K70+ЦИК!K70+ТФОМС!K70</f>
        <v>0</v>
      </c>
    </row>
    <row r="71" spans="1:11" ht="27" thickBot="1">
      <c r="A71" s="84" t="s">
        <v>72</v>
      </c>
      <c r="B71" s="82">
        <v>214</v>
      </c>
      <c r="C71" s="387">
        <f>АГЧР!C71+ГКЧС!C71+Госвет!C71+Госжил!C71+Госкомимущ!C71+Гос_по_тариф!C71+Госсовет!C71+Гостехнадзор!C71+КСП!C71+Минздрав!C71+Мининформ!C71+Минкультур!C71+Минобр!C71+Минприроды!C71+Минсельхоз!C71+Минспорт!C71+Минстрой!C71+Минтранспорт!C71+Минтруд!C71+Минфин!C71+минэк!C71+Минюст!C71+ЦИК!C71+ТФОМС!C71</f>
        <v>1</v>
      </c>
      <c r="D71" s="387">
        <f>АГЧР!D71+ГКЧС!D71+Госвет!D71+Госжил!D71+Госкомимущ!D71+Гос_по_тариф!D71+Госсовет!D71+Гостехнадзор!D71+КСП!D71+Минздрав!D71+Мининформ!D71+Минкультур!D71+Минобр!D71+Минприроды!D71+Минсельхоз!D71+Минспорт!D71+Минстрой!D71+Минтранспорт!D71+Минтруд!D71+Минфин!D71+минэк!D71+Минюст!D71+ЦИК!D71+ТФОМС!D71</f>
        <v>0</v>
      </c>
      <c r="E71" s="387">
        <f>АГЧР!E71+ГКЧС!E71+Госвет!E71+Госжил!E71+Госкомимущ!E71+Гос_по_тариф!E71+Госсовет!E71+Гостехнадзор!E71+КСП!E71+Минздрав!E71+Мининформ!E71+Минкультур!E71+Минобр!E71+Минприроды!E71+Минсельхоз!E71+Минспорт!E71+Минстрой!E71+Минтранспорт!E71+Минтруд!E71+Минфин!E71+минэк!E71+Минюст!E71+ЦИК!E71+ТФОМС!E71</f>
        <v>1</v>
      </c>
      <c r="F71" s="387">
        <f>АГЧР!F71+ГКЧС!F71+Госвет!F71+Госжил!F71+Госкомимущ!F71+Гос_по_тариф!F71+Госсовет!F71+Гостехнадзор!F71+КСП!F71+Минздрав!F71+Мининформ!F71+Минкультур!F71+Минобр!F71+Минприроды!F71+Минсельхоз!F71+Минспорт!F71+Минстрой!F71+Минтранспорт!F71+Минтруд!F71+Минфин!F71+минэк!F71+Минюст!F71+ЦИК!F71+ТФОМС!F71</f>
        <v>0</v>
      </c>
      <c r="G71" s="387">
        <f>АГЧР!G71+ГКЧС!G71+Госвет!G71+Госжил!G71+Госкомимущ!G71+Гос_по_тариф!G71+Госсовет!G71+Гостехнадзор!G71+КСП!G71+Минздрав!G71+Мининформ!G71+Минкультур!G71+Минобр!G71+Минприроды!G71+Минсельхоз!G71+Минспорт!G71+Минстрой!G71+Минтранспорт!G71+Минтруд!G71+Минфин!G71+минэк!G71+Минюст!G71+ЦИК!G71+ТФОМС!G71</f>
        <v>0</v>
      </c>
      <c r="H71" s="387">
        <f>АГЧР!H71+ГКЧС!H71+Госвет!H71+Госжил!H71+Госкомимущ!H71+Гос_по_тариф!H71+Госсовет!H71+Гостехнадзор!H71+КСП!H71+Минздрав!H71+Мининформ!H71+Минкультур!H71+Минобр!H71+Минприроды!H71+Минсельхоз!H71+Минспорт!H71+Минстрой!H71+Минтранспорт!H71+Минтруд!H71+Минфин!H71+минэк!H71+Минюст!H71+ЦИК!H71+ТФОМС!H71</f>
        <v>0</v>
      </c>
      <c r="I71" s="387">
        <f>АГЧР!I71+ГКЧС!I71+Госвет!I71+Госжил!I71+Госкомимущ!I71+Гос_по_тариф!I71+Госсовет!I71+Гостехнадзор!I71+КСП!I71+Минздрав!I71+Мининформ!I71+Минкультур!I71+Минобр!I71+Минприроды!I71+Минсельхоз!I71+Минспорт!I71+Минстрой!I71+Минтранспорт!I71+Минтруд!I71+Минфин!I71+минэк!I71+Минюст!I71+ЦИК!I71+ТФОМС!I71</f>
        <v>0</v>
      </c>
      <c r="J71" s="387">
        <f>АГЧР!J71+ГКЧС!J71+Госвет!J71+Госжил!J71+Госкомимущ!J71+Гос_по_тариф!J71+Госсовет!J71+Гостехнадзор!J71+КСП!J71+Минздрав!J71+Мининформ!J71+Минкультур!J71+Минобр!J71+Минприроды!J71+Минсельхоз!J71+Минспорт!J71+Минстрой!J71+Минтранспорт!J71+Минтруд!J71+Минфин!J71+минэк!J71+Минюст!J71+ЦИК!J71+ТФОМС!J71</f>
        <v>0</v>
      </c>
      <c r="K71" s="387">
        <f>АГЧР!K71+ГКЧС!K71+Госвет!K71+Госжил!K71+Госкомимущ!K71+Гос_по_тариф!K71+Госсовет!K71+Гостехнадзор!K71+КСП!K71+Минздрав!K71+Мининформ!K71+Минкультур!K71+Минобр!K71+Минприроды!K71+Минсельхоз!K71+Минспорт!K71+Минстрой!K71+Минтранспорт!K71+Минтруд!K71+Минфин!K71+минэк!K71+Минюст!K71+ЦИК!K71+ТФОМС!K71</f>
        <v>0</v>
      </c>
    </row>
    <row r="72" spans="1:11" ht="14.25">
      <c r="A72" s="468" t="s">
        <v>73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02" t="s">
        <v>75</v>
      </c>
      <c r="B74" s="203">
        <v>301</v>
      </c>
      <c r="C74" s="388">
        <f>АГЧР!C74+ГКЧС!C74+Госвет!C74+Госжил!C74+Госкомимущ!C74+Гос_по_тариф!C74+Госсовет!C74+Гостехнадзор!C74+КСП!C74+Минздрав!C74+Мининформ!C74+Минкультур!C74+Минобр!C74+Минприроды!C74+Минсельхоз!C74+Минспорт!C74+Минстрой!C74+Минтранспорт!C74+Минтруд!C74+Минфин!C74+минэк!C74+Минюст!C74+ЦИК!C74+ТФОМС!C74</f>
        <v>4804429.71762</v>
      </c>
      <c r="D74" s="388">
        <f>АГЧР!D74+ГКЧС!D74+Госвет!D74+Госжил!D74+Госкомимущ!D74+Гос_по_тариф!D74+Госсовет!D74+Гостехнадзор!D74+КСП!D74+Минздрав!D74+Мининформ!D74+Минкультур!D74+Минобр!D74+Минприроды!D74+Минсельхоз!D74+Минспорт!D74+Минстрой!D74+Минтранспорт!D74+Минтруд!D74+Минфин!D74+минэк!D74+Минюст!D74+ЦИК!D74+ТФОМС!D74</f>
        <v>105669.58561</v>
      </c>
      <c r="E74" s="388">
        <f>АГЧР!E74+ГКЧС!E74+Госвет!E74+Госжил!E74+Госкомимущ!E74+Гос_по_тариф!E74+Госсовет!E74+Гостехнадзор!E74+КСП!E74+Минздрав!E74+Мининформ!E74+Минкультур!E74+Минобр!E74+Минприроды!E74+Минсельхоз!E74+Минспорт!E74+Минстрой!E74+Минтранспорт!E74+Минтруд!E74+Минфин!E74+минэк!E74+Минюст!E74+ЦИК!E74+ТФОМС!E74</f>
        <v>18901.010000000002</v>
      </c>
      <c r="F74" s="388">
        <f>АГЧР!F74+ГКЧС!F74+Госвет!F74+Госжил!F74+Госкомимущ!F74+Гос_по_тариф!F74+Госсовет!F74+Гостехнадзор!F74+КСП!F74+Минздрав!F74+Мининформ!F74+Минкультур!F74+Минобр!F74+Минприроды!F74+Минсельхоз!F74+Минспорт!F74+Минстрой!F74+Минтранспорт!F74+Минтруд!F74+Минфин!F74+минэк!F74+Минюст!F74+ЦИК!F74+ТФОМС!F74</f>
        <v>0</v>
      </c>
      <c r="G74" s="388">
        <f>АГЧР!G74+ГКЧС!G74+Госвет!G74+Госжил!G74+Госкомимущ!G74+Гос_по_тариф!G74+Госсовет!G74+Гостехнадзор!G74+КСП!G74+Минздрав!G74+Мининформ!G74+Минкультур!G74+Минобр!G74+Минприроды!G74+Минсельхоз!G74+Минспорт!G74+Минстрой!G74+Минтранспорт!G74+Минтруд!G74+Минфин!G74+минэк!G74+Минюст!G74+ЦИК!G74+ТФОМС!G74</f>
        <v>3059170.83613</v>
      </c>
      <c r="H74" s="388">
        <f>АГЧР!H74+ГКЧС!H74+Госвет!H74+Госжил!H74+Госкомимущ!H74+Гос_по_тариф!H74+Госсовет!H74+Гостехнадзор!H74+КСП!H74+Минздрав!H74+Мининформ!H74+Минкультур!H74+Минобр!H74+Минприроды!H74+Минсельхоз!H74+Минспорт!H74+Минстрой!H74+Минтранспорт!H74+Минтруд!H74+Минфин!H74+минэк!H74+Минюст!H74+ЦИК!H74+ТФОМС!H74</f>
        <v>154495.58875999998</v>
      </c>
      <c r="I74" s="388">
        <f>АГЧР!I74+ГКЧС!I74+Госвет!I74+Госжил!I74+Госкомимущ!I74+Гос_по_тариф!I74+Госсовет!I74+Гостехнадзор!I74+КСП!I74+Минздрав!I74+Мининформ!I74+Минкультур!I74+Минобр!I74+Минприроды!I74+Минсельхоз!I74+Минспорт!I74+Минстрой!I74+Минтранспорт!I74+Минтруд!I74+Минфин!I74+минэк!I74+Минюст!I74+ЦИК!I74+ТФОМС!I74</f>
        <v>0</v>
      </c>
      <c r="J74" s="388">
        <f>АГЧР!J74+ГКЧС!J74+Госвет!J74+Госжил!J74+Госкомимущ!J74+Гос_по_тариф!J74+Госсовет!J74+Гостехнадзор!J74+КСП!J74+Минздрав!J74+Мининформ!J74+Минкультур!J74+Минобр!J74+Минприроды!J74+Минсельхоз!J74+Минспорт!J74+Минстрой!J74+Минтранспорт!J74+Минтруд!J74+Минфин!J74+минэк!J74+Минюст!J74+ЦИК!J74+ТФОМС!J74</f>
        <v>951747.0046300002</v>
      </c>
      <c r="K74" s="388">
        <f>АГЧР!K74+ГКЧС!K74+Госвет!K74+Госжил!K74+Госкомимущ!K74+Гос_по_тариф!K74+Госсовет!K74+Гостехнадзор!K74+КСП!K74+Минздрав!K74+Мининформ!K74+Минкультур!K74+Минобр!K74+Минприроды!K74+Минсельхоз!K74+Минспорт!K74+Минстрой!K74+Минтранспорт!K74+Минтруд!K74+Минфин!K74+минэк!K74+Минюст!K74+ЦИК!K74+ТФОМС!K74</f>
        <v>514445.69249</v>
      </c>
      <c r="L74" s="210"/>
    </row>
    <row r="75" spans="1:11" ht="53.25" thickBot="1">
      <c r="A75" s="84" t="s">
        <v>76</v>
      </c>
      <c r="B75" s="82">
        <v>302</v>
      </c>
      <c r="C75" s="389">
        <f>АГЧР!C75+ГКЧС!C75+Госвет!C75+Госжил!C75+Госкомимущ!C75+Гос_по_тариф!C75+Госсовет!C75+Гостехнадзор!C75+КСП!C75+Минздрав!C75+Мининформ!C75+Минкультур!C75+Минобр!C75+Минприроды!C75+Минсельхоз!C75+Минспорт!C75+Минстрой!C75+Минтранспорт!C75+Минтруд!C75+Минфин!C75+минэк!C75+Минюст!C75+ЦИК!C75+ТФОМС!C75</f>
        <v>0</v>
      </c>
      <c r="D75" s="389">
        <f>АГЧР!D75+ГКЧС!D75+Госвет!D75+Госжил!D75+Госкомимущ!D75+Гос_по_тариф!D75+Госсовет!D75+Гостехнадзор!D75+КСП!D75+Минздрав!D75+Мининформ!D75+Минкультур!D75+Минобр!D75+Минприроды!D75+Минсельхоз!D75+Минспорт!D75+Минстрой!D75+Минтранспорт!D75+Минтруд!D75+Минфин!D75+минэк!D75+Минюст!D75+ЦИК!D75+ТФОМС!D75</f>
        <v>0</v>
      </c>
      <c r="E75" s="389">
        <f>АГЧР!E75+ГКЧС!E75+Госвет!E75+Госжил!E75+Госкомимущ!E75+Гос_по_тариф!E75+Госсовет!E75+Гостехнадзор!E75+КСП!E75+Минздрав!E75+Мининформ!E75+Минкультур!E75+Минобр!E75+Минприроды!E75+Минсельхоз!E75+Минспорт!E75+Минстрой!E75+Минтранспорт!E75+Минтруд!E75+Минфин!E75+минэк!E75+Минюст!E75+ЦИК!E75+ТФОМС!E75</f>
        <v>0</v>
      </c>
      <c r="F75" s="389">
        <f>АГЧР!F75+ГКЧС!F75+Госвет!F75+Госжил!F75+Госкомимущ!F75+Гос_по_тариф!F75+Госсовет!F75+Гостехнадзор!F75+КСП!F75+Минздрав!F75+Мининформ!F75+Минкультур!F75+Минобр!F75+Минприроды!F75+Минсельхоз!F75+Минспорт!F75+Минстрой!F75+Минтранспорт!F75+Минтруд!F75+Минфин!F75+минэк!F75+Минюст!F75+ЦИК!F75+ТФОМС!F75</f>
        <v>0</v>
      </c>
      <c r="G75" s="389">
        <f>АГЧР!G75+ГКЧС!G75+Госвет!G75+Госжил!G75+Госкомимущ!G75+Гос_по_тариф!G75+Госсовет!G75+Гостехнадзор!G75+КСП!G75+Минздрав!G75+Мининформ!G75+Минкультур!G75+Минобр!G75+Минприроды!G75+Минсельхоз!G75+Минспорт!G75+Минстрой!G75+Минтранспорт!G75+Минтруд!G75+Минфин!G75+минэк!G75+Минюст!G75+ЦИК!G75+ТФОМС!G75</f>
        <v>0</v>
      </c>
      <c r="H75" s="389">
        <f>АГЧР!H75+ГКЧС!H75+Госвет!H75+Госжил!H75+Госкомимущ!H75+Гос_по_тариф!H75+Госсовет!H75+Гостехнадзор!H75+КСП!H75+Минздрав!H75+Мининформ!H75+Минкультур!H75+Минобр!H75+Минприроды!H75+Минсельхоз!H75+Минспорт!H75+Минстрой!H75+Минтранспорт!H75+Минтруд!H75+Минфин!H75+минэк!H75+Минюст!H75+ЦИК!H75+ТФОМС!H75</f>
        <v>0</v>
      </c>
      <c r="I75" s="389">
        <f>АГЧР!I75+ГКЧС!I75+Госвет!I75+Госжил!I75+Госкомимущ!I75+Гос_по_тариф!I75+Госсовет!I75+Гостехнадзор!I75+КСП!I75+Минздрав!I75+Мининформ!I75+Минкультур!I75+Минобр!I75+Минприроды!I75+Минсельхоз!I75+Минспорт!I75+Минстрой!I75+Минтранспорт!I75+Минтруд!I75+Минфин!I75+минэк!I75+Минюст!I75+ЦИК!I75+ТФОМС!I75</f>
        <v>0</v>
      </c>
      <c r="J75" s="389">
        <f>АГЧР!J75+ГКЧС!J75+Госвет!J75+Госжил!J75+Госкомимущ!J75+Гос_по_тариф!J75+Госсовет!J75+Гостехнадзор!J75+КСП!J75+Минздрав!J75+Мининформ!J75+Минкультур!J75+Минобр!J75+Минприроды!J75+Минсельхоз!J75+Минспорт!J75+Минстрой!J75+Минтранспорт!J75+Минтруд!J75+Минфин!J75+минэк!J75+Минюст!J75+ЦИК!J75+ТФОМС!J75</f>
        <v>0</v>
      </c>
      <c r="K75" s="389">
        <f>АГЧР!K75+ГКЧС!K75+Госвет!K75+Госжил!K75+Госкомимущ!K75+Гос_по_тариф!K75+Госсовет!K75+Гостехнадзор!K75+КСП!K75+Минздрав!K75+Мининформ!K75+Минкультур!K75+Минобр!K75+Минприроды!K75+Минсельхоз!K75+Минспорт!K75+Минстрой!K75+Минтранспорт!K75+Минтруд!K75+Минфин!K75+минэк!K75+Минюст!K75+ЦИК!K75+ТФОМС!K75</f>
        <v>0</v>
      </c>
    </row>
    <row r="76" spans="1:11" ht="53.25" thickBot="1">
      <c r="A76" s="84" t="s">
        <v>77</v>
      </c>
      <c r="B76" s="82">
        <v>303</v>
      </c>
      <c r="C76" s="389">
        <f>АГЧР!C76+ГКЧС!C76+Госвет!C76+Госжил!C76+Госкомимущ!C76+Гос_по_тариф!C76+Госсовет!C76+Гостехнадзор!C76+КСП!C76+Минздрав!C76+Мининформ!C76+Минкультур!C76+Минобр!C76+Минприроды!C76+Минсельхоз!C76+Минспорт!C76+Минстрой!C76+Минтранспорт!C76+Минтруд!C76+Минфин!C76+минэк!C76+Минюст!C76+ЦИК!C76+ТФОМС!C76</f>
        <v>1423320.0971700002</v>
      </c>
      <c r="D76" s="389">
        <f>АГЧР!D76+ГКЧС!D76+Госвет!D76+Госжил!D76+Госкомимущ!D76+Гос_по_тариф!D76+Госсовет!D76+Гостехнадзор!D76+КСП!D76+Минздрав!D76+Мининформ!D76+Минкультур!D76+Минобр!D76+Минприроды!D76+Минсельхоз!D76+Минспорт!D76+Минстрой!D76+Минтранспорт!D76+Минтруд!D76+Минфин!D76+минэк!D76+Минюст!D76+ЦИК!D76+ТФОМС!D76</f>
        <v>45</v>
      </c>
      <c r="E76" s="389">
        <f>АГЧР!E76+ГКЧС!E76+Госвет!E76+Госжил!E76+Госкомимущ!E76+Гос_по_тариф!E76+Госсовет!E76+Гостехнадзор!E76+КСП!E76+Минздрав!E76+Мининформ!E76+Минкультур!E76+Минобр!E76+Минприроды!E76+Минсельхоз!E76+Минспорт!E76+Минстрой!E76+Минтранспорт!E76+Минтруд!E76+Минфин!E76+минэк!E76+Минюст!E76+ЦИК!E76+ТФОМС!E76</f>
        <v>17001.010000000002</v>
      </c>
      <c r="F76" s="389">
        <f>АГЧР!F76+ГКЧС!F76+Госвет!F76+Госжил!F76+Госкомимущ!F76+Гос_по_тариф!F76+Госсовет!F76+Гостехнадзор!F76+КСП!F76+Минздрав!F76+Мининформ!F76+Минкультур!F76+Минобр!F76+Минприроды!F76+Минсельхоз!F76+Минспорт!F76+Минстрой!F76+Минтранспорт!F76+Минтруд!F76+Минфин!F76+минэк!F76+Минюст!F76+ЦИК!F76+ТФОМС!F76</f>
        <v>0</v>
      </c>
      <c r="G76" s="389">
        <f>АГЧР!G76+ГКЧС!G76+Госвет!G76+Госжил!G76+Госкомимущ!G76+Гос_по_тариф!G76+Госсовет!G76+Гостехнадзор!G76+КСП!G76+Минздрав!G76+Мининформ!G76+Минкультур!G76+Минобр!G76+Минприроды!G76+Минсельхоз!G76+Минспорт!G76+Минстрой!G76+Минтранспорт!G76+Минтруд!G76+Минфин!G76+минэк!G76+Минюст!G76+ЦИК!G76+ТФОМС!G76</f>
        <v>1345913.0771700002</v>
      </c>
      <c r="H76" s="389">
        <f>АГЧР!H76+ГКЧС!H76+Госвет!H76+Госжил!H76+Госкомимущ!H76+Гос_по_тариф!H76+Госсовет!H76+Гостехнадзор!H76+КСП!H76+Минздрав!H76+Мининформ!H76+Минкультур!H76+Минобр!H76+Минприроды!H76+Минсельхоз!H76+Минспорт!H76+Минстрой!H76+Минтранспорт!H76+Минтруд!H76+Минфин!H76+минэк!H76+Минюст!H76+ЦИК!H76+ТФОМС!H76</f>
        <v>60361.01</v>
      </c>
      <c r="I76" s="389">
        <f>АГЧР!I76+ГКЧС!I76+Госвет!I76+Госжил!I76+Госкомимущ!I76+Гос_по_тариф!I76+Госсовет!I76+Гостехнадзор!I76+КСП!I76+Минздрав!I76+Мининформ!I76+Минкультур!I76+Минобр!I76+Минприроды!I76+Минсельхоз!I76+Минспорт!I76+Минстрой!I76+Минтранспорт!I76+Минтруд!I76+Минфин!I76+минэк!I76+Минюст!I76+ЦИК!I76+ТФОМС!I76</f>
        <v>0</v>
      </c>
      <c r="J76" s="389">
        <f>АГЧР!J76+ГКЧС!J76+Госвет!J76+Госжил!J76+Госкомимущ!J76+Гос_по_тариф!J76+Госсовет!J76+Гостехнадзор!J76+КСП!J76+Минздрав!J76+Мининформ!J76+Минкультур!J76+Минобр!J76+Минприроды!J76+Минсельхоз!J76+Минспорт!J76+Минстрой!J76+Минтранспорт!J76+Минтруд!J76+Минфин!J76+минэк!J76+Минюст!J76+ЦИК!J76+ТФОМС!J76</f>
        <v>0</v>
      </c>
      <c r="K76" s="389">
        <f>АГЧР!K76+ГКЧС!K76+Госвет!K76+Госжил!K76+Госкомимущ!K76+Гос_по_тариф!K76+Госсовет!K76+Гостехнадзор!K76+КСП!K76+Минздрав!K76+Мининформ!K76+Минкультур!K76+Минобр!K76+Минприроды!K76+Минсельхоз!K76+Минспорт!K76+Минстрой!K76+Минтранспорт!K76+Минтруд!K76+Минфин!K76+минэк!K76+Минюст!K76+ЦИК!K76+ТФОМС!K76</f>
        <v>0</v>
      </c>
    </row>
    <row r="77" spans="1:11" ht="51.75" customHeight="1" thickBot="1">
      <c r="A77" s="221" t="s">
        <v>229</v>
      </c>
      <c r="B77" s="222" t="s">
        <v>230</v>
      </c>
      <c r="C77" s="389">
        <f>АГЧР!C77+ГКЧС!C77+Госвет!C77+Госжил!C77+Госкомимущ!C77+Гос_по_тариф!C77+Госсовет!C77+Гостехнадзор!C77+КСП!C77+Минздрав!C77+Мининформ!C77+Минкультур!C77+Минобр!C77+Минприроды!C77+Минсельхоз!C77+Минспорт!C77+Минстрой!C77+Минтранспорт!C77+Минтруд!C77+Минфин!C77+минэк!C77+Минюст!C77+ЦИК!C77+ТФОМС!C77</f>
        <v>1126226.28341</v>
      </c>
      <c r="D77" s="389">
        <f>АГЧР!D77+ГКЧС!D77+Госвет!D77+Госжил!D77+Госкомимущ!D77+Гос_по_тариф!D77+Госсовет!D77+Гостехнадзор!D77+КСП!D77+Минздрав!D77+Мининформ!D77+Минкультур!D77+Минобр!D77+Минприроды!D77+Минсельхоз!D77+Минспорт!D77+Минстрой!D77+Минтранспорт!D77+Минтруд!D77+Минфин!D77+минэк!D77+Минюст!D77+ЦИК!D77+ТФОМС!D77</f>
        <v>125</v>
      </c>
      <c r="E77" s="389">
        <f>АГЧР!E77+ГКЧС!E77+Госвет!E77+Госжил!E77+Госкомимущ!E77+Гос_по_тариф!E77+Госсовет!E77+Гостехнадзор!E77+КСП!E77+Минздрав!E77+Мининформ!E77+Минкультур!E77+Минобр!E77+Минприроды!E77+Минсельхоз!E77+Минспорт!E77+Минстрой!E77+Минтранспорт!E77+Минтруд!E77+Минфин!E77+минэк!E77+Минюст!E77+ЦИК!E77+ТФОМС!E77</f>
        <v>4001.01</v>
      </c>
      <c r="F77" s="389">
        <f>АГЧР!F77+ГКЧС!F77+Госвет!F77+Госжил!F77+Госкомимущ!F77+Гос_по_тариф!F77+Госсовет!F77+Гостехнадзор!F77+КСП!F77+Минздрав!F77+Мининформ!F77+Минкультур!F77+Минобр!F77+Минприроды!F77+Минсельхоз!F77+Минспорт!F77+Минстрой!F77+Минтранспорт!F77+Минтруд!F77+Минфин!F77+минэк!F77+Минюст!F77+ЦИК!F77+ТФОМС!F77</f>
        <v>0</v>
      </c>
      <c r="G77" s="389">
        <f>АГЧР!G77+ГКЧС!G77+Госвет!G77+Госжил!G77+Госкомимущ!G77+Гос_по_тариф!G77+Госсовет!G77+Гостехнадзор!G77+КСП!G77+Минздрав!G77+Мининформ!G77+Минкультур!G77+Минобр!G77+Минприроды!G77+Минсельхоз!G77+Минспорт!G77+Минстрой!G77+Минтранспорт!G77+Минтруд!G77+Минфин!G77+минэк!G77+Минюст!G77+ЦИК!G77+ТФОМС!G77</f>
        <v>1064871.10341</v>
      </c>
      <c r="H77" s="389">
        <f>АГЧР!H77+ГКЧС!H77+Госвет!H77+Госжил!H77+Госкомимущ!H77+Гос_по_тариф!H77+Госсовет!H77+Гостехнадзор!H77+КСП!H77+Минздрав!H77+Мининформ!H77+Минкультур!H77+Минобр!H77+Минприроды!H77+Минсельхоз!H77+Минспорт!H77+Минстрой!H77+Минтранспорт!H77+Минтруд!H77+Минфин!H77+минэк!H77+Минюст!H77+ЦИК!H77+ТФОМС!H77</f>
        <v>57229.17</v>
      </c>
      <c r="I77" s="389">
        <f>АГЧР!I77+ГКЧС!I77+Госвет!I77+Госжил!I77+Госкомимущ!I77+Гос_по_тариф!I77+Госсовет!I77+Гостехнадзор!I77+КСП!I77+Минздрав!I77+Мининформ!I77+Минкультур!I77+Минобр!I77+Минприроды!I77+Минсельхоз!I77+Минспорт!I77+Минстрой!I77+Минтранспорт!I77+Минтруд!I77+Минфин!I77+минэк!I77+Минюст!I77+ЦИК!I77+ТФОМС!I77</f>
        <v>0</v>
      </c>
      <c r="J77" s="389">
        <f>АГЧР!J77+ГКЧС!J77+Госвет!J77+Госжил!J77+Госкомимущ!J77+Гос_по_тариф!J77+Госсовет!J77+Гостехнадзор!J77+КСП!J77+Минздрав!J77+Мининформ!J77+Минкультур!J77+Минобр!J77+Минприроды!J77+Минсельхоз!J77+Минспорт!J77+Минстрой!J77+Минтранспорт!J77+Минтруд!J77+Минфин!J77+минэк!J77+Минюст!J77+ЦИК!J77+ТФОМС!J77</f>
        <v>0</v>
      </c>
      <c r="K77" s="389">
        <f>АГЧР!K77+ГКЧС!K77+Госвет!K77+Госжил!K77+Госкомимущ!K77+Гос_по_тариф!K77+Госсовет!K77+Гостехнадзор!K77+КСП!K77+Минздрав!K77+Мининформ!K77+Минкультур!K77+Минобр!K77+Минприроды!K77+Минсельхоз!K77+Минспорт!K77+Минстрой!K77+Минтранспорт!K77+Минтруд!K77+Минфин!K77+минэк!K77+Минюст!K77+ЦИК!K77+ТФОМС!K77</f>
        <v>0</v>
      </c>
    </row>
    <row r="78" spans="1:11" ht="66" thickBot="1">
      <c r="A78" s="221" t="s">
        <v>231</v>
      </c>
      <c r="B78" s="222" t="s">
        <v>232</v>
      </c>
      <c r="C78" s="389">
        <f>АГЧР!C78+ГКЧС!C78+Госвет!C78+Госжил!C78+Госкомимущ!C78+Гос_по_тариф!C78+Госсовет!C78+Гостехнадзор!C78+КСП!C78+Минздрав!C78+Мининформ!C78+Минкультур!C78+Минобр!C78+Минприроды!C78+Минсельхоз!C78+Минспорт!C78+Минстрой!C78+Минтранспорт!C78+Минтруд!C78+Минфин!C78+минэк!C78+Минюст!C78+ЦИК!C78+ТФОМС!C78</f>
        <v>653646.6487</v>
      </c>
      <c r="D78" s="389">
        <f>АГЧР!D78+ГКЧС!D78+Госвет!D78+Госжил!D78+Госкомимущ!D78+Гос_по_тариф!D78+Госсовет!D78+Гостехнадзор!D78+КСП!D78+Минздрав!D78+Мининформ!D78+Минкультур!D78+Минобр!D78+Минприроды!D78+Минсельхоз!D78+Минспорт!D78+Минстрой!D78+Минтранспорт!D78+Минтруд!D78+Минфин!D78+минэк!D78+Минюст!D78+ЦИК!D78+ТФОМС!D78</f>
        <v>0</v>
      </c>
      <c r="E78" s="389">
        <f>АГЧР!E78+ГКЧС!E78+Госвет!E78+Госжил!E78+Госкомимущ!E78+Гос_по_тариф!E78+Госсовет!E78+Гостехнадзор!E78+КСП!E78+Минздрав!E78+Мининформ!E78+Минкультур!E78+Минобр!E78+Минприроды!E78+Минсельхоз!E78+Минспорт!E78+Минстрой!E78+Минтранспорт!E78+Минтруд!E78+Минфин!E78+минэк!E78+Минюст!E78+ЦИК!E78+ТФОМС!E78</f>
        <v>0</v>
      </c>
      <c r="F78" s="389">
        <f>АГЧР!F78+ГКЧС!F78+Госвет!F78+Госжил!F78+Госкомимущ!F78+Гос_по_тариф!F78+Госсовет!F78+Гостехнадзор!F78+КСП!F78+Минздрав!F78+Мининформ!F78+Минкультур!F78+Минобр!F78+Минприроды!F78+Минсельхоз!F78+Минспорт!F78+Минстрой!F78+Минтранспорт!F78+Минтруд!F78+Минфин!F78+минэк!F78+Минюст!F78+ЦИК!F78+ТФОМС!F78</f>
        <v>0</v>
      </c>
      <c r="G78" s="389">
        <f>АГЧР!G78+ГКЧС!G78+Госвет!G78+Госжил!G78+Госкомимущ!G78+Гос_по_тариф!G78+Госсовет!G78+Гостехнадзор!G78+КСП!G78+Минздрав!G78+Мининформ!G78+Минкультур!G78+Минобр!G78+Минприроды!G78+Минсельхоз!G78+Минспорт!G78+Минстрой!G78+Минтранспорт!G78+Минтруд!G78+Минфин!G78+минэк!G78+Минюст!G78+ЦИК!G78+ТФОМС!G78</f>
        <v>653498.7987</v>
      </c>
      <c r="H78" s="389">
        <f>АГЧР!H78+ГКЧС!H78+Госвет!H78+Госжил!H78+Госкомимущ!H78+Гос_по_тариф!H78+Госсовет!H78+Гостехнадзор!H78+КСП!H78+Минздрав!H78+Мининформ!H78+Минкультур!H78+Минобр!H78+Минприроды!H78+Минсельхоз!H78+Минспорт!H78+Минстрой!H78+Минтранспорт!H78+Минтруд!H78+Минфин!H78+минэк!H78+Минюст!H78+ЦИК!H78+ТФОМС!H78</f>
        <v>147.85</v>
      </c>
      <c r="I78" s="389">
        <f>АГЧР!I78+ГКЧС!I78+Госвет!I78+Госжил!I78+Госкомимущ!I78+Гос_по_тариф!I78+Госсовет!I78+Гостехнадзор!I78+КСП!I78+Минздрав!I78+Мининформ!I78+Минкультур!I78+Минобр!I78+Минприроды!I78+Минсельхоз!I78+Минспорт!I78+Минстрой!I78+Минтранспорт!I78+Минтруд!I78+Минфин!I78+минэк!I78+Минюст!I78+ЦИК!I78+ТФОМС!I78</f>
        <v>0</v>
      </c>
      <c r="J78" s="389">
        <f>АГЧР!J78+ГКЧС!J78+Госвет!J78+Госжил!J78+Госкомимущ!J78+Гос_по_тариф!J78+Госсовет!J78+Гостехнадзор!J78+КСП!J78+Минздрав!J78+Мининформ!J78+Минкультур!J78+Минобр!J78+Минприроды!J78+Минсельхоз!J78+Минспорт!J78+Минстрой!J78+Минтранспорт!J78+Минтруд!J78+Минфин!J78+минэк!J78+Минюст!J78+ЦИК!J78+ТФОМС!J78</f>
        <v>0</v>
      </c>
      <c r="K78" s="389">
        <f>АГЧР!K78+ГКЧС!K78+Госвет!K78+Госжил!K78+Госкомимущ!K78+Гос_по_тариф!K78+Госсовет!K78+Гостехнадзор!K78+КСП!K78+Минздрав!K78+Мининформ!K78+Минкультур!K78+Минобр!K78+Минприроды!K78+Минсельхоз!K78+Минспорт!K78+Минстрой!K78+Минтранспорт!K78+Минтруд!K78+Минфин!K78+минэк!K78+Минюст!K78+ЦИК!K78+ТФОМС!K78</f>
        <v>0</v>
      </c>
    </row>
    <row r="79" spans="1:11" ht="66" thickBot="1">
      <c r="A79" s="84" t="s">
        <v>78</v>
      </c>
      <c r="B79" s="82">
        <v>304</v>
      </c>
      <c r="C79" s="389">
        <f>АГЧР!C79+ГКЧС!C79+Госвет!C79+Госжил!C79+Госкомимущ!C79+Гос_по_тариф!C79+Госсовет!C79+Гостехнадзор!C79+КСП!C79+Минздрав!C79+Мининформ!C79+Минкультур!C79+Минобр!C79+Минприроды!C79+Минсельхоз!C79+Минспорт!C79+Минстрой!C79+Минтранспорт!C79+Минтруд!C79+Минфин!C79+минэк!C79+Минюст!C79+ЦИК!C79+ТФОМС!C79</f>
        <v>157165.005</v>
      </c>
      <c r="D79" s="389">
        <f>АГЧР!D79+ГКЧС!D79+Госвет!D79+Госжил!D79+Госкомимущ!D79+Гос_по_тариф!D79+Госсовет!D79+Гостехнадзор!D79+КСП!D79+Минздрав!D79+Мининформ!D79+Минкультур!D79+Минобр!D79+Минприроды!D79+Минсельхоз!D79+Минспорт!D79+Минстрой!D79+Минтранспорт!D79+Минтруд!D79+Минфин!D79+минэк!D79+Минюст!D79+ЦИК!D79+ТФОМС!D79</f>
        <v>45</v>
      </c>
      <c r="E79" s="389">
        <f>АГЧР!E79+ГКЧС!E79+Госвет!E79+Госжил!E79+Госкомимущ!E79+Гос_по_тариф!E79+Госсовет!E79+Гостехнадзор!E79+КСП!E79+Минздрав!E79+Мининформ!E79+Минкультур!E79+Минобр!E79+Минприроды!E79+Минсельхоз!E79+Минспорт!E79+Минстрой!E79+Минтранспорт!E79+Минтруд!E79+Минфин!E79+минэк!E79+Минюст!E79+ЦИК!E79+ТФОМС!E79</f>
        <v>13000</v>
      </c>
      <c r="F79" s="389">
        <f>АГЧР!F79+ГКЧС!F79+Госвет!F79+Госжил!F79+Госкомимущ!F79+Гос_по_тариф!F79+Госсовет!F79+Гостехнадзор!F79+КСП!F79+Минздрав!F79+Мининформ!F79+Минкультур!F79+Минобр!F79+Минприроды!F79+Минсельхоз!F79+Минспорт!F79+Минстрой!F79+Минтранспорт!F79+Минтруд!F79+Минфин!F79+минэк!F79+Минюст!F79+ЦИК!F79+ТФОМС!F79</f>
        <v>0</v>
      </c>
      <c r="G79" s="389">
        <f>АГЧР!G79+ГКЧС!G79+Госвет!G79+Госжил!G79+Госкомимущ!G79+Гос_по_тариф!G79+Госсовет!G79+Гостехнадзор!G79+КСП!G79+Минздрав!G79+Мининформ!G79+Минкультур!G79+Минобр!G79+Минприроды!G79+Минсельхоз!G79+Минспорт!G79+Минстрой!G79+Минтранспорт!G79+Минтруд!G79+Минфин!G79+минэк!G79+Минюст!G79+ЦИК!G79+ТФОМС!G79</f>
        <v>142049.015</v>
      </c>
      <c r="H79" s="389">
        <f>АГЧР!H79+ГКЧС!H79+Госвет!H79+Госжил!H79+Госкомимущ!H79+Гос_по_тариф!H79+Госсовет!H79+Гостехнадзор!H79+КСП!H79+Минздрав!H79+Мининформ!H79+Минкультур!H79+Минобр!H79+Минприроды!H79+Минсельхоз!H79+Минспорт!H79+Минстрой!H79+Минтранспорт!H79+Минтруд!H79+Минфин!H79+минэк!H79+Минюст!H79+ЦИК!H79+ТФОМС!H79</f>
        <v>2070.99</v>
      </c>
      <c r="I79" s="389">
        <f>АГЧР!I79+ГКЧС!I79+Госвет!I79+Госжил!I79+Госкомимущ!I79+Гос_по_тариф!I79+Госсовет!I79+Гостехнадзор!I79+КСП!I79+Минздрав!I79+Мининформ!I79+Минкультур!I79+Минобр!I79+Минприроды!I79+Минсельхоз!I79+Минспорт!I79+Минстрой!I79+Минтранспорт!I79+Минтруд!I79+Минфин!I79+минэк!I79+Минюст!I79+ЦИК!I79+ТФОМС!I79</f>
        <v>0</v>
      </c>
      <c r="J79" s="389">
        <f>АГЧР!J79+ГКЧС!J79+Госвет!J79+Госжил!J79+Госкомимущ!J79+Гос_по_тариф!J79+Госсовет!J79+Гостехнадзор!J79+КСП!J79+Минздрав!J79+Мининформ!J79+Минкультур!J79+Минобр!J79+Минприроды!J79+Минсельхоз!J79+Минспорт!J79+Минстрой!J79+Минтранспорт!J79+Минтруд!J79+Минфин!J79+минэк!J79+Минюст!J79+ЦИК!J79+ТФОМС!J79</f>
        <v>0</v>
      </c>
      <c r="K79" s="389">
        <f>АГЧР!K79+ГКЧС!K79+Госвет!K79+Госжил!K79+Госкомимущ!K79+Гос_по_тариф!K79+Госсовет!K79+Гостехнадзор!K79+КСП!K79+Минздрав!K79+Мининформ!K79+Минкультур!K79+Минобр!K79+Минприроды!K79+Минсельхоз!K79+Минспорт!K79+Минстрой!K79+Минтранспорт!K79+Минтруд!K79+Минфин!K79+минэк!K79+Минюст!K79+ЦИК!K79+ТФОМС!K79</f>
        <v>0</v>
      </c>
    </row>
    <row r="80" spans="1:11" ht="64.5" customHeight="1" thickBot="1">
      <c r="A80" s="221" t="s">
        <v>233</v>
      </c>
      <c r="B80" s="222" t="s">
        <v>234</v>
      </c>
      <c r="C80" s="389">
        <f>АГЧР!C80+ГКЧС!C80+Госвет!C80+Госжил!C80+Госкомимущ!C80+Гос_по_тариф!C80+Госсовет!C80+Гостехнадзор!C80+КСП!C80+Минздрав!C80+Мининформ!C80+Минкультур!C80+Минобр!C80+Минприроды!C80+Минсельхоз!C80+Минспорт!C80+Минстрой!C80+Минтранспорт!C80+Минтруд!C80+Минфин!C80+минэк!C80+Минюст!C80+ЦИК!C80+ТФОМС!C80</f>
        <v>21477.96125</v>
      </c>
      <c r="D80" s="389">
        <f>АГЧР!D80+ГКЧС!D80+Госвет!D80+Госжил!D80+Госкомимущ!D80+Гос_по_тариф!D80+Госсовет!D80+Гостехнадзор!D80+КСП!D80+Минздрав!D80+Мининформ!D80+Минкультур!D80+Минобр!D80+Минприроды!D80+Минсельхоз!D80+Минспорт!D80+Минстрой!D80+Минтранспорт!D80+Минтруд!D80+Минфин!D80+минэк!D80+Минюст!D80+ЦИК!D80+ТФОМС!D80</f>
        <v>0</v>
      </c>
      <c r="E80" s="389">
        <f>АГЧР!E80+ГКЧС!E80+Госвет!E80+Госжил!E80+Госкомимущ!E80+Гос_по_тариф!E80+Госсовет!E80+Гостехнадзор!E80+КСП!E80+Минздрав!E80+Мининформ!E80+Минкультур!E80+Минобр!E80+Минприроды!E80+Минсельхоз!E80+Минспорт!E80+Минстрой!E80+Минтранспорт!E80+Минтруд!E80+Минфин!E80+минэк!E80+Минюст!E80+ЦИК!E80+ТФОМС!E80</f>
        <v>0</v>
      </c>
      <c r="F80" s="389">
        <f>АГЧР!F80+ГКЧС!F80+Госвет!F80+Госжил!F80+Госкомимущ!F80+Гос_по_тариф!F80+Госсовет!F80+Гостехнадзор!F80+КСП!F80+Минздрав!F80+Мининформ!F80+Минкультур!F80+Минобр!F80+Минприроды!F80+Минсельхоз!F80+Минспорт!F80+Минстрой!F80+Минтранспорт!F80+Минтруд!F80+Минфин!F80+минэк!F80+Минюст!F80+ЦИК!F80+ТФОМС!F80</f>
        <v>0</v>
      </c>
      <c r="G80" s="389">
        <f>АГЧР!G80+ГКЧС!G80+Госвет!G80+Госжил!G80+Госкомимущ!G80+Гос_по_тариф!G80+Госсовет!G80+Гостехнадзор!G80+КСП!G80+Минздрав!G80+Мининформ!G80+Минкультур!G80+Минобр!G80+Минприроды!G80+Минсельхоз!G80+Минспорт!G80+Минстрой!G80+Минтранспорт!G80+Минтруд!G80+Минфин!G80+минэк!G80+Минюст!G80+ЦИК!G80+ТФОМС!G80</f>
        <v>21427.96125</v>
      </c>
      <c r="H80" s="389">
        <f>АГЧР!H80+ГКЧС!H80+Госвет!H80+Госжил!H80+Госкомимущ!H80+Гос_по_тариф!H80+Госсовет!H80+Гостехнадзор!H80+КСП!H80+Минздрав!H80+Мининформ!H80+Минкультур!H80+Минобр!H80+Минприроды!H80+Минсельхоз!H80+Минспорт!H80+Минстрой!H80+Минтранспорт!H80+Минтруд!H80+Минфин!H80+минэк!H80+Минюст!H80+ЦИК!H80+ТФОМС!H80</f>
        <v>50</v>
      </c>
      <c r="I80" s="389">
        <f>АГЧР!I80+ГКЧС!I80+Госвет!I80+Госжил!I80+Госкомимущ!I80+Гос_по_тариф!I80+Госсовет!I80+Гостехнадзор!I80+КСП!I80+Минздрав!I80+Мининформ!I80+Минкультур!I80+Минобр!I80+Минприроды!I80+Минсельхоз!I80+Минспорт!I80+Минстрой!I80+Минтранспорт!I80+Минтруд!I80+Минфин!I80+минэк!I80+Минюст!I80+ЦИК!I80+ТФОМС!I80</f>
        <v>0</v>
      </c>
      <c r="J80" s="389">
        <f>АГЧР!J80+ГКЧС!J80+Госвет!J80+Госжил!J80+Госкомимущ!J80+Гос_по_тариф!J80+Госсовет!J80+Гостехнадзор!J80+КСП!J80+Минздрав!J80+Мининформ!J80+Минкультур!J80+Минобр!J80+Минприроды!J80+Минсельхоз!J80+Минспорт!J80+Минстрой!J80+Минтранспорт!J80+Минтруд!J80+Минфин!J80+минэк!J80+Минюст!J80+ЦИК!J80+ТФОМС!J80</f>
        <v>0</v>
      </c>
      <c r="K80" s="389">
        <f>АГЧР!K80+ГКЧС!K80+Госвет!K80+Госжил!K80+Госкомимущ!K80+Гос_по_тариф!K80+Госсовет!K80+Гостехнадзор!K80+КСП!K80+Минздрав!K80+Мининформ!K80+Минкультур!K80+Минобр!K80+Минприроды!K80+Минсельхоз!K80+Минспорт!K80+Минстрой!K80+Минтранспорт!K80+Минтруд!K80+Минфин!K80+минэк!K80+Минюст!K80+ЦИК!K80+ТФОМС!K80</f>
        <v>0</v>
      </c>
    </row>
    <row r="81" spans="1:11" ht="53.25" thickBot="1">
      <c r="A81" s="84" t="s">
        <v>79</v>
      </c>
      <c r="B81" s="82">
        <v>305</v>
      </c>
      <c r="C81" s="389">
        <f>АГЧР!C81+ГКЧС!C81+Госвет!C81+Госжил!C81+Госкомимущ!C81+Гос_по_тариф!C81+Госсовет!C81+Гостехнадзор!C81+КСП!C81+Минздрав!C81+Мининформ!C81+Минкультур!C81+Минобр!C81+Минприроды!C81+Минсельхоз!C81+Минспорт!C81+Минстрой!C81+Минтранспорт!C81+Минтруд!C81+Минфин!C81+минэк!C81+Минюст!C81+ЦИК!C81+ТФОМС!C81</f>
        <v>3419.73125</v>
      </c>
      <c r="D81" s="389">
        <f>АГЧР!D81+ГКЧС!D81+Госвет!D81+Госжил!D81+Госкомимущ!D81+Гос_по_тариф!D81+Госсовет!D81+Гостехнадзор!D81+КСП!D81+Минздрав!D81+Мининформ!D81+Минкультур!D81+Минобр!D81+Минприроды!D81+Минсельхоз!D81+Минспорт!D81+Минстрой!D81+Минтранспорт!D81+Минтруд!D81+Минфин!D81+минэк!D81+Минюст!D81+ЦИК!D81+ТФОМС!D81</f>
        <v>45</v>
      </c>
      <c r="E81" s="389">
        <f>АГЧР!E81+ГКЧС!E81+Госвет!E81+Госжил!E81+Госкомимущ!E81+Гос_по_тариф!E81+Госсовет!E81+Гостехнадзор!E81+КСП!E81+Минздрав!E81+Мининформ!E81+Минкультур!E81+Минобр!E81+Минприроды!E81+Минсельхоз!E81+Минспорт!E81+Минстрой!E81+Минтранспорт!E81+Минтруд!E81+Минфин!E81+минэк!E81+Минюст!E81+ЦИК!E81+ТФОМС!E81</f>
        <v>0</v>
      </c>
      <c r="F81" s="389">
        <f>АГЧР!F81+ГКЧС!F81+Госвет!F81+Госжил!F81+Госкомимущ!F81+Гос_по_тариф!F81+Госсовет!F81+Гостехнадзор!F81+КСП!F81+Минздрав!F81+Мининформ!F81+Минкультур!F81+Минобр!F81+Минприроды!F81+Минсельхоз!F81+Минспорт!F81+Минстрой!F81+Минтранспорт!F81+Минтруд!F81+Минфин!F81+минэк!F81+Минюст!F81+ЦИК!F81+ТФОМС!F81</f>
        <v>0</v>
      </c>
      <c r="G81" s="389">
        <f>АГЧР!G81+ГКЧС!G81+Госвет!G81+Госжил!G81+Госкомимущ!G81+Гос_по_тариф!G81+Госсовет!G81+Гостехнадзор!G81+КСП!G81+Минздрав!G81+Мининформ!G81+Минкультур!G81+Минобр!G81+Минприроды!G81+Минсельхоз!G81+Минспорт!G81+Минстрой!G81+Минтранспорт!G81+Минтруд!G81+Минфин!G81+минэк!G81+Минюст!G81+ЦИК!G81+ТФОМС!G81</f>
        <v>3374.73125</v>
      </c>
      <c r="H81" s="389">
        <f>АГЧР!H81+ГКЧС!H81+Госвет!H81+Госжил!H81+Госкомимущ!H81+Гос_по_тариф!H81+Госсовет!H81+Гостехнадзор!H81+КСП!H81+Минздрав!H81+Мининформ!H81+Минкультур!H81+Минобр!H81+Минприроды!H81+Минсельхоз!H81+Минспорт!H81+Минстрой!H81+Минтранспорт!H81+Минтруд!H81+Минфин!H81+минэк!H81+Минюст!H81+ЦИК!H81+ТФОМС!H81</f>
        <v>0</v>
      </c>
      <c r="I81" s="389">
        <f>АГЧР!I81+ГКЧС!I81+Госвет!I81+Госжил!I81+Госкомимущ!I81+Гос_по_тариф!I81+Госсовет!I81+Гостехнадзор!I81+КСП!I81+Минздрав!I81+Мининформ!I81+Минкультур!I81+Минобр!I81+Минприроды!I81+Минсельхоз!I81+Минспорт!I81+Минстрой!I81+Минтранспорт!I81+Минтруд!I81+Минфин!I81+минэк!I81+Минюст!I81+ЦИК!I81+ТФОМС!I81</f>
        <v>0</v>
      </c>
      <c r="J81" s="389">
        <f>АГЧР!J81+ГКЧС!J81+Госвет!J81+Госжил!J81+Госкомимущ!J81+Гос_по_тариф!J81+Госсовет!J81+Гостехнадзор!J81+КСП!J81+Минздрав!J81+Мининформ!J81+Минкультур!J81+Минобр!J81+Минприроды!J81+Минсельхоз!J81+Минспорт!J81+Минстрой!J81+Минтранспорт!J81+Минтруд!J81+Минфин!J81+минэк!J81+Минюст!J81+ЦИК!J81+ТФОМС!J81</f>
        <v>0</v>
      </c>
      <c r="K81" s="389">
        <f>АГЧР!K81+ГКЧС!K81+Госвет!K81+Госжил!K81+Госкомимущ!K81+Гос_по_тариф!K81+Госсовет!K81+Гостехнадзор!K81+КСП!K81+Минздрав!K81+Мининформ!K81+Минкультур!K81+Минобр!K81+Минприроды!K81+Минсельхоз!K81+Минспорт!K81+Минстрой!K81+Минтранспорт!K81+Минтруд!K81+Минфин!K81+минэк!K81+Минюст!K81+ЦИК!K81+ТФОМС!K81</f>
        <v>0</v>
      </c>
    </row>
    <row r="82" spans="1:11" ht="53.25" thickBot="1">
      <c r="A82" s="84" t="s">
        <v>80</v>
      </c>
      <c r="B82" s="82">
        <v>306</v>
      </c>
      <c r="C82" s="389">
        <f>АГЧР!C82+ГКЧС!C82+Госвет!C82+Госжил!C82+Госкомимущ!C82+Гос_по_тариф!C82+Госсовет!C82+Гостехнадзор!C82+КСП!C82+Минздрав!C82+Мининформ!C82+Минкультур!C82+Минобр!C82+Минприроды!C82+Минсельхоз!C82+Минспорт!C82+Минстрой!C82+Минтранспорт!C82+Минтруд!C82+Минфин!C82+минэк!C82+Минюст!C82+ЦИК!C82+ТФОМС!C82</f>
        <v>0</v>
      </c>
      <c r="D82" s="389">
        <f>АГЧР!D82+ГКЧС!D82+Госвет!D82+Госжил!D82+Госкомимущ!D82+Гос_по_тариф!D82+Госсовет!D82+Гостехнадзор!D82+КСП!D82+Минздрав!D82+Мининформ!D82+Минкультур!D82+Минобр!D82+Минприроды!D82+Минсельхоз!D82+Минспорт!D82+Минстрой!D82+Минтранспорт!D82+Минтруд!D82+Минфин!D82+минэк!D82+Минюст!D82+ЦИК!D82+ТФОМС!D82</f>
        <v>0</v>
      </c>
      <c r="E82" s="389">
        <f>АГЧР!E82+ГКЧС!E82+Госвет!E82+Госжил!E82+Госкомимущ!E82+Гос_по_тариф!E82+Госсовет!E82+Гостехнадзор!E82+КСП!E82+Минздрав!E82+Мининформ!E82+Минкультур!E82+Минобр!E82+Минприроды!E82+Минсельхоз!E82+Минспорт!E82+Минстрой!E82+Минтранспорт!E82+Минтруд!E82+Минфин!E82+минэк!E82+Минюст!E82+ЦИК!E82+ТФОМС!E82</f>
        <v>0</v>
      </c>
      <c r="F82" s="389">
        <f>АГЧР!F82+ГКЧС!F82+Госвет!F82+Госжил!F82+Госкомимущ!F82+Гос_по_тариф!F82+Госсовет!F82+Гостехнадзор!F82+КСП!F82+Минздрав!F82+Мининформ!F82+Минкультур!F82+Минобр!F82+Минприроды!F82+Минсельхоз!F82+Минспорт!F82+Минстрой!F82+Минтранспорт!F82+Минтруд!F82+Минфин!F82+минэк!F82+Минюст!F82+ЦИК!F82+ТФОМС!F82</f>
        <v>0</v>
      </c>
      <c r="G82" s="389">
        <f>АГЧР!G82+ГКЧС!G82+Госвет!G82+Госжил!G82+Госкомимущ!G82+Гос_по_тариф!G82+Госсовет!G82+Гостехнадзор!G82+КСП!G82+Минздрав!G82+Мининформ!G82+Минкультур!G82+Минобр!G82+Минприроды!G82+Минсельхоз!G82+Минспорт!G82+Минстрой!G82+Минтранспорт!G82+Минтруд!G82+Минфин!G82+минэк!G82+Минюст!G82+ЦИК!G82+ТФОМС!G82</f>
        <v>0</v>
      </c>
      <c r="H82" s="389">
        <f>АГЧР!H82+ГКЧС!H82+Госвет!H82+Госжил!H82+Госкомимущ!H82+Гос_по_тариф!H82+Госсовет!H82+Гостехнадзор!H82+КСП!H82+Минздрав!H82+Мининформ!H82+Минкультур!H82+Минобр!H82+Минприроды!H82+Минсельхоз!H82+Минспорт!H82+Минстрой!H82+Минтранспорт!H82+Минтруд!H82+Минфин!H82+минэк!H82+Минюст!H82+ЦИК!H82+ТФОМС!H82</f>
        <v>0</v>
      </c>
      <c r="I82" s="389">
        <f>АГЧР!I82+ГКЧС!I82+Госвет!I82+Госжил!I82+Госкомимущ!I82+Гос_по_тариф!I82+Госсовет!I82+Гостехнадзор!I82+КСП!I82+Минздрав!I82+Мининформ!I82+Минкультур!I82+Минобр!I82+Минприроды!I82+Минсельхоз!I82+Минспорт!I82+Минстрой!I82+Минтранспорт!I82+Минтруд!I82+Минфин!I82+минэк!I82+Минюст!I82+ЦИК!I82+ТФОМС!I82</f>
        <v>0</v>
      </c>
      <c r="J82" s="389">
        <f>АГЧР!J82+ГКЧС!J82+Госвет!J82+Госжил!J82+Госкомимущ!J82+Гос_по_тариф!J82+Госсовет!J82+Гостехнадзор!J82+КСП!J82+Минздрав!J82+Мининформ!J82+Минкультур!J82+Минобр!J82+Минприроды!J82+Минсельхоз!J82+Минспорт!J82+Минстрой!J82+Минтранспорт!J82+Минтруд!J82+Минфин!J82+минэк!J82+Минюст!J82+ЦИК!J82+ТФОМС!J82</f>
        <v>0</v>
      </c>
      <c r="K82" s="389">
        <f>АГЧР!K82+ГКЧС!K82+Госвет!K82+Госжил!K82+Госкомимущ!K82+Гос_по_тариф!K82+Госсовет!K82+Гостехнадзор!K82+КСП!K82+Минздрав!K82+Мининформ!K82+Минкультур!K82+Минобр!K82+Минприроды!K82+Минсельхоз!K82+Минспорт!K82+Минстрой!K82+Минтранспорт!K82+Минтруд!K82+Минфин!K82+минэк!K82+Минюст!K82+ЦИК!K82+ТФОМС!K82</f>
        <v>0</v>
      </c>
    </row>
    <row r="83" spans="1:11" ht="39.75" thickBot="1">
      <c r="A83" s="84" t="s">
        <v>81</v>
      </c>
      <c r="B83" s="82">
        <v>307</v>
      </c>
      <c r="C83" s="389">
        <f>АГЧР!C83+ГКЧС!C83+Госвет!C83+Госжил!C83+Госкомимущ!C83+Гос_по_тариф!C83+Госсовет!C83+Гостехнадзор!C83+КСП!C83+Минздрав!C83+Мининформ!C83+Минкультур!C83+Минобр!C83+Минприроды!C83+Минсельхоз!C83+Минспорт!C83+Минстрой!C83+Минтранспорт!C83+Минтруд!C83+Минфин!C83+минэк!C83+Минюст!C83+ЦИК!C83+ТФОМС!C83</f>
        <v>2127468.3</v>
      </c>
      <c r="D83" s="389">
        <f>АГЧР!D83+ГКЧС!D83+Госвет!D83+Госжил!D83+Госкомимущ!D83+Гос_по_тариф!D83+Госсовет!D83+Гостехнадзор!D83+КСП!D83+Минздрав!D83+Мининформ!D83+Минкультур!D83+Минобр!D83+Минприроды!D83+Минсельхоз!D83+Минспорт!D83+Минстрой!D83+Минтранспорт!D83+Минтруд!D83+Минфин!D83+минэк!D83+Минюст!D83+ЦИК!D83+ТФОМС!D83</f>
        <v>104626.01</v>
      </c>
      <c r="E83" s="389">
        <f>АГЧР!E83+ГКЧС!E83+Госвет!E83+Госжил!E83+Госкомимущ!E83+Гос_по_тариф!E83+Госсовет!E83+Гостехнадзор!E83+КСП!E83+Минздрав!E83+Мининформ!E83+Минкультур!E83+Минобр!E83+Минприроды!E83+Минсельхоз!E83+Минспорт!E83+Минстрой!E83+Минтранспорт!E83+Минтруд!E83+Минфин!E83+минэк!E83+Минюст!E83+ЦИК!E83+ТФОМС!E83</f>
        <v>0</v>
      </c>
      <c r="F83" s="389">
        <f>АГЧР!F83+ГКЧС!F83+Госвет!F83+Госжил!F83+Госкомимущ!F83+Гос_по_тариф!F83+Госсовет!F83+Гостехнадзор!F83+КСП!F83+Минздрав!F83+Мининформ!F83+Минкультур!F83+Минобр!F83+Минприроды!F83+Минсельхоз!F83+Минспорт!F83+Минстрой!F83+Минтранспорт!F83+Минтруд!F83+Минфин!F83+минэк!F83+Минюст!F83+ЦИК!F83+ТФОМС!F83</f>
        <v>0</v>
      </c>
      <c r="G83" s="389">
        <f>АГЧР!G83+ГКЧС!G83+Госвет!G83+Госжил!G83+Госкомимущ!G83+Гос_по_тариф!G83+Госсовет!G83+Гостехнадзор!G83+КСП!G83+Минздрав!G83+Мининформ!G83+Минкультур!G83+Минобр!G83+Минприроды!G83+Минсельхоз!G83+Минспорт!G83+Минстрой!G83+Минтранспорт!G83+Минтруд!G83+Минфин!G83+минэк!G83+Минюст!G83+ЦИК!G83+ТФОМС!G83</f>
        <v>1886771.2999999998</v>
      </c>
      <c r="H83" s="389">
        <f>АГЧР!H83+ГКЧС!H83+Госвет!H83+Госжил!H83+Госкомимущ!H83+Гос_по_тариф!H83+Госсовет!H83+Гостехнадзор!H83+КСП!H83+Минздрав!H83+Мининформ!H83+Минкультур!H83+Минобр!H83+Минприроды!H83+Минсельхоз!H83+Минспорт!H83+Минстрой!H83+Минтранспорт!H83+Минтруд!H83+Минфин!H83+минэк!H83+Минюст!H83+ЦИК!H83+ТФОМС!H83</f>
        <v>136070.99</v>
      </c>
      <c r="I83" s="389">
        <f>АГЧР!I83+ГКЧС!I83+Госвет!I83+Госжил!I83+Госкомимущ!I83+Гос_по_тариф!I83+Госсовет!I83+Гостехнадзор!I83+КСП!I83+Минздрав!I83+Мининформ!I83+Минкультур!I83+Минобр!I83+Минприроды!I83+Минсельхоз!I83+Минспорт!I83+Минстрой!I83+Минтранспорт!I83+Минтруд!I83+Минфин!I83+минэк!I83+Минюст!I83+ЦИК!I83+ТФОМС!I83</f>
        <v>0</v>
      </c>
      <c r="J83" s="389">
        <f>АГЧР!J83+ГКЧС!J83+Госвет!J83+Госжил!J83+Госкомимущ!J83+Гос_по_тариф!J83+Госсовет!J83+Гостехнадзор!J83+КСП!J83+Минздрав!J83+Мининформ!J83+Минкультур!J83+Минобр!J83+Минприроды!J83+Минсельхоз!J83+Минспорт!J83+Минстрой!J83+Минтранспорт!J83+Минтруд!J83+Минфин!J83+минэк!J83+Минюст!J83+ЦИК!J83+ТФОМС!J83</f>
        <v>0</v>
      </c>
      <c r="K83" s="389">
        <f>АГЧР!K83+ГКЧС!K83+Госвет!K83+Госжил!K83+Госкомимущ!K83+Гос_по_тариф!K83+Госсовет!K83+Гостехнадзор!K83+КСП!K83+Минздрав!K83+Мининформ!K83+Минкультур!K83+Минобр!K83+Минприроды!K83+Минсельхоз!K83+Минспорт!K83+Минстрой!K83+Минтранспорт!K83+Минтруд!K83+Минфин!K83+минэк!K83+Минюст!K83+ЦИК!K83+ТФОМС!K83</f>
        <v>0</v>
      </c>
    </row>
    <row r="84" spans="1:11" ht="39.75" thickBot="1">
      <c r="A84" s="84" t="s">
        <v>82</v>
      </c>
      <c r="B84" s="82">
        <v>308</v>
      </c>
      <c r="C84" s="389">
        <f>АГЧР!C84+ГКЧС!C84+Госвет!C84+Госжил!C84+Госкомимущ!C84+Гос_по_тариф!C84+Госсовет!C84+Гостехнадзор!C84+КСП!C84+Минздрав!C84+Мининформ!C84+Минкультур!C84+Минобр!C84+Минприроды!C84+Минсельхоз!C84+Минспорт!C84+Минстрой!C84+Минтранспорт!C84+Минтруд!C84+Минфин!C84+минэк!C84+Минюст!C84+ЦИК!C84+ТФОМС!C84</f>
        <v>0</v>
      </c>
      <c r="D84" s="389">
        <f>АГЧР!D84+ГКЧС!D84+Госвет!D84+Госжил!D84+Госкомимущ!D84+Гос_по_тариф!D84+Госсовет!D84+Гостехнадзор!D84+КСП!D84+Минздрав!D84+Мининформ!D84+Минкультур!D84+Минобр!D84+Минприроды!D84+Минсельхоз!D84+Минспорт!D84+Минстрой!D84+Минтранспорт!D84+Минтруд!D84+Минфин!D84+минэк!D84+Минюст!D84+ЦИК!D84+ТФОМС!D84</f>
        <v>0</v>
      </c>
      <c r="E84" s="389">
        <f>АГЧР!E84+ГКЧС!E84+Госвет!E84+Госжил!E84+Госкомимущ!E84+Гос_по_тариф!E84+Госсовет!E84+Гостехнадзор!E84+КСП!E84+Минздрав!E84+Мининформ!E84+Минкультур!E84+Минобр!E84+Минприроды!E84+Минсельхоз!E84+Минспорт!E84+Минстрой!E84+Минтранспорт!E84+Минтруд!E84+Минфин!E84+минэк!E84+Минюст!E84+ЦИК!E84+ТФОМС!E84</f>
        <v>0</v>
      </c>
      <c r="F84" s="389">
        <f>АГЧР!F84+ГКЧС!F84+Госвет!F84+Госжил!F84+Госкомимущ!F84+Гос_по_тариф!F84+Госсовет!F84+Гостехнадзор!F84+КСП!F84+Минздрав!F84+Мининформ!F84+Минкультур!F84+Минобр!F84+Минприроды!F84+Минсельхоз!F84+Минспорт!F84+Минстрой!F84+Минтранспорт!F84+Минтруд!F84+Минфин!F84+минэк!F84+Минюст!F84+ЦИК!F84+ТФОМС!F84</f>
        <v>0</v>
      </c>
      <c r="G84" s="389">
        <f>АГЧР!G84+ГКЧС!G84+Госвет!G84+Госжил!G84+Госкомимущ!G84+Гос_по_тариф!G84+Госсовет!G84+Гостехнадзор!G84+КСП!G84+Минздрав!G84+Мининформ!G84+Минкультур!G84+Минобр!G84+Минприроды!G84+Минсельхоз!G84+Минспорт!G84+Минстрой!G84+Минтранспорт!G84+Минтруд!G84+Минфин!G84+минэк!G84+Минюст!G84+ЦИК!G84+ТФОМС!G84</f>
        <v>0</v>
      </c>
      <c r="H84" s="389">
        <f>АГЧР!H84+ГКЧС!H84+Госвет!H84+Госжил!H84+Госкомимущ!H84+Гос_по_тариф!H84+Госсовет!H84+Гостехнадзор!H84+КСП!H84+Минздрав!H84+Мининформ!H84+Минкультур!H84+Минобр!H84+Минприроды!H84+Минсельхоз!H84+Минспорт!H84+Минстрой!H84+Минтранспорт!H84+Минтруд!H84+Минфин!H84+минэк!H84+Минюст!H84+ЦИК!H84+ТФОМС!H84</f>
        <v>0</v>
      </c>
      <c r="I84" s="389">
        <f>АГЧР!I84+ГКЧС!I84+Госвет!I84+Госжил!I84+Госкомимущ!I84+Гос_по_тариф!I84+Госсовет!I84+Гостехнадзор!I84+КСП!I84+Минздрав!I84+Мининформ!I84+Минкультур!I84+Минобр!I84+Минприроды!I84+Минсельхоз!I84+Минспорт!I84+Минстрой!I84+Минтранспорт!I84+Минтруд!I84+Минфин!I84+минэк!I84+Минюст!I84+ЦИК!I84+ТФОМС!I84</f>
        <v>0</v>
      </c>
      <c r="J84" s="389">
        <f>АГЧР!J84+ГКЧС!J84+Госвет!J84+Госжил!J84+Госкомимущ!J84+Гос_по_тариф!J84+Госсовет!J84+Гостехнадзор!J84+КСП!J84+Минздрав!J84+Мининформ!J84+Минкультур!J84+Минобр!J84+Минприроды!J84+Минсельхоз!J84+Минспорт!J84+Минстрой!J84+Минтранспорт!J84+Минтруд!J84+Минфин!J84+минэк!J84+Минюст!J84+ЦИК!J84+ТФОМС!J84</f>
        <v>0</v>
      </c>
      <c r="K84" s="389">
        <f>АГЧР!K84+ГКЧС!K84+Госвет!K84+Госжил!K84+Госкомимущ!K84+Гос_по_тариф!K84+Госсовет!K84+Гостехнадзор!K84+КСП!K84+Минздрав!K84+Мининформ!K84+Минкультур!K84+Минобр!K84+Минприроды!K84+Минсельхоз!K84+Минспорт!K84+Минстрой!K84+Минтранспорт!K84+Минтруд!K84+Минфин!K84+минэк!K84+Минюст!K84+ЦИК!K84+ТФОМС!K84</f>
        <v>0</v>
      </c>
    </row>
    <row r="85" spans="1:11" ht="27" thickBot="1">
      <c r="A85" s="221" t="s">
        <v>235</v>
      </c>
      <c r="B85" s="222" t="s">
        <v>236</v>
      </c>
      <c r="C85" s="389">
        <f>АГЧР!C85+ГКЧС!C85+Госвет!C85+Госжил!C85+Госкомимущ!C85+Гос_по_тариф!C85+Госсовет!C85+Гостехнадзор!C85+КСП!C85+Минздрав!C85+Мининформ!C85+Минкультур!C85+Минобр!C85+Минприроды!C85+Минсельхоз!C85+Минспорт!C85+Минстрой!C85+Минтранспорт!C85+Минтруд!C85+Минфин!C85+минэк!C85+Минюст!C85+ЦИК!C85+ТФОМС!C85</f>
        <v>4301225.085759999</v>
      </c>
      <c r="D85" s="389">
        <f>АГЧР!D85+ГКЧС!D85+Госвет!D85+Госжил!D85+Госкомимущ!D85+Гос_по_тариф!D85+Госсовет!D85+Гостехнадзор!D85+КСП!D85+Минздрав!D85+Мининформ!D85+Минкультур!D85+Минобр!D85+Минприроды!D85+Минсельхоз!D85+Минспорт!D85+Минстрой!D85+Минтранспорт!D85+Минтруд!D85+Минфин!D85+минэк!D85+Минюст!D85+ЦИК!D85+ТФОМС!D85</f>
        <v>105680.22721</v>
      </c>
      <c r="E85" s="389">
        <f>АГЧР!E85+ГКЧС!E85+Госвет!E85+Госжил!E85+Госкомимущ!E85+Гос_по_тариф!E85+Госсовет!E85+Гостехнадзор!E85+КСП!E85+Минздрав!E85+Мининформ!E85+Минкультур!E85+Минобр!E85+Минприроды!E85+Минсельхоз!E85+Минспорт!E85+Минстрой!E85+Минтранспорт!E85+Минтруд!E85+Минфин!E85+минэк!E85+Минюст!E85+ЦИК!E85+ТФОМС!E85</f>
        <v>5901.01</v>
      </c>
      <c r="F85" s="389">
        <f>АГЧР!F85+ГКЧС!F85+Госвет!F85+Госжил!F85+Госкомимущ!F85+Гос_по_тариф!F85+Госсовет!F85+Гостехнадзор!F85+КСП!F85+Минздрав!F85+Мининформ!F85+Минкультур!F85+Минобр!F85+Минприроды!F85+Минсельхоз!F85+Минспорт!F85+Минстрой!F85+Минтранспорт!F85+Минтруд!F85+Минфин!F85+минэк!F85+Минюст!F85+ЦИК!F85+ТФОМС!F85</f>
        <v>0</v>
      </c>
      <c r="G85" s="389">
        <f>АГЧР!G85+ГКЧС!G85+Госвет!G85+Госжил!G85+Госкомимущ!G85+Гос_по_тариф!G85+Госсовет!G85+Гостехнадзор!G85+КСП!G85+Минздрав!G85+Мининформ!G85+Минкультур!G85+Минобр!G85+Минприроды!G85+Минсельхоз!G85+Минспорт!G85+Минстрой!G85+Минтранспорт!G85+Минтруд!G85+Минфин!G85+минэк!G85+Минюст!G85+ЦИК!G85+ТФОМС!G85</f>
        <v>2825881.11113</v>
      </c>
      <c r="H85" s="389">
        <f>АГЧР!H85+ГКЧС!H85+Госвет!H85+Госжил!H85+Госкомимущ!H85+Гос_по_тариф!H85+Госсовет!H85+Гостехнадзор!H85+КСП!H85+Минздрав!H85+Мининформ!H85+Минкультур!H85+Минобр!H85+Минприроды!H85+Минсельхоз!H85+Минспорт!H85+Минстрой!H85+Минтранспорт!H85+Минтруд!H85+Минфин!H85+минэк!H85+Минюст!H85+ЦИК!H85+ТФОМС!H85</f>
        <v>148343.89875999998</v>
      </c>
      <c r="I85" s="389">
        <f>АГЧР!I85+ГКЧС!I85+Госвет!I85+Госжил!I85+Госкомимущ!I85+Гос_по_тариф!I85+Госсовет!I85+Гостехнадзор!I85+КСП!I85+Минздрав!I85+Мининформ!I85+Минкультур!I85+Минобр!I85+Минприроды!I85+Минсельхоз!I85+Минспорт!I85+Минстрой!I85+Минтранспорт!I85+Минтруд!I85+Минфин!I85+минэк!I85+Минюст!I85+ЦИК!I85+ТФОМС!I85</f>
        <v>0</v>
      </c>
      <c r="J85" s="389">
        <f>АГЧР!J85+ГКЧС!J85+Госвет!J85+Госжил!J85+Госкомимущ!J85+Гос_по_тариф!J85+Госсовет!J85+Гостехнадзор!J85+КСП!J85+Минздрав!J85+Мининформ!J85+Минкультур!J85+Минобр!J85+Минприроды!J85+Минсельхоз!J85+Минспорт!J85+Минстрой!J85+Минтранспорт!J85+Минтруд!J85+Минфин!J85+минэк!J85+Минюст!J85+ЦИК!J85+ТФОМС!J85</f>
        <v>753942.8446300001</v>
      </c>
      <c r="K85" s="389">
        <f>АГЧР!K85+ГКЧС!K85+Госвет!K85+Госжил!K85+Госкомимущ!K85+Гос_по_тариф!K85+Госсовет!K85+Гостехнадзор!K85+КСП!K85+Минздрав!K85+Мининформ!K85+Минкультур!K85+Минобр!K85+Минприроды!K85+Минсельхоз!K85+Минспорт!K85+Минстрой!K85+Минтранспорт!K85+Минтруд!K85+Минфин!K85+минэк!K85+Минюст!K85+ЦИК!K85+ТФОМС!K85</f>
        <v>461475.99403</v>
      </c>
    </row>
    <row r="86" spans="1:11" ht="27" thickBot="1">
      <c r="A86" s="221" t="s">
        <v>237</v>
      </c>
      <c r="B86" s="222" t="s">
        <v>238</v>
      </c>
      <c r="C86" s="389">
        <f>АГЧР!C86+ГКЧС!C86+Госвет!C86+Госжил!C86+Госкомимущ!C86+Гос_по_тариф!C86+Госсовет!C86+Гостехнадзор!C86+КСП!C86+Минздрав!C86+Мининформ!C86+Минкультур!C86+Минобр!C86+Минприроды!C86+Минсельхоз!C86+Минспорт!C86+Минстрой!C86+Минтранспорт!C86+Минтруд!C86+Минфин!C86+минэк!C86+Минюст!C86+ЦИК!C86+ТФОМС!C86</f>
        <v>119022.144</v>
      </c>
      <c r="D86" s="389">
        <f>АГЧР!D86+ГКЧС!D86+Госвет!D86+Госжил!D86+Госкомимущ!D86+Гос_по_тариф!D86+Госсовет!D86+Гостехнадзор!D86+КСП!D86+Минздрав!D86+Мининформ!D86+Минкультур!D86+Минобр!D86+Минприроды!D86+Минсельхоз!D86+Минспорт!D86+Минстрой!D86+Минтранспорт!D86+Минтруд!D86+Минфин!D86+минэк!D86+Минюст!D86+ЦИК!D86+ТФОМС!D86</f>
        <v>0</v>
      </c>
      <c r="E86" s="389">
        <f>АГЧР!E86+ГКЧС!E86+Госвет!E86+Госжил!E86+Госкомимущ!E86+Гос_по_тариф!E86+Госсовет!E86+Гостехнадзор!E86+КСП!E86+Минздрав!E86+Мининформ!E86+Минкультур!E86+Минобр!E86+Минприроды!E86+Минсельхоз!E86+Минспорт!E86+Минстрой!E86+Минтранспорт!E86+Минтруд!E86+Минфин!E86+минэк!E86+Минюст!E86+ЦИК!E86+ТФОМС!E86</f>
        <v>0</v>
      </c>
      <c r="F86" s="389">
        <f>АГЧР!F86+ГКЧС!F86+Госвет!F86+Госжил!F86+Госкомимущ!F86+Гос_по_тариф!F86+Госсовет!F86+Гостехнадзор!F86+КСП!F86+Минздрав!F86+Мининформ!F86+Минкультур!F86+Минобр!F86+Минприроды!F86+Минсельхоз!F86+Минспорт!F86+Минстрой!F86+Минтранспорт!F86+Минтруд!F86+Минфин!F86+минэк!F86+Минюст!F86+ЦИК!F86+ТФОМС!F86</f>
        <v>0</v>
      </c>
      <c r="G86" s="389">
        <f>АГЧР!G86+ГКЧС!G86+Госвет!G86+Госжил!G86+Госкомимущ!G86+Гос_по_тариф!G86+Госсовет!G86+Гостехнадзор!G86+КСП!G86+Минздрав!G86+Мининформ!G86+Минкультур!G86+Минобр!G86+Минприроды!G86+Минсельхоз!G86+Минспорт!G86+Минстрой!G86+Минтранспорт!G86+Минтруд!G86+Минфин!G86+минэк!G86+Минюст!G86+ЦИК!G86+ТФОМС!G86</f>
        <v>114798.084</v>
      </c>
      <c r="H86" s="389">
        <f>АГЧР!H86+ГКЧС!H86+Госвет!H86+Госжил!H86+Госкомимущ!H86+Гос_по_тариф!H86+Госсовет!H86+Гостехнадзор!H86+КСП!H86+Минздрав!H86+Мининформ!H86+Минкультур!H86+Минобр!H86+Минприроды!H86+Минсельхоз!H86+Минспорт!H86+Минстрой!H86+Минтранспорт!H86+Минтруд!H86+Минфин!H86+минэк!H86+Минюст!H86+ЦИК!H86+ТФОМС!H86</f>
        <v>387.4</v>
      </c>
      <c r="I86" s="389">
        <f>АГЧР!I86+ГКЧС!I86+Госвет!I86+Госжил!I86+Госкомимущ!I86+Гос_по_тариф!I86+Госсовет!I86+Гостехнадзор!I86+КСП!I86+Минздрав!I86+Мининформ!I86+Минкультур!I86+Минобр!I86+Минприроды!I86+Минсельхоз!I86+Минспорт!I86+Минстрой!I86+Минтранспорт!I86+Минтруд!I86+Минфин!I86+минэк!I86+Минюст!I86+ЦИК!I86+ТФОМС!I86</f>
        <v>0</v>
      </c>
      <c r="J86" s="389">
        <f>АГЧР!J86+ГКЧС!J86+Госвет!J86+Госжил!J86+Госкомимущ!J86+Гос_по_тариф!J86+Госсовет!J86+Гостехнадзор!J86+КСП!J86+Минздрав!J86+Мининформ!J86+Минкультур!J86+Минобр!J86+Минприроды!J86+Минсельхоз!J86+Минспорт!J86+Минстрой!J86+Минтранспорт!J86+Минтруд!J86+Минфин!J86+минэк!J86+Минюст!J86+ЦИК!J86+ТФОМС!J86</f>
        <v>1979.92</v>
      </c>
      <c r="K86" s="389">
        <f>АГЧР!K86+ГКЧС!K86+Госвет!K86+Госжил!K86+Госкомимущ!K86+Гос_по_тариф!K86+Госсовет!K86+Гостехнадзор!K86+КСП!K86+Минздрав!K86+Мининформ!K86+Минкультур!K86+Минобр!K86+Минприроды!K86+Минсельхоз!K86+Минспорт!K86+Минстрой!K86+Минтранспорт!K86+Минтруд!K86+Минфин!K86+минэк!K86+Минюст!K86+ЦИК!K86+ТФОМС!K86</f>
        <v>1856.74</v>
      </c>
    </row>
    <row r="87" spans="1:12" s="205" customFormat="1" ht="27" thickBot="1">
      <c r="A87" s="202" t="s">
        <v>83</v>
      </c>
      <c r="B87" s="203">
        <v>309</v>
      </c>
      <c r="C87" s="388">
        <f>АГЧР!C87+ГКЧС!C87+Госвет!C87+Госжил!C87+Госкомимущ!C87+Гос_по_тариф!C87+Госсовет!C87+Гостехнадзор!C87+КСП!C87+Минздрав!C87+Мининформ!C87+Минкультур!C87+Минобр!C87+Минприроды!C87+Минсельхоз!C87+Минспорт!C87+Минстрой!C87+Минтранспорт!C87+Минтруд!C87+Минфин!C87+минэк!C87+Минюст!C87+ЦИК!C87+ТФОМС!C87</f>
        <v>4304087.526350001</v>
      </c>
      <c r="D87" s="388">
        <f>АГЧР!D87+ГКЧС!D87+Госвет!D87+Госжил!D87+Госкомимущ!D87+Гос_по_тариф!D87+Госсовет!D87+Гостехнадзор!D87+КСП!D87+Минздрав!D87+Мининформ!D87+Минкультур!D87+Минобр!D87+Минприроды!D87+Минсельхоз!D87+Минспорт!D87+Минстрой!D87+Минтранспорт!D87+Минтруд!D87+Минфин!D87+минэк!D87+Минюст!D87+ЦИК!D87+ТФОМС!D87</f>
        <v>100987.90161</v>
      </c>
      <c r="E87" s="388">
        <f>АГЧР!E87+ГКЧС!E87+Госвет!E87+Госжил!E87+Госкомимущ!E87+Гос_по_тариф!E87+Госсовет!E87+Гостехнадзор!E87+КСП!E87+Минздрав!E87+Мининформ!E87+Минкультур!E87+Минобр!E87+Минприроды!E87+Минсельхоз!E87+Минспорт!E87+Минстрой!E87+Минтранспорт!E87+Минтруд!E87+Минфин!E87+минэк!E87+Минюст!E87+ЦИК!E87+ТФОМС!E87</f>
        <v>4749.23</v>
      </c>
      <c r="F87" s="388">
        <f>АГЧР!F87+ГКЧС!F87+Госвет!F87+Госжил!F87+Госкомимущ!F87+Гос_по_тариф!F87+Госсовет!F87+Гостехнадзор!F87+КСП!F87+Минздрав!F87+Мининформ!F87+Минкультур!F87+Минобр!F87+Минприроды!F87+Минсельхоз!F87+Минспорт!F87+Минстрой!F87+Минтранспорт!F87+Минтруд!F87+Минфин!F87+минэк!F87+Минюст!F87+ЦИК!F87+ТФОМС!F87</f>
        <v>0</v>
      </c>
      <c r="G87" s="388">
        <f>АГЧР!G87+ГКЧС!G87+Госвет!G87+Госжил!G87+Госкомимущ!G87+Гос_по_тариф!G87+Госсовет!G87+Гостехнадзор!G87+КСП!G87+Минздрав!G87+Мининформ!G87+Минкультур!G87+Минобр!G87+Минприроды!G87+Минсельхоз!G87+Минспорт!G87+Минстрой!G87+Минтранспорт!G87+Минтруд!G87+Минфин!G87+минэк!G87+Минюст!G87+ЦИК!G87+ТФОМС!G87</f>
        <v>2606852.09712</v>
      </c>
      <c r="H87" s="388">
        <f>АГЧР!H87+ГКЧС!H87+Госвет!H87+Госжил!H87+Госкомимущ!H87+Гос_по_тариф!H87+Госсовет!H87+Гостехнадзор!H87+КСП!H87+Минздрав!H87+Мининформ!H87+Минкультур!H87+Минобр!H87+Минприроды!H87+Минсельхоз!H87+Минспорт!H87+Минстрой!H87+Минтранспорт!H87+Минтруд!H87+Минфин!H87+минэк!H87+Минюст!H87+ЦИК!H87+ТФОМС!H87</f>
        <v>125305.59550000001</v>
      </c>
      <c r="I87" s="388">
        <f>АГЧР!I87+ГКЧС!I87+Госвет!I87+Госжил!I87+Госкомимущ!I87+Гос_по_тариф!I87+Госсовет!I87+Гостехнадзор!I87+КСП!I87+Минздрав!I87+Мининформ!I87+Минкультур!I87+Минобр!I87+Минприроды!I87+Минсельхоз!I87+Минспорт!I87+Минстрой!I87+Минтранспорт!I87+Минтруд!I87+Минфин!I87+минэк!I87+Минюст!I87+ЦИК!I87+ТФОМС!I87</f>
        <v>0</v>
      </c>
      <c r="J87" s="388">
        <f>АГЧР!J87+ГКЧС!J87+Госвет!J87+Госжил!J87+Госкомимущ!J87+Гос_по_тариф!J87+Госсовет!J87+Гостехнадзор!J87+КСП!J87+Минздрав!J87+Мининформ!J87+Минкультур!J87+Минобр!J87+Минприроды!J87+Минсельхоз!J87+Минспорт!J87+Минстрой!J87+Минтранспорт!J87+Минтруд!J87+Минфин!J87+минэк!J87+Минюст!J87+ЦИК!J87+ТФОМС!J87</f>
        <v>951747.0046300002</v>
      </c>
      <c r="K87" s="388">
        <f>АГЧР!K87+ГКЧС!K87+Госвет!K87+Госжил!K87+Госкомимущ!K87+Гос_по_тариф!K87+Госсовет!K87+Гостехнадзор!K87+КСП!K87+Минздрав!K87+Мининформ!K87+Минкультур!K87+Минобр!K87+Минприроды!K87+Минсельхоз!K87+Минспорт!K87+Минстрой!K87+Минтранспорт!K87+Минтруд!K87+Минфин!K87+минэк!K87+Минюст!K87+ЦИК!K87+ТФОМС!K87</f>
        <v>514445.69749</v>
      </c>
      <c r="L87" s="211"/>
    </row>
    <row r="88" spans="1:11" ht="53.25" thickBot="1">
      <c r="A88" s="84" t="s">
        <v>84</v>
      </c>
      <c r="B88" s="82">
        <v>310</v>
      </c>
      <c r="C88" s="389">
        <f>АГЧР!C88+ГКЧС!C88+Госвет!C88+Госжил!C88+Госкомимущ!C88+Гос_по_тариф!C88+Госсовет!C88+Гостехнадзор!C88+КСП!C88+Минздрав!C88+Мининформ!C88+Минкультур!C88+Минобр!C88+Минприроды!C88+Минсельхоз!C88+Минспорт!C88+Минстрой!C88+Минтранспорт!C88+Минтруд!C88+Минфин!C88+минэк!C88+Минюст!C88+ЦИК!C88+ТФОМС!C88</f>
        <v>1268399.3563500002</v>
      </c>
      <c r="D88" s="389">
        <f>АГЧР!D88+ГКЧС!D88+Госвет!D88+Госжил!D88+Госкомимущ!D88+Гос_по_тариф!D88+Госсовет!D88+Гостехнадзор!D88+КСП!D88+Минздрав!D88+Мининформ!D88+Минкультур!D88+Минобр!D88+Минприроды!D88+Минсельхоз!D88+Минспорт!D88+Минстрой!D88+Минтранспорт!D88+Минтруд!D88+Минфин!D88+минэк!D88+Минюст!D88+ЦИК!D88+ТФОМС!D88</f>
        <v>58</v>
      </c>
      <c r="E88" s="389">
        <f>АГЧР!E88+ГКЧС!E88+Госвет!E88+Госжил!E88+Госкомимущ!E88+Гос_по_тариф!E88+Госсовет!E88+Гостехнадзор!E88+КСП!E88+Минздрав!E88+Мининформ!E88+Минкультур!E88+Минобр!E88+Минприроды!E88+Минсельхоз!E88+Минспорт!E88+Минстрой!E88+Минтранспорт!E88+Минтруд!E88+Минфин!E88+минэк!E88+Минюст!E88+ЦИК!E88+ТФОМС!E88</f>
        <v>3999.23</v>
      </c>
      <c r="F88" s="389">
        <f>АГЧР!F88+ГКЧС!F88+Госвет!F88+Госжил!F88+Госкомимущ!F88+Гос_по_тариф!F88+Госсовет!F88+Гостехнадзор!F88+КСП!F88+Минздрав!F88+Мининформ!F88+Минкультур!F88+Минобр!F88+Минприроды!F88+Минсельхоз!F88+Минспорт!F88+Минстрой!F88+Минтранспорт!F88+Минтруд!F88+Минфин!F88+минэк!F88+Минюст!F88+ЦИК!F88+ТФОМС!F88</f>
        <v>0</v>
      </c>
      <c r="G88" s="389">
        <f>АГЧР!G88+ГКЧС!G88+Госвет!G88+Госжил!G88+Госкомимущ!G88+Гос_по_тариф!G88+Госсовет!G88+Гостехнадзор!G88+КСП!G88+Минздрав!G88+Мининформ!G88+Минкультур!G88+Минобр!G88+Минприроды!G88+Минсельхоз!G88+Минспорт!G88+Минстрой!G88+Минтранспорт!G88+Минтруд!G88+Минфин!G88+минэк!G88+Минюст!G88+ЦИК!G88+ТФОМС!G88</f>
        <v>1209592.47635</v>
      </c>
      <c r="H88" s="389">
        <f>АГЧР!H88+ГКЧС!H88+Госвет!H88+Госжил!H88+Госкомимущ!H88+Гос_по_тариф!H88+Госсовет!H88+Гостехнадзор!H88+КСП!H88+Минздрав!H88+Мининформ!H88+Минкультур!H88+Минобр!H88+Минприроды!H88+Минсельхоз!H88+Минспорт!H88+Минстрой!H88+Минтранспорт!H88+Минтруд!H88+Минфин!H88+минэк!H88+Минюст!H88+ЦИК!H88+ТФОМС!H88</f>
        <v>54749.65</v>
      </c>
      <c r="I88" s="389">
        <f>АГЧР!I88+ГКЧС!I88+Госвет!I88+Госжил!I88+Госкомимущ!I88+Гос_по_тариф!I88+Госсовет!I88+Гостехнадзор!I88+КСП!I88+Минздрав!I88+Мининформ!I88+Минкультур!I88+Минобр!I88+Минприроды!I88+Минсельхоз!I88+Минспорт!I88+Минстрой!I88+Минтранспорт!I88+Минтруд!I88+Минфин!I88+минэк!I88+Минюст!I88+ЦИК!I88+ТФОМС!I88</f>
        <v>0</v>
      </c>
      <c r="J88" s="389">
        <f>АГЧР!J88+ГКЧС!J88+Госвет!J88+Госжил!J88+Госкомимущ!J88+Гос_по_тариф!J88+Госсовет!J88+Гостехнадзор!J88+КСП!J88+Минздрав!J88+Мининформ!J88+Минкультур!J88+Минобр!J88+Минприроды!J88+Минсельхоз!J88+Минспорт!J88+Минстрой!J88+Минтранспорт!J88+Минтруд!J88+Минфин!J88+минэк!J88+Минюст!J88+ЦИК!J88+ТФОМС!J88</f>
        <v>0</v>
      </c>
      <c r="K88" s="389">
        <f>АГЧР!K88+ГКЧС!K88+Госвет!K88+Госжил!K88+Госкомимущ!K88+Гос_по_тариф!K88+Госсовет!K88+Гостехнадзор!K88+КСП!K88+Минздрав!K88+Мининформ!K88+Минкультур!K88+Минобр!K88+Минприроды!K88+Минсельхоз!K88+Минспорт!K88+Минстрой!K88+Минтранспорт!K88+Минтруд!K88+Минфин!K88+минэк!K88+Минюст!K88+ЦИК!K88+ТФОМС!K88</f>
        <v>0</v>
      </c>
    </row>
    <row r="89" spans="1:11" ht="66" thickBot="1">
      <c r="A89" s="221" t="s">
        <v>239</v>
      </c>
      <c r="B89" s="222" t="s">
        <v>240</v>
      </c>
      <c r="C89" s="389">
        <f>АГЧР!C89+ГКЧС!C89+Госвет!C89+Госжил!C89+Госкомимущ!C89+Гос_по_тариф!C89+Госсовет!C89+Гостехнадзор!C89+КСП!C89+Минздрав!C89+Мининформ!C89+Минкультур!C89+Минобр!C89+Минприроды!C89+Минсельхоз!C89+Минспорт!C89+Минстрой!C89+Минтранспорт!C89+Минтруд!C89+Минфин!C89+минэк!C89+Минюст!C89+ЦИК!C89+ТФОМС!C89</f>
        <v>1113416.01349</v>
      </c>
      <c r="D89" s="389">
        <f>АГЧР!D89+ГКЧС!D89+Госвет!D89+Госжил!D89+Госкомимущ!D89+Гос_по_тариф!D89+Госсовет!D89+Гостехнадзор!D89+КСП!D89+Минздрав!D89+Мининформ!D89+Минкультур!D89+Минобр!D89+Минприроды!D89+Минсельхоз!D89+Минспорт!D89+Минстрой!D89+Минтранспорт!D89+Минтруд!D89+Минфин!D89+минэк!D89+Минюст!D89+ЦИК!D89+ТФОМС!D89</f>
        <v>58</v>
      </c>
      <c r="E89" s="389">
        <f>АГЧР!E89+ГКЧС!E89+Госвет!E89+Госжил!E89+Госкомимущ!E89+Гос_по_тариф!E89+Госсовет!E89+Гостехнадзор!E89+КСП!E89+Минздрав!E89+Мининформ!E89+Минкультур!E89+Минобр!E89+Минприроды!E89+Минсельхоз!E89+Минспорт!E89+Минстрой!E89+Минтранспорт!E89+Минтруд!E89+Минфин!E89+минэк!E89+Минюст!E89+ЦИК!E89+ТФОМС!E89</f>
        <v>3999.23</v>
      </c>
      <c r="F89" s="389">
        <f>АГЧР!F89+ГКЧС!F89+Госвет!F89+Госжил!F89+Госкомимущ!F89+Гос_по_тариф!F89+Госсовет!F89+Гостехнадзор!F89+КСП!F89+Минздрав!F89+Мининформ!F89+Минкультур!F89+Минобр!F89+Минприроды!F89+Минсельхоз!F89+Минспорт!F89+Минстрой!F89+Минтранспорт!F89+Минтруд!F89+Минфин!F89+минэк!F89+Минюст!F89+ЦИК!F89+ТФОМС!F89</f>
        <v>0</v>
      </c>
      <c r="G89" s="389">
        <f>АГЧР!G89+ГКЧС!G89+Госвет!G89+Госжил!G89+Госкомимущ!G89+Гос_по_тариф!G89+Госсовет!G89+Гостехнадзор!G89+КСП!G89+Минздрав!G89+Мининформ!G89+Минкультур!G89+Минобр!G89+Минприроды!G89+Минсельхоз!G89+Минспорт!G89+Минстрой!G89+Минтранспорт!G89+Минтруд!G89+Минфин!G89+минэк!G89+Минюст!G89+ЦИК!G89+ТФОМС!G89</f>
        <v>1055648.74349</v>
      </c>
      <c r="H89" s="389">
        <f>АГЧР!H89+ГКЧС!H89+Госвет!H89+Госжил!H89+Госкомимущ!H89+Гос_по_тариф!H89+Госсовет!H89+Гостехнадзор!H89+КСП!H89+Минздрав!H89+Мининформ!H89+Минкультур!H89+Минобр!H89+Минприроды!H89+Минсельхоз!H89+Минспорт!H89+Минстрой!H89+Минтранспорт!H89+Минтруд!H89+Минфин!H89+минэк!H89+Минюст!H89+ЦИК!H89+ТФОМС!H89</f>
        <v>53710.04</v>
      </c>
      <c r="I89" s="389">
        <f>АГЧР!I89+ГКЧС!I89+Госвет!I89+Госжил!I89+Госкомимущ!I89+Гос_по_тариф!I89+Госсовет!I89+Гостехнадзор!I89+КСП!I89+Минздрав!I89+Мининформ!I89+Минкультур!I89+Минобр!I89+Минприроды!I89+Минсельхоз!I89+Минспорт!I89+Минстрой!I89+Минтранспорт!I89+Минтруд!I89+Минфин!I89+минэк!I89+Минюст!I89+ЦИК!I89+ТФОМС!I89</f>
        <v>0</v>
      </c>
      <c r="J89" s="389">
        <f>АГЧР!J89+ГКЧС!J89+Госвет!J89+Госжил!J89+Госкомимущ!J89+Гос_по_тариф!J89+Госсовет!J89+Гостехнадзор!J89+КСП!J89+Минздрав!J89+Мининформ!J89+Минкультур!J89+Минобр!J89+Минприроды!J89+Минсельхоз!J89+Минспорт!J89+Минстрой!J89+Минтранспорт!J89+Минтруд!J89+Минфин!J89+минэк!J89+Минюст!J89+ЦИК!J89+ТФОМС!J89</f>
        <v>0</v>
      </c>
      <c r="K89" s="389">
        <f>АГЧР!K89+ГКЧС!K89+Госвет!K89+Госжил!K89+Госкомимущ!K89+Гос_по_тариф!K89+Госсовет!K89+Гостехнадзор!K89+КСП!K89+Минздрав!K89+Мининформ!K89+Минкультур!K89+Минобр!K89+Минприроды!K89+Минсельхоз!K89+Минспорт!K89+Минстрой!K89+Минтранспорт!K89+Минтруд!K89+Минфин!K89+минэк!K89+Минюст!K89+ЦИК!K89+ТФОМС!K89</f>
        <v>0</v>
      </c>
    </row>
    <row r="90" spans="1:11" ht="66" thickBot="1">
      <c r="A90" s="221" t="s">
        <v>241</v>
      </c>
      <c r="B90" s="222" t="s">
        <v>242</v>
      </c>
      <c r="C90" s="389">
        <f>АГЧР!C90+ГКЧС!C90+Госвет!C90+Госжил!C90+Госкомимущ!C90+Гос_по_тариф!C90+Госсовет!C90+Гостехнадзор!C90+КСП!C90+Минздрав!C90+Мининформ!C90+Минкультур!C90+Минобр!C90+Минприроды!C90+Минсельхоз!C90+Минспорт!C90+Минстрой!C90+Минтранспорт!C90+Минтруд!C90+Минфин!C90+минэк!C90+Минюст!C90+ЦИК!C90+ТФОМС!C90</f>
        <v>504182.94944</v>
      </c>
      <c r="D90" s="389">
        <f>АГЧР!D90+ГКЧС!D90+Госвет!D90+Госжил!D90+Госкомимущ!D90+Гос_по_тариф!D90+Госсовет!D90+Гостехнадзор!D90+КСП!D90+Минздрав!D90+Мининформ!D90+Минкультур!D90+Минобр!D90+Минприроды!D90+Минсельхоз!D90+Минспорт!D90+Минстрой!D90+Минтранспорт!D90+Минтруд!D90+Минфин!D90+минэк!D90+Минюст!D90+ЦИК!D90+ТФОМС!D90</f>
        <v>0</v>
      </c>
      <c r="E90" s="389">
        <f>АГЧР!E90+ГКЧС!E90+Госвет!E90+Госжил!E90+Госкомимущ!E90+Гос_по_тариф!E90+Госсовет!E90+Гостехнадзор!E90+КСП!E90+Минздрав!E90+Мининформ!E90+Минкультур!E90+Минобр!E90+Минприроды!E90+Минсельхоз!E90+Минспорт!E90+Минстрой!E90+Минтранспорт!E90+Минтруд!E90+Минфин!E90+минэк!E90+Минюст!E90+ЦИК!E90+ТФОМС!E90</f>
        <v>0</v>
      </c>
      <c r="F90" s="389">
        <f>АГЧР!F90+ГКЧС!F90+Госвет!F90+Госжил!F90+Госкомимущ!F90+Гос_по_тариф!F90+Госсовет!F90+Гостехнадзор!F90+КСП!F90+Минздрав!F90+Мининформ!F90+Минкультур!F90+Минобр!F90+Минприроды!F90+Минсельхоз!F90+Минспорт!F90+Минстрой!F90+Минтранспорт!F90+Минтруд!F90+Минфин!F90+минэк!F90+Минюст!F90+ЦИК!F90+ТФОМС!F90</f>
        <v>0</v>
      </c>
      <c r="G90" s="389">
        <f>АГЧР!G90+ГКЧС!G90+Госвет!G90+Госжил!G90+Госкомимущ!G90+Гос_по_тариф!G90+Госсовет!G90+Гостехнадзор!G90+КСП!G90+Минздрав!G90+Мининформ!G90+Минкультур!G90+Минобр!G90+Минприроды!G90+Минсельхоз!G90+Минспорт!G90+Минстрой!G90+Минтранспорт!G90+Минтруд!G90+Минфин!G90+минэк!G90+Минюст!G90+ЦИК!G90+ТФОМС!G90</f>
        <v>504095.98944</v>
      </c>
      <c r="H90" s="389">
        <f>АГЧР!H90+ГКЧС!H90+Госвет!H90+Госжил!H90+Госкомимущ!H90+Гос_по_тариф!H90+Госсовет!H90+Гостехнадзор!H90+КСП!H90+Минздрав!H90+Мининформ!H90+Минкультур!H90+Минобр!H90+Минприроды!H90+Минсельхоз!H90+Минспорт!H90+Минстрой!H90+Минтранспорт!H90+Минтруд!H90+Минфин!H90+минэк!H90+Минюст!H90+ЦИК!H90+ТФОМС!H90</f>
        <v>86.96</v>
      </c>
      <c r="I90" s="389">
        <f>АГЧР!I90+ГКЧС!I90+Госвет!I90+Госжил!I90+Госкомимущ!I90+Гос_по_тариф!I90+Госсовет!I90+Гостехнадзор!I90+КСП!I90+Минздрав!I90+Мининформ!I90+Минкультур!I90+Минобр!I90+Минприроды!I90+Минсельхоз!I90+Минспорт!I90+Минстрой!I90+Минтранспорт!I90+Минтруд!I90+Минфин!I90+минэк!I90+Минюст!I90+ЦИК!I90+ТФОМС!I90</f>
        <v>0</v>
      </c>
      <c r="J90" s="389">
        <f>АГЧР!J90+ГКЧС!J90+Госвет!J90+Госжил!J90+Госкомимущ!J90+Гос_по_тариф!J90+Госсовет!J90+Гостехнадзор!J90+КСП!J90+Минздрав!J90+Мининформ!J90+Минкультур!J90+Минобр!J90+Минприроды!J90+Минсельхоз!J90+Минспорт!J90+Минстрой!J90+Минтранспорт!J90+Минтруд!J90+Минфин!J90+минэк!J90+Минюст!J90+ЦИК!J90+ТФОМС!J90</f>
        <v>0</v>
      </c>
      <c r="K90" s="389">
        <f>АГЧР!K90+ГКЧС!K90+Госвет!K90+Госжил!K90+Госкомимущ!K90+Гос_по_тариф!K90+Госсовет!K90+Гостехнадзор!K90+КСП!K90+Минздрав!K90+Мининформ!K90+Минкультур!K90+Минобр!K90+Минприроды!K90+Минсельхоз!K90+Минспорт!K90+Минстрой!K90+Минтранспорт!K90+Минтруд!K90+Минфин!K90+минэк!K90+Минюст!K90+ЦИК!K90+ТФОМС!K90</f>
        <v>0</v>
      </c>
    </row>
    <row r="91" spans="1:11" ht="39.75" thickBot="1">
      <c r="A91" s="84" t="s">
        <v>85</v>
      </c>
      <c r="B91" s="82">
        <v>311</v>
      </c>
      <c r="C91" s="389">
        <f>АГЧР!C91+ГКЧС!C91+Госвет!C91+Госжил!C91+Госкомимущ!C91+Гос_по_тариф!C91+Госсовет!C91+Гостехнадзор!C91+КСП!C91+Минздрав!C91+Мининформ!C91+Минкультур!C91+Минобр!C91+Минприроды!C91+Минсельхоз!C91+Минспорт!C91+Минстрой!C91+Минтранспорт!C91+Минтруд!C91+Минфин!C91+минэк!C91+Минюст!C91+ЦИК!C91+ТФОМС!C91</f>
        <v>522614.18</v>
      </c>
      <c r="D91" s="389">
        <f>АГЧР!D91+ГКЧС!D91+Госвет!D91+Госжил!D91+Госкомимущ!D91+Гос_по_тариф!D91+Госсовет!D91+Гостехнадзор!D91+КСП!D91+Минздрав!D91+Мининформ!D91+Минкультур!D91+Минобр!D91+Минприроды!D91+Минсельхоз!D91+Минспорт!D91+Минстрой!D91+Минтранспорт!D91+Минтруд!D91+Минфин!D91+минэк!D91+Минюст!D91+ЦИК!D91+ТФОМС!D91</f>
        <v>28279.32</v>
      </c>
      <c r="E91" s="389">
        <f>АГЧР!E91+ГКЧС!E91+Госвет!E91+Госжил!E91+Госкомимущ!E91+Гос_по_тариф!E91+Госсовет!E91+Гостехнадзор!E91+КСП!E91+Минздрав!E91+Мининформ!E91+Минкультур!E91+Минобр!E91+Минприроды!E91+Минсельхоз!E91+Минспорт!E91+Минстрой!E91+Минтранспорт!E91+Минтруд!E91+Минфин!E91+минэк!E91+Минюст!E91+ЦИК!E91+ТФОМС!E91</f>
        <v>0</v>
      </c>
      <c r="F91" s="389">
        <f>АГЧР!F91+ГКЧС!F91+Госвет!F91+Госжил!F91+Госкомимущ!F91+Гос_по_тариф!F91+Госсовет!F91+Гостехнадзор!F91+КСП!F91+Минздрав!F91+Мининформ!F91+Минкультур!F91+Минобр!F91+Минприроды!F91+Минсельхоз!F91+Минспорт!F91+Минстрой!F91+Минтранспорт!F91+Минтруд!F91+Минфин!F91+минэк!F91+Минюст!F91+ЦИК!F91+ТФОМС!F91</f>
        <v>0</v>
      </c>
      <c r="G91" s="389">
        <f>АГЧР!G91+ГКЧС!G91+Госвет!G91+Госжил!G91+Госкомимущ!G91+Гос_по_тариф!G91+Госсовет!G91+Гостехнадзор!G91+КСП!G91+Минздрав!G91+Мининформ!G91+Минкультур!G91+Минобр!G91+Минприроды!G91+Минсельхоз!G91+Минспорт!G91+Минстрой!G91+Минтранспорт!G91+Минтруд!G91+Минфин!G91+минэк!G91+Минюст!G91+ЦИК!G91+ТФОМС!G91</f>
        <v>494334.86</v>
      </c>
      <c r="H91" s="389">
        <f>АГЧР!H91+ГКЧС!H91+Госвет!H91+Госжил!H91+Госкомимущ!H91+Гос_по_тариф!H91+Госсовет!H91+Гостехнадзор!H91+КСП!H91+Минздрав!H91+Мининформ!H91+Минкультур!H91+Минобр!H91+Минприроды!H91+Минсельхоз!H91+Минспорт!H91+Минстрой!H91+Минтранспорт!H91+Минтруд!H91+Минфин!H91+минэк!H91+Минюст!H91+ЦИК!H91+ТФОМС!H91</f>
        <v>0</v>
      </c>
      <c r="I91" s="389">
        <f>АГЧР!I91+ГКЧС!I91+Госвет!I91+Госжил!I91+Госкомимущ!I91+Гос_по_тариф!I91+Госсовет!I91+Гостехнадзор!I91+КСП!I91+Минздрав!I91+Мининформ!I91+Минкультур!I91+Минобр!I91+Минприроды!I91+Минсельхоз!I91+Минспорт!I91+Минстрой!I91+Минтранспорт!I91+Минтруд!I91+Минфин!I91+минэк!I91+Минюст!I91+ЦИК!I91+ТФОМС!I91</f>
        <v>0</v>
      </c>
      <c r="J91" s="389">
        <f>АГЧР!J91+ГКЧС!J91+Госвет!J91+Госжил!J91+Госкомимущ!J91+Гос_по_тариф!J91+Госсовет!J91+Гостехнадзор!J91+КСП!J91+Минздрав!J91+Мининформ!J91+Минкультур!J91+Минобр!J91+Минприроды!J91+Минсельхоз!J91+Минспорт!J91+Минстрой!J91+Минтранспорт!J91+Минтруд!J91+Минфин!J91+минэк!J91+Минюст!J91+ЦИК!J91+ТФОМС!J91</f>
        <v>0</v>
      </c>
      <c r="K91" s="389">
        <f>АГЧР!K91+ГКЧС!K91+Госвет!K91+Госжил!K91+Госкомимущ!K91+Гос_по_тариф!K91+Госсовет!K91+Гостехнадзор!K91+КСП!K91+Минздрав!K91+Мининформ!K91+Минкультур!K91+Минобр!K91+Минприроды!K91+Минсельхоз!K91+Минспорт!K91+Минстрой!K91+Минтранспорт!K91+Минтруд!K91+Минфин!K91+минэк!K91+Минюст!K91+ЦИК!K91+ТФОМС!K91</f>
        <v>0</v>
      </c>
    </row>
    <row r="92" spans="1:11" ht="39.75" thickBot="1">
      <c r="A92" s="84" t="s">
        <v>86</v>
      </c>
      <c r="B92" s="82">
        <v>312</v>
      </c>
      <c r="C92" s="389">
        <f>АГЧР!C92+ГКЧС!C92+Госвет!C92+Госжил!C92+Госкомимущ!C92+Гос_по_тариф!C92+Госсовет!C92+Гостехнадзор!C92+КСП!C92+Минздрав!C92+Мининформ!C92+Минкультур!C92+Минобр!C92+Минприроды!C92+Минсельхоз!C92+Минспорт!C92+Минстрой!C92+Минтранспорт!C92+Минтруд!C92+Минфин!C92+минэк!C92+Минюст!C92+ЦИК!C92+ТФОМС!C92</f>
        <v>0</v>
      </c>
      <c r="D92" s="389">
        <f>АГЧР!D92+ГКЧС!D92+Госвет!D92+Госжил!D92+Госкомимущ!D92+Гос_по_тариф!D92+Госсовет!D92+Гостехнадзор!D92+КСП!D92+Минздрав!D92+Мининформ!D92+Минкультур!D92+Минобр!D92+Минприроды!D92+Минсельхоз!D92+Минспорт!D92+Минстрой!D92+Минтранспорт!D92+Минтруд!D92+Минфин!D92+минэк!D92+Минюст!D92+ЦИК!D92+ТФОМС!D92</f>
        <v>0</v>
      </c>
      <c r="E92" s="389">
        <f>АГЧР!E92+ГКЧС!E92+Госвет!E92+Госжил!E92+Госкомимущ!E92+Гос_по_тариф!E92+Госсовет!E92+Гостехнадзор!E92+КСП!E92+Минздрав!E92+Мининформ!E92+Минкультур!E92+Минобр!E92+Минприроды!E92+Минсельхоз!E92+Минспорт!E92+Минстрой!E92+Минтранспорт!E92+Минтруд!E92+Минфин!E92+минэк!E92+Минюст!E92+ЦИК!E92+ТФОМС!E92</f>
        <v>0</v>
      </c>
      <c r="F92" s="389">
        <f>АГЧР!F92+ГКЧС!F92+Госвет!F92+Госжил!F92+Госкомимущ!F92+Гос_по_тариф!F92+Госсовет!F92+Гостехнадзор!F92+КСП!F92+Минздрав!F92+Мининформ!F92+Минкультур!F92+Минобр!F92+Минприроды!F92+Минсельхоз!F92+Минспорт!F92+Минстрой!F92+Минтранспорт!F92+Минтруд!F92+Минфин!F92+минэк!F92+Минюст!F92+ЦИК!F92+ТФОМС!F92</f>
        <v>0</v>
      </c>
      <c r="G92" s="389">
        <f>АГЧР!G92+ГКЧС!G92+Госвет!G92+Госжил!G92+Госкомимущ!G92+Гос_по_тариф!G92+Госсовет!G92+Гостехнадзор!G92+КСП!G92+Минздрав!G92+Мининформ!G92+Минкультур!G92+Минобр!G92+Минприроды!G92+Минсельхоз!G92+Минспорт!G92+Минстрой!G92+Минтранспорт!G92+Минтруд!G92+Минфин!G92+минэк!G92+Минюст!G92+ЦИК!G92+ТФОМС!G92</f>
        <v>0</v>
      </c>
      <c r="H92" s="389">
        <f>АГЧР!H92+ГКЧС!H92+Госвет!H92+Госжил!H92+Госкомимущ!H92+Гос_по_тариф!H92+Госсовет!H92+Гостехнадзор!H92+КСП!H92+Минздрав!H92+Мининформ!H92+Минкультур!H92+Минобр!H92+Минприроды!H92+Минсельхоз!H92+Минспорт!H92+Минстрой!H92+Минтранспорт!H92+Минтруд!H92+Минфин!H92+минэк!H92+Минюст!H92+ЦИК!H92+ТФОМС!H92</f>
        <v>0</v>
      </c>
      <c r="I92" s="389">
        <f>АГЧР!I92+ГКЧС!I92+Госвет!I92+Госжил!I92+Госкомимущ!I92+Гос_по_тариф!I92+Госсовет!I92+Гостехнадзор!I92+КСП!I92+Минздрав!I92+Мининформ!I92+Минкультур!I92+Минобр!I92+Минприроды!I92+Минсельхоз!I92+Минспорт!I92+Минстрой!I92+Минтранспорт!I92+Минтруд!I92+Минфин!I92+минэк!I92+Минюст!I92+ЦИК!I92+ТФОМС!I92</f>
        <v>0</v>
      </c>
      <c r="J92" s="389">
        <f>АГЧР!J92+ГКЧС!J92+Госвет!J92+Госжил!J92+Госкомимущ!J92+Гос_по_тариф!J92+Госсовет!J92+Гостехнадзор!J92+КСП!J92+Минздрав!J92+Мининформ!J92+Минкультур!J92+Минобр!J92+Минприроды!J92+Минсельхоз!J92+Минспорт!J92+Минстрой!J92+Минтранспорт!J92+Минтруд!J92+Минфин!J92+минэк!J92+Минюст!J92+ЦИК!J92+ТФОМС!J92</f>
        <v>0</v>
      </c>
      <c r="K92" s="389">
        <f>АГЧР!K92+ГКЧС!K92+Госвет!K92+Госжил!K92+Госкомимущ!K92+Гос_по_тариф!K92+Госсовет!K92+Гостехнадзор!K92+КСП!K92+Минздрав!K92+Мининформ!K92+Минкультур!K92+Минобр!K92+Минприроды!K92+Минсельхоз!K92+Минспорт!K92+Минстрой!K92+Минтранспорт!K92+Минтруд!K92+Минфин!K92+минэк!K92+Минюст!K92+ЦИК!K92+ТФОМС!K92</f>
        <v>0</v>
      </c>
    </row>
    <row r="93" spans="1:11" ht="39.75" thickBot="1">
      <c r="A93" s="84" t="s">
        <v>87</v>
      </c>
      <c r="B93" s="82">
        <v>313</v>
      </c>
      <c r="C93" s="389">
        <f>АГЧР!C93+ГКЧС!C93+Госвет!C93+Госжил!C93+Госкомимущ!C93+Гос_по_тариф!C93+Госсовет!C93+Гостехнадзор!C93+КСП!C93+Минздрав!C93+Мининформ!C93+Минкультур!C93+Минобр!C93+Минприроды!C93+Минсельхоз!C93+Минспорт!C93+Минстрой!C93+Минтранспорт!C93+Минтруд!C93+Минфин!C93+минэк!C93+Минюст!C93+ЦИК!C93+ТФОМС!C93</f>
        <v>4262415.216350001</v>
      </c>
      <c r="D93" s="389">
        <f>АГЧР!D93+ГКЧС!D93+Госвет!D93+Госжил!D93+Госкомимущ!D93+Гос_по_тариф!D93+Госсовет!D93+Гостехнадзор!D93+КСП!D93+Минздрав!D93+Мининформ!D93+Минкультур!D93+Минобр!D93+Минприроды!D93+Минсельхоз!D93+Минспорт!D93+Минстрой!D93+Минтранспорт!D93+Минтруд!D93+Минфин!D93+минэк!D93+Минюст!D93+ЦИК!D93+ТФОМС!D93</f>
        <v>100987.90161</v>
      </c>
      <c r="E93" s="389">
        <f>АГЧР!E93+ГКЧС!E93+Госвет!E93+Госжил!E93+Госкомимущ!E93+Гос_по_тариф!E93+Госсовет!E93+Гостехнадзор!E93+КСП!E93+Минздрав!E93+Мининформ!E93+Минкультур!E93+Минобр!E93+Минприроды!E93+Минсельхоз!E93+Минспорт!E93+Минстрой!E93+Минтранспорт!E93+Минтруд!E93+Минфин!E93+минэк!E93+Минюст!E93+ЦИК!E93+ТФОМС!E93</f>
        <v>4749.23</v>
      </c>
      <c r="F93" s="389">
        <f>АГЧР!F93+ГКЧС!F93+Госвет!F93+Госжил!F93+Госкомимущ!F93+Гос_по_тариф!F93+Госсовет!F93+Гостехнадзор!F93+КСП!F93+Минздрав!F93+Мининформ!F93+Минкультур!F93+Минобр!F93+Минприроды!F93+Минсельхоз!F93+Минспорт!F93+Минстрой!F93+Минтранспорт!F93+Минтруд!F93+Минфин!F93+минэк!F93+Минюст!F93+ЦИК!F93+ТФОМС!F93</f>
        <v>0</v>
      </c>
      <c r="G93" s="389">
        <f>АГЧР!G93+ГКЧС!G93+Госвет!G93+Госжил!G93+Госкомимущ!G93+Гос_по_тариф!G93+Госсовет!G93+Гостехнадзор!G93+КСП!G93+Минздрав!G93+Мининформ!G93+Минкультур!G93+Минобр!G93+Минприроды!G93+Минсельхоз!G93+Минспорт!G93+Минстрой!G93+Минтранспорт!G93+Минтруд!G93+Минфин!G93+минэк!G93+Минюст!G93+ЦИК!G93+ТФОМС!G93</f>
        <v>2598248.59712</v>
      </c>
      <c r="H93" s="389">
        <f>АГЧР!H93+ГКЧС!H93+Госвет!H93+Госжил!H93+Госкомимущ!H93+Гос_по_тариф!H93+Госсовет!H93+Гостехнадзор!H93+КСП!H93+Минздрав!H93+Мининформ!H93+Минкультур!H93+Минобр!H93+Минприроды!H93+Минсельхоз!H93+Минспорт!H93+Минстрой!H93+Минтранспорт!H93+Минтруд!H93+Минфин!H93+минэк!H93+Минюст!H93+ЦИК!H93+ТФОМС!H93</f>
        <v>121949.19550000002</v>
      </c>
      <c r="I93" s="389">
        <f>АГЧР!I93+ГКЧС!I93+Госвет!I93+Госжил!I93+Госкомимущ!I93+Гос_по_тариф!I93+Госсовет!I93+Гостехнадзор!I93+КСП!I93+Минздрав!I93+Мининформ!I93+Минкультур!I93+Минобр!I93+Минприроды!I93+Минсельхоз!I93+Минспорт!I93+Минстрой!I93+Минтранспорт!I93+Минтруд!I93+Минфин!I93+минэк!I93+Минюст!I93+ЦИК!I93+ТФОМС!I93</f>
        <v>0</v>
      </c>
      <c r="J93" s="389">
        <f>АГЧР!J93+ГКЧС!J93+Госвет!J93+Госжил!J93+Госкомимущ!J93+Гос_по_тариф!J93+Госсовет!J93+Гостехнадзор!J93+КСП!J93+Минздрав!J93+Мининформ!J93+Минкультур!J93+Минобр!J93+Минприроды!J93+Минсельхоз!J93+Минспорт!J93+Минстрой!J93+Минтранспорт!J93+Минтруд!J93+Минфин!J93+минэк!J93+Минюст!J93+ЦИК!J93+ТФОМС!J93</f>
        <v>925180.6446300001</v>
      </c>
      <c r="K93" s="389">
        <f>АГЧР!K93+ГКЧС!K93+Госвет!K93+Госжил!K93+Госкомимущ!K93+Гос_по_тариф!K93+Госсовет!K93+Гостехнадзор!K93+КСП!K93+Минздрав!K93+Мининформ!K93+Минкультур!K93+Минобр!K93+Минприроды!K93+Минсельхоз!K93+Минспорт!K93+Минстрой!K93+Минтранспорт!K93+Минтруд!K93+Минфин!K93+минэк!K93+Минюст!K93+ЦИК!K93+ТФОМС!K93</f>
        <v>511299.64749000006</v>
      </c>
    </row>
    <row r="94" spans="1:11" ht="15" thickBot="1">
      <c r="A94" s="86" t="s">
        <v>43</v>
      </c>
      <c r="B94" s="464">
        <v>314</v>
      </c>
      <c r="C94" s="389">
        <f>АГЧР!C94+ГКЧС!C94+Госвет!C94+Госжил!C94+Госкомимущ!C94+Гос_по_тариф!C94+Госсовет!C94+Гостехнадзор!C94+КСП!C94+Минздрав!C94+Мининформ!C94+Минкультур!C94+Минобр!C94+Минприроды!C94+Минсельхоз!C94+Минспорт!C94+Минстрой!C94+Минтранспорт!C94+Минтруд!C94+Минфин!C94+минэк!C94+Минюст!C94+ЦИК!C94+ТФОМС!C94</f>
        <v>647.13</v>
      </c>
      <c r="D94" s="389">
        <f>АГЧР!D94+ГКЧС!D94+Госвет!D94+Госжил!D94+Госкомимущ!D94+Гос_по_тариф!D94+Госсовет!D94+Гостехнадзор!D94+КСП!D94+Минздрав!D94+Мининформ!D94+Минкультур!D94+Минобр!D94+Минприроды!D94+Минсельхоз!D94+Минспорт!D94+Минстрой!D94+Минтранспорт!D94+Минтруд!D94+Минфин!D94+минэк!D94+Минюст!D94+ЦИК!D94+ТФОМС!D94</f>
        <v>0</v>
      </c>
      <c r="E94" s="389">
        <f>АГЧР!E94+ГКЧС!E94+Госвет!E94+Госжил!E94+Госкомимущ!E94+Гос_по_тариф!E94+Госсовет!E94+Гостехнадзор!E94+КСП!E94+Минздрав!E94+Мининформ!E94+Минкультур!E94+Минобр!E94+Минприроды!E94+Минсельхоз!E94+Минспорт!E94+Минстрой!E94+Минтранспорт!E94+Минтруд!E94+Минфин!E94+минэк!E94+Минюст!E94+ЦИК!E94+ТФОМС!E94</f>
        <v>0</v>
      </c>
      <c r="F94" s="389">
        <f>АГЧР!F94+ГКЧС!F94+Госвет!F94+Госжил!F94+Госкомимущ!F94+Гос_по_тариф!F94+Госсовет!F94+Гостехнадзор!F94+КСП!F94+Минздрав!F94+Мининформ!F94+Минкультур!F94+Минобр!F94+Минприроды!F94+Минсельхоз!F94+Минспорт!F94+Минстрой!F94+Минтранспорт!F94+Минтруд!F94+Минфин!F94+минэк!F94+Минюст!F94+ЦИК!F94+ТФОМС!F94</f>
        <v>0</v>
      </c>
      <c r="G94" s="389">
        <f>АГЧР!G94+ГКЧС!G94+Госвет!G94+Госжил!G94+Госкомимущ!G94+Гос_по_тариф!G94+Госсовет!G94+Гостехнадзор!G94+КСП!G94+Минздрав!G94+Мининформ!G94+Минкультур!G94+Минобр!G94+Минприроды!G94+Минсельхоз!G94+Минспорт!G94+Минстрой!G94+Минтранспорт!G94+Минтруд!G94+Минфин!G94+минэк!G94+Минюст!G94+ЦИК!G94+ТФОМС!G94</f>
        <v>592.13</v>
      </c>
      <c r="H94" s="389">
        <f>АГЧР!H94+ГКЧС!H94+Госвет!H94+Госжил!H94+Госкомимущ!H94+Гос_по_тариф!H94+Госсовет!H94+Гостехнадзор!H94+КСП!H94+Минздрав!H94+Мининформ!H94+Минкультур!H94+Минобр!H94+Минприроды!H94+Минсельхоз!H94+Минспорт!H94+Минстрой!H94+Минтранспорт!H94+Минтруд!H94+Минфин!H94+минэк!H94+Минюст!H94+ЦИК!H94+ТФОМС!H94</f>
        <v>55</v>
      </c>
      <c r="I94" s="389">
        <f>АГЧР!I94+ГКЧС!I94+Госвет!I94+Госжил!I94+Госкомимущ!I94+Гос_по_тариф!I94+Госсовет!I94+Гостехнадзор!I94+КСП!I94+Минздрав!I94+Мининформ!I94+Минкультур!I94+Минобр!I94+Минприроды!I94+Минсельхоз!I94+Минспорт!I94+Минстрой!I94+Минтранспорт!I94+Минтруд!I94+Минфин!I94+минэк!I94+Минюст!I94+ЦИК!I94+ТФОМС!I94</f>
        <v>0</v>
      </c>
      <c r="J94" s="389">
        <f>АГЧР!J94+ГКЧС!J94+Госвет!J94+Госжил!J94+Госкомимущ!J94+Гос_по_тариф!J94+Госсовет!J94+Гостехнадзор!J94+КСП!J94+Минздрав!J94+Мининформ!J94+Минкультур!J94+Минобр!J94+Минприроды!J94+Минсельхоз!J94+Минспорт!J94+Минстрой!J94+Минтранспорт!J94+Минтруд!J94+Минфин!J94+минэк!J94+Минюст!J94+ЦИК!J94+ТФОМС!J94</f>
        <v>0</v>
      </c>
      <c r="K94" s="389">
        <f>АГЧР!K94+ГКЧС!K94+Госвет!K94+Госжил!K94+Госкомимущ!K94+Гос_по_тариф!K94+Госсовет!K94+Гостехнадзор!K94+КСП!K94+Минздрав!K94+Мининформ!K94+Минкультур!K94+Минобр!K94+Минприроды!K94+Минсельхоз!K94+Минспорт!K94+Минстрой!K94+Минтранспорт!K94+Минтруд!K94+Минфин!K94+минэк!K94+Минюст!K94+ЦИК!K94+ТФОМС!K94</f>
        <v>0</v>
      </c>
    </row>
    <row r="95" spans="1:11" ht="15" thickBot="1">
      <c r="A95" s="87" t="s">
        <v>44</v>
      </c>
      <c r="B95" s="465"/>
      <c r="C95" s="389">
        <f>АГЧР!C95+ГКЧС!C95+Госвет!C95+Госжил!C95+Госкомимущ!C95+Гос_по_тариф!C95+Госсовет!C95+Гостехнадзор!C95+КСП!C95+Минздрав!C95+Мининформ!C95+Минкультур!C95+Минобр!C95+Минприроды!C95+Минсельхоз!C95+Минспорт!C95+Минстрой!C95+Минтранспорт!C95+Минтруд!C95+Минфин!C95+минэк!C95+Минюст!C95+ЦИК!C95+ТФОМС!C95</f>
        <v>0</v>
      </c>
      <c r="D95" s="389">
        <f>АГЧР!D95+ГКЧС!D95+Госвет!D95+Госжил!D95+Госкомимущ!D95+Гос_по_тариф!D95+Госсовет!D95+Гостехнадзор!D95+КСП!D95+Минздрав!D95+Мининформ!D95+Минкультур!D95+Минобр!D95+Минприроды!D95+Минсельхоз!D95+Минспорт!D95+Минстрой!D95+Минтранспорт!D95+Минтруд!D95+Минфин!D95+минэк!D95+Минюст!D95+ЦИК!D95+ТФОМС!D95</f>
        <v>0</v>
      </c>
      <c r="E95" s="389">
        <f>АГЧР!E95+ГКЧС!E95+Госвет!E95+Госжил!E95+Госкомимущ!E95+Гос_по_тариф!E95+Госсовет!E95+Гостехнадзор!E95+КСП!E95+Минздрав!E95+Мининформ!E95+Минкультур!E95+Минобр!E95+Минприроды!E95+Минсельхоз!E95+Минспорт!E95+Минстрой!E95+Минтранспорт!E95+Минтруд!E95+Минфин!E95+минэк!E95+Минюст!E95+ЦИК!E95+ТФОМС!E95</f>
        <v>0</v>
      </c>
      <c r="F95" s="389">
        <f>АГЧР!F95+ГКЧС!F95+Госвет!F95+Госжил!F95+Госкомимущ!F95+Гос_по_тариф!F95+Госсовет!F95+Гостехнадзор!F95+КСП!F95+Минздрав!F95+Мининформ!F95+Минкультур!F95+Минобр!F95+Минприроды!F95+Минсельхоз!F95+Минспорт!F95+Минстрой!F95+Минтранспорт!F95+Минтруд!F95+Минфин!F95+минэк!F95+Минюст!F95+ЦИК!F95+ТФОМС!F95</f>
        <v>0</v>
      </c>
      <c r="G95" s="389">
        <f>АГЧР!G95+ГКЧС!G95+Госвет!G95+Госжил!G95+Госкомимущ!G95+Гос_по_тариф!G95+Госсовет!G95+Гостехнадзор!G95+КСП!G95+Минздрав!G95+Мининформ!G95+Минкультур!G95+Минобр!G95+Минприроды!G95+Минсельхоз!G95+Минспорт!G95+Минстрой!G95+Минтранспорт!G95+Минтруд!G95+Минфин!G95+минэк!G95+Минюст!G95+ЦИК!G95+ТФОМС!G95</f>
        <v>0</v>
      </c>
      <c r="H95" s="389">
        <f>АГЧР!H95+ГКЧС!H95+Госвет!H95+Госжил!H95+Госкомимущ!H95+Гос_по_тариф!H95+Госсовет!H95+Гостехнадзор!H95+КСП!H95+Минздрав!H95+Мининформ!H95+Минкультур!H95+Минобр!H95+Минприроды!H95+Минсельхоз!H95+Минспорт!H95+Минстрой!H95+Минтранспорт!H95+Минтруд!H95+Минфин!H95+минэк!H95+Минюст!H95+ЦИК!H95+ТФОМС!H95</f>
        <v>0</v>
      </c>
      <c r="I95" s="389">
        <f>АГЧР!I95+ГКЧС!I95+Госвет!I95+Госжил!I95+Госкомимущ!I95+Гос_по_тариф!I95+Госсовет!I95+Гостехнадзор!I95+КСП!I95+Минздрав!I95+Мининформ!I95+Минкультур!I95+Минобр!I95+Минприроды!I95+Минсельхоз!I95+Минспорт!I95+Минстрой!I95+Минтранспорт!I95+Минтруд!I95+Минфин!I95+минэк!I95+Минюст!I95+ЦИК!I95+ТФОМС!I95</f>
        <v>0</v>
      </c>
      <c r="J95" s="389">
        <f>АГЧР!J95+ГКЧС!J95+Госвет!J95+Госжил!J95+Госкомимущ!J95+Гос_по_тариф!J95+Госсовет!J95+Гостехнадзор!J95+КСП!J95+Минздрав!J95+Мининформ!J95+Минкультур!J95+Минобр!J95+Минприроды!J95+Минсельхоз!J95+Минспорт!J95+Минстрой!J95+Минтранспорт!J95+Минтруд!J95+Минфин!J95+минэк!J95+Минюст!J95+ЦИК!J95+ТФОМС!J95</f>
        <v>0</v>
      </c>
      <c r="K95" s="389">
        <f>АГЧР!K95+ГКЧС!K95+Госвет!K95+Госжил!K95+Госкомимущ!K95+Гос_по_тариф!K95+Госсовет!K95+Гостехнадзор!K95+КСП!K95+Минздрав!K95+Мининформ!K95+Минкультур!K95+Минобр!K95+Минприроды!K95+Минсельхоз!K95+Минспорт!K95+Минстрой!K95+Минтранспорт!K95+Минтруд!K95+Минфин!K95+минэк!K95+Минюст!K95+ЦИК!K95+ТФОМС!K95</f>
        <v>0</v>
      </c>
    </row>
    <row r="96" spans="1:11" ht="15" thickBot="1">
      <c r="A96" s="84" t="s">
        <v>88</v>
      </c>
      <c r="B96" s="82">
        <v>315</v>
      </c>
      <c r="C96" s="389">
        <f>АГЧР!C96+ГКЧС!C96+Госвет!C96+Госжил!C96+Госкомимущ!C96+Гос_по_тариф!C96+Госсовет!C96+Гостехнадзор!C96+КСП!C96+Минздрав!C96+Мининформ!C96+Минкультур!C96+Минобр!C96+Минприроды!C96+Минсельхоз!C96+Минспорт!C96+Минстрой!C96+Минтранспорт!C96+Минтруд!C96+Минфин!C96+минэк!C96+Минюст!C96+ЦИК!C96+ТФОМС!C96</f>
        <v>20</v>
      </c>
      <c r="D96" s="389">
        <f>АГЧР!D96+ГКЧС!D96+Госвет!D96+Госжил!D96+Госкомимущ!D96+Гос_по_тариф!D96+Госсовет!D96+Гостехнадзор!D96+КСП!D96+Минздрав!D96+Мининформ!D96+Минкультур!D96+Минобр!D96+Минприроды!D96+Минсельхоз!D96+Минспорт!D96+Минстрой!D96+Минтранспорт!D96+Минтруд!D96+Минфин!D96+минэк!D96+Минюст!D96+ЦИК!D96+ТФОМС!D96</f>
        <v>0</v>
      </c>
      <c r="E96" s="389">
        <f>АГЧР!E96+ГКЧС!E96+Госвет!E96+Госжил!E96+Госкомимущ!E96+Гос_по_тариф!E96+Госсовет!E96+Гостехнадзор!E96+КСП!E96+Минздрав!E96+Мининформ!E96+Минкультур!E96+Минобр!E96+Минприроды!E96+Минсельхоз!E96+Минспорт!E96+Минстрой!E96+Минтранспорт!E96+Минтруд!E96+Минфин!E96+минэк!E96+Минюст!E96+ЦИК!E96+ТФОМС!E96</f>
        <v>0</v>
      </c>
      <c r="F96" s="389">
        <f>АГЧР!F96+ГКЧС!F96+Госвет!F96+Госжил!F96+Госкомимущ!F96+Гос_по_тариф!F96+Госсовет!F96+Гостехнадзор!F96+КСП!F96+Минздрав!F96+Мининформ!F96+Минкультур!F96+Минобр!F96+Минприроды!F96+Минсельхоз!F96+Минспорт!F96+Минстрой!F96+Минтранспорт!F96+Минтруд!F96+Минфин!F96+минэк!F96+Минюст!F96+ЦИК!F96+ТФОМС!F96</f>
        <v>0</v>
      </c>
      <c r="G96" s="389">
        <f>АГЧР!G96+ГКЧС!G96+Госвет!G96+Госжил!G96+Госкомимущ!G96+Гос_по_тариф!G96+Госсовет!G96+Гостехнадзор!G96+КСП!G96+Минздрав!G96+Мининформ!G96+Минкультур!G96+Минобр!G96+Минприроды!G96+Минсельхоз!G96+Минспорт!G96+Минстрой!G96+Минтранспорт!G96+Минтруд!G96+Минфин!G96+минэк!G96+Минюст!G96+ЦИК!G96+ТФОМС!G96</f>
        <v>20</v>
      </c>
      <c r="H96" s="389">
        <f>АГЧР!H96+ГКЧС!H96+Госвет!H96+Госжил!H96+Госкомимущ!H96+Гос_по_тариф!H96+Госсовет!H96+Гостехнадзор!H96+КСП!H96+Минздрав!H96+Мининформ!H96+Минкультур!H96+Минобр!H96+Минприроды!H96+Минсельхоз!H96+Минспорт!H96+Минстрой!H96+Минтранспорт!H96+Минтруд!H96+Минфин!H96+минэк!H96+Минюст!H96+ЦИК!H96+ТФОМС!H96</f>
        <v>0</v>
      </c>
      <c r="I96" s="389">
        <f>АГЧР!I96+ГКЧС!I96+Госвет!I96+Госжил!I96+Госкомимущ!I96+Гос_по_тариф!I96+Госсовет!I96+Гостехнадзор!I96+КСП!I96+Минздрав!I96+Мининформ!I96+Минкультур!I96+Минобр!I96+Минприроды!I96+Минсельхоз!I96+Минспорт!I96+Минстрой!I96+Минтранспорт!I96+Минтруд!I96+Минфин!I96+минэк!I96+Минюст!I96+ЦИК!I96+ТФОМС!I96</f>
        <v>0</v>
      </c>
      <c r="J96" s="389">
        <f>АГЧР!J96+ГКЧС!J96+Госвет!J96+Госжил!J96+Госкомимущ!J96+Гос_по_тариф!J96+Госсовет!J96+Гостехнадзор!J96+КСП!J96+Минздрав!J96+Мининформ!J96+Минкультур!J96+Минобр!J96+Минприроды!J96+Минсельхоз!J96+Минспорт!J96+Минстрой!J96+Минтранспорт!J96+Минтруд!J96+Минфин!J96+минэк!J96+Минюст!J96+ЦИК!J96+ТФОМС!J96</f>
        <v>0</v>
      </c>
      <c r="K96" s="389">
        <f>АГЧР!K96+ГКЧС!K96+Госвет!K96+Госжил!K96+Госкомимущ!K96+Гос_по_тариф!K96+Госсовет!K96+Гостехнадзор!K96+КСП!K96+Минздрав!K96+Мининформ!K96+Минкультур!K96+Минобр!K96+Минприроды!K96+Минсельхоз!K96+Минспорт!K96+Минстрой!K96+Минтранспорт!K96+Минтруд!K96+Минфин!K96+минэк!K96+Минюст!K96+ЦИК!K96+ТФОМС!K96</f>
        <v>0</v>
      </c>
    </row>
    <row r="97" spans="1:11" ht="27" thickBot="1">
      <c r="A97" s="84" t="s">
        <v>89</v>
      </c>
      <c r="B97" s="82">
        <v>321</v>
      </c>
      <c r="C97" s="389">
        <f>АГЧР!C97+ГКЧС!C97+Госвет!C97+Госжил!C97+Госкомимущ!C97+Гос_по_тариф!C97+Госсовет!C97+Гостехнадзор!C97+КСП!C97+Минздрав!C97+Мининформ!C97+Минкультур!C97+Минобр!C97+Минприроды!C97+Минсельхоз!C97+Минспорт!C97+Минстрой!C97+Минтранспорт!C97+Минтруд!C97+Минфин!C97+минэк!C97+Минюст!C97+ЦИК!C97+ТФОМС!C97</f>
        <v>82843.04024000002</v>
      </c>
      <c r="D97" s="389">
        <f>АГЧР!D97+ГКЧС!D97+Госвет!D97+Госжил!D97+Госкомимущ!D97+Гос_по_тариф!D97+Госсовет!D97+Гостехнадзор!D97+КСП!D97+Минздрав!D97+Мининформ!D97+Минкультур!D97+Минобр!D97+Минприроды!D97+Минсельхоз!D97+Минспорт!D97+Минстрой!D97+Минтранспорт!D97+Минтруд!D97+Минфин!D97+минэк!D97+Минюст!D97+ЦИК!D97+ТФОМС!D97</f>
        <v>-31.39</v>
      </c>
      <c r="E97" s="389">
        <f>АГЧР!E97+ГКЧС!E97+Госвет!E97+Госжил!E97+Госкомимущ!E97+Гос_по_тариф!E97+Госсовет!E97+Гостехнадзор!E97+КСП!E97+Минздрав!E97+Мининформ!E97+Минкультур!E97+Минобр!E97+Минприроды!E97+Минсельхоз!E97+Минспорт!E97+Минстрой!E97+Минтранспорт!E97+Минтруд!E97+Минфин!E97+минэк!E97+Минюст!E97+ЦИК!E97+ТФОМС!E97</f>
        <v>0</v>
      </c>
      <c r="F97" s="389">
        <f>АГЧР!F97+ГКЧС!F97+Госвет!F97+Госжил!F97+Госкомимущ!F97+Гос_по_тариф!F97+Госсовет!F97+Гостехнадзор!F97+КСП!F97+Минздрав!F97+Мининформ!F97+Минкультур!F97+Минобр!F97+Минприроды!F97+Минсельхоз!F97+Минспорт!F97+Минстрой!F97+Минтранспорт!F97+Минтруд!F97+Минфин!F97+минэк!F97+Минюст!F97+ЦИК!F97+ТФОМС!F97</f>
        <v>0</v>
      </c>
      <c r="G97" s="389">
        <f>АГЧР!G97+ГКЧС!G97+Госвет!G97+Госжил!G97+Госкомимущ!G97+Гос_по_тариф!G97+Госсовет!G97+Гостехнадзор!G97+КСП!G97+Минздрав!G97+Мининформ!G97+Минкультур!G97+Минобр!G97+Минприроды!G97+Минсельхоз!G97+Минспорт!G97+Минстрой!G97+Минтранспорт!G97+Минтруд!G97+Минфин!G97+минэк!G97+Минюст!G97+ЦИК!G97+ТФОМС!G97</f>
        <v>-1500.7307600000001</v>
      </c>
      <c r="H97" s="389">
        <f>АГЧР!H97+ГКЧС!H97+Госвет!H97+Госжил!H97+Госкомимущ!H97+Гос_по_тариф!H97+Госсовет!H97+Гостехнадзор!H97+КСП!H97+Минздрав!H97+Мининформ!H97+Минкультур!H97+Минобр!H97+Минприроды!H97+Минсельхоз!H97+Минспорт!H97+Минстрой!H97+Минтранспорт!H97+Минтруд!H97+Минфин!H97+минэк!H97+Минюст!H97+ЦИК!H97+ТФОМС!H97</f>
        <v>319.53</v>
      </c>
      <c r="I97" s="389">
        <f>АГЧР!I97+ГКЧС!I97+Госвет!I97+Госжил!I97+Госкомимущ!I97+Гос_по_тариф!I97+Госсовет!I97+Гостехнадзор!I97+КСП!I97+Минздрав!I97+Мининформ!I97+Минкультур!I97+Минобр!I97+Минприроды!I97+Минсельхоз!I97+Минспорт!I97+Минстрой!I97+Минтранспорт!I97+Минтруд!I97+Минфин!I97+минэк!I97+Минюст!I97+ЦИК!I97+ТФОМС!I97</f>
        <v>0</v>
      </c>
      <c r="J97" s="389">
        <f>АГЧР!J97+ГКЧС!J97+Госвет!J97+Госжил!J97+Госкомимущ!J97+Гос_по_тариф!J97+Госсовет!J97+Гостехнадзор!J97+КСП!J97+Минздрав!J97+Мининформ!J97+Минкультур!J97+Минобр!J97+Минприроды!J97+Минсельхоз!J97+Минспорт!J97+Минстрой!J97+Минтранспорт!J97+Минтруд!J97+Минфин!J97+минэк!J97+Минюст!J97+ЦИК!J97+ТФОМС!J97</f>
        <v>42610.87700000001</v>
      </c>
      <c r="K97" s="389">
        <f>АГЧР!K97+ГКЧС!K97+Госвет!K97+Госжил!K97+Госкомимущ!K97+Гос_по_тариф!K97+Госсовет!K97+Гостехнадзор!K97+КСП!K97+Минздрав!K97+Мининформ!K97+Минкультур!K97+Минобр!K97+Минприроды!K97+Минсельхоз!K97+Минспорт!K97+Минстрой!K97+Минтранспорт!K97+Минтруд!K97+Минфин!K97+минэк!K97+Минюст!K97+ЦИК!K97+ТФОМС!K97</f>
        <v>41444.754</v>
      </c>
    </row>
    <row r="98" spans="1:11" ht="27" thickBot="1">
      <c r="A98" s="84" t="s">
        <v>90</v>
      </c>
      <c r="B98" s="82">
        <v>322</v>
      </c>
      <c r="C98" s="389">
        <f>АГЧР!C98+ГКЧС!C98+Госвет!C98+Госжил!C98+Госкомимущ!C98+Гос_по_тариф!C98+Госсовет!C98+Гостехнадзор!C98+КСП!C98+Минздрав!C98+Мининформ!C98+Минкультур!C98+Минобр!C98+Минприроды!C98+Минсельхоз!C98+Минспорт!C98+Минстрой!C98+Минтранспорт!C98+Минтруд!C98+Минфин!C98+минэк!C98+Минюст!C98+ЦИК!C98+ТФОМС!C98</f>
        <v>8656.54439</v>
      </c>
      <c r="D98" s="389">
        <f>АГЧР!D98+ГКЧС!D98+Госвет!D98+Госжил!D98+Госкомимущ!D98+Гос_по_тариф!D98+Госсовет!D98+Гостехнадзор!D98+КСП!D98+Минздрав!D98+Мининформ!D98+Минкультур!D98+Минобр!D98+Минприроды!D98+Минсельхоз!D98+Минспорт!D98+Минстрой!D98+Минтранспорт!D98+Минтруд!D98+Минфин!D98+минэк!D98+Минюст!D98+ЦИК!D98+ТФОМС!D98</f>
        <v>0</v>
      </c>
      <c r="E98" s="389">
        <f>АГЧР!E98+ГКЧС!E98+Госвет!E98+Госжил!E98+Госкомимущ!E98+Гос_по_тариф!E98+Госсовет!E98+Гостехнадзор!E98+КСП!E98+Минздрав!E98+Мининформ!E98+Минкультур!E98+Минобр!E98+Минприроды!E98+Минсельхоз!E98+Минспорт!E98+Минстрой!E98+Минтранспорт!E98+Минтруд!E98+Минфин!E98+минэк!E98+Минюст!E98+ЦИК!E98+ТФОМС!E98</f>
        <v>0</v>
      </c>
      <c r="F98" s="389">
        <f>АГЧР!F98+ГКЧС!F98+Госвет!F98+Госжил!F98+Госкомимущ!F98+Гос_по_тариф!F98+Госсовет!F98+Гостехнадзор!F98+КСП!F98+Минздрав!F98+Мининформ!F98+Минкультур!F98+Минобр!F98+Минприроды!F98+Минсельхоз!F98+Минспорт!F98+Минстрой!F98+Минтранспорт!F98+Минтруд!F98+Минфин!F98+минэк!F98+Минюст!F98+ЦИК!F98+ТФОМС!F98</f>
        <v>214.64881</v>
      </c>
      <c r="G98" s="389">
        <f>АГЧР!G98+ГКЧС!G98+Госвет!G98+Госжил!G98+Госкомимущ!G98+Гос_по_тариф!G98+Госсовет!G98+Гостехнадзор!G98+КСП!G98+Минздрав!G98+Мининформ!G98+Минкультур!G98+Минобр!G98+Минприроды!G98+Минсельхоз!G98+Минспорт!G98+Минстрой!G98+Минтранспорт!G98+Минтруд!G98+Минфин!G98+минэк!G98+Минюст!G98+ЦИК!G98+ТФОМС!G98</f>
        <v>5810.36001</v>
      </c>
      <c r="H98" s="389">
        <f>АГЧР!H98+ГКЧС!H98+Госвет!H98+Госжил!H98+Госкомимущ!H98+Гос_по_тариф!H98+Госсовет!H98+Гостехнадзор!H98+КСП!H98+Минздрав!H98+Мининформ!H98+Минкультур!H98+Минобр!H98+Минприроды!H98+Минсельхоз!H98+Минспорт!H98+Минстрой!H98+Минтранспорт!H98+Минтруд!H98+Минфин!H98+минэк!H98+Минюст!H98+ЦИК!H98+ТФОМС!H98</f>
        <v>1180.7948900000001</v>
      </c>
      <c r="I98" s="389">
        <f>АГЧР!I98+ГКЧС!I98+Госвет!I98+Госжил!I98+Госкомимущ!I98+Гос_по_тариф!I98+Госсовет!I98+Гостехнадзор!I98+КСП!I98+Минздрав!I98+Мининформ!I98+Минкультур!I98+Минобр!I98+Минприроды!I98+Минсельхоз!I98+Минспорт!I98+Минстрой!I98+Минтранспорт!I98+Минтруд!I98+Минфин!I98+минэк!I98+Минюст!I98+ЦИК!I98+ТФОМС!I98</f>
        <v>0</v>
      </c>
      <c r="J98" s="389">
        <f>АГЧР!J98+ГКЧС!J98+Госвет!J98+Госжил!J98+Госкомимущ!J98+Гос_по_тариф!J98+Госсовет!J98+Гостехнадзор!J98+КСП!J98+Минздрав!J98+Мининформ!J98+Минкультур!J98+Минобр!J98+Минприроды!J98+Минсельхоз!J98+Минспорт!J98+Минстрой!J98+Минтранспорт!J98+Минтруд!J98+Минфин!J98+минэк!J98+Минюст!J98+ЦИК!J98+ТФОМС!J98</f>
        <v>1284.4140200000002</v>
      </c>
      <c r="K98" s="389">
        <f>АГЧР!K98+ГКЧС!K98+Госвет!K98+Госжил!K98+Госкомимущ!K98+Гос_по_тариф!K98+Госсовет!K98+Гостехнадзор!K98+КСП!K98+Минздрав!K98+Мининформ!K98+Минкультур!K98+Минобр!K98+Минприроды!K98+Минсельхоз!K98+Минспорт!K98+Минстрой!K98+Минтранспорт!K98+Минтруд!K98+Минфин!K98+минэк!K98+Минюст!K98+ЦИК!K98+ТФОМС!K98</f>
        <v>166.32666</v>
      </c>
    </row>
    <row r="99" spans="1:11" ht="15" thickBot="1">
      <c r="A99" s="86" t="s">
        <v>48</v>
      </c>
      <c r="B99" s="464">
        <v>323</v>
      </c>
      <c r="C99" s="389">
        <f>АГЧР!C99+ГКЧС!C99+Госвет!C99+Госжил!C99+Госкомимущ!C99+Гос_по_тариф!C99+Госсовет!C99+Гостехнадзор!C99+КСП!C99+Минздрав!C99+Мининформ!C99+Минкультур!C99+Минобр!C99+Минприроды!C99+Минсельхоз!C99+Минспорт!C99+Минстрой!C99+Минтранспорт!C99+Минтруд!C99+Минфин!C99+минэк!C99+Минюст!C99+ЦИК!C99+ТФОМС!C99</f>
        <v>7187.23839</v>
      </c>
      <c r="D99" s="389">
        <f>АГЧР!D99+ГКЧС!D99+Госвет!D99+Госжил!D99+Госкомимущ!D99+Гос_по_тариф!D99+Госсовет!D99+Гостехнадзор!D99+КСП!D99+Минздрав!D99+Мининформ!D99+Минкультур!D99+Минобр!D99+Минприроды!D99+Минсельхоз!D99+Минспорт!D99+Минстрой!D99+Минтранспорт!D99+Минтруд!D99+Минфин!D99+минэк!D99+Минюст!D99+ЦИК!D99+ТФОМС!D99</f>
        <v>0</v>
      </c>
      <c r="E99" s="389">
        <f>АГЧР!E99+ГКЧС!E99+Госвет!E99+Госжил!E99+Госкомимущ!E99+Гос_по_тариф!E99+Госсовет!E99+Гостехнадзор!E99+КСП!E99+Минздрав!E99+Мининформ!E99+Минкультур!E99+Минобр!E99+Минприроды!E99+Минсельхоз!E99+Минспорт!E99+Минстрой!E99+Минтранспорт!E99+Минтруд!E99+Минфин!E99+минэк!E99+Минюст!E99+ЦИК!E99+ТФОМС!E99</f>
        <v>0</v>
      </c>
      <c r="F99" s="389">
        <f>АГЧР!F99+ГКЧС!F99+Госвет!F99+Госжил!F99+Госкомимущ!F99+Гос_по_тариф!F99+Госсовет!F99+Гостехнадзор!F99+КСП!F99+Минздрав!F99+Мининформ!F99+Минкультур!F99+Минобр!F99+Минприроды!F99+Минсельхоз!F99+Минспорт!F99+Минстрой!F99+Минтранспорт!F99+Минтруд!F99+Минфин!F99+минэк!F99+Минюст!F99+ЦИК!F99+ТФОМС!F99</f>
        <v>0</v>
      </c>
      <c r="G99" s="389">
        <f>АГЧР!G99+ГКЧС!G99+Госвет!G99+Госжил!G99+Госкомимущ!G99+Гос_по_тариф!G99+Госсовет!G99+Гостехнадзор!G99+КСП!G99+Минздрав!G99+Мининформ!G99+Минкультур!G99+Минобр!G99+Минприроды!G99+Минсельхоз!G99+Минспорт!G99+Минстрой!G99+Минтранспорт!G99+Минтруд!G99+Минфин!G99+минэк!G99+Минюст!G99+ЦИК!G99+ТФОМС!G99</f>
        <v>4662.7428199999995</v>
      </c>
      <c r="H99" s="389">
        <f>АГЧР!H99+ГКЧС!H99+Госвет!H99+Госжил!H99+Госкомимущ!H99+Гос_по_тариф!H99+Госсовет!H99+Гостехнадзор!H99+КСП!H99+Минздрав!H99+Мининформ!H99+Минкультур!H99+Минобр!H99+Минприроды!H99+Минсельхоз!H99+Минспорт!H99+Минстрой!H99+Минтранспорт!H99+Минтруд!H99+Минфин!H99+минэк!H99+Минюст!H99+ЦИК!H99+ТФОМС!H99</f>
        <v>1180.7948900000001</v>
      </c>
      <c r="I99" s="389">
        <f>АГЧР!I99+ГКЧС!I99+Госвет!I99+Госжил!I99+Госкомимущ!I99+Гос_по_тариф!I99+Госсовет!I99+Гостехнадзор!I99+КСП!I99+Минздрав!I99+Мининформ!I99+Минкультур!I99+Минобр!I99+Минприроды!I99+Минсельхоз!I99+Минспорт!I99+Минстрой!I99+Минтранспорт!I99+Минтруд!I99+Минфин!I99+минэк!I99+Минюст!I99+ЦИК!I99+ТФОМС!I99</f>
        <v>0</v>
      </c>
      <c r="J99" s="389">
        <f>АГЧР!J99+ГКЧС!J99+Госвет!J99+Госжил!J99+Госкомимущ!J99+Гос_по_тариф!J99+Госсовет!J99+Гостехнадзор!J99+КСП!J99+Минздрав!J99+Мининформ!J99+Минкультур!J99+Минобр!J99+Минприроды!J99+Минсельхоз!J99+Минспорт!J99+Минстрой!J99+Минтранспорт!J99+Минтруд!J99+Минфин!J99+минэк!J99+Минюст!J99+ЦИК!J99+ТФОМС!J99</f>
        <v>1282.9140200000002</v>
      </c>
      <c r="K99" s="389">
        <f>АГЧР!K99+ГКЧС!K99+Госвет!K99+Госжил!K99+Госкомимущ!K99+Гос_по_тариф!K99+Госсовет!K99+Гостехнадзор!K99+КСП!K99+Минздрав!K99+Мининформ!K99+Минкультур!K99+Минобр!K99+Минприроды!K99+Минсельхоз!K99+Минспорт!K99+Минстрой!K99+Минтранспорт!K99+Минтруд!K99+Минфин!K99+минэк!K99+Минюст!K99+ЦИК!K99+ТФОМС!K99</f>
        <v>60.78666</v>
      </c>
    </row>
    <row r="100" spans="1:11" ht="15" thickBot="1">
      <c r="A100" s="87" t="s">
        <v>49</v>
      </c>
      <c r="B100" s="465"/>
      <c r="C100" s="389">
        <f>АГЧР!C100+ГКЧС!C100+Госвет!C100+Госжил!C100+Госкомимущ!C100+Гос_по_тариф!C100+Госсовет!C100+Гостехнадзор!C100+КСП!C100+Минздрав!C100+Мининформ!C100+Минкультур!C100+Минобр!C100+Минприроды!C100+Минсельхоз!C100+Минспорт!C100+Минстрой!C100+Минтранспорт!C100+Минтруд!C100+Минфин!C100+минэк!C100+Минюст!C100+ЦИК!C100+ТФОМС!C100</f>
        <v>0</v>
      </c>
      <c r="D100" s="389">
        <f>АГЧР!D100+ГКЧС!D100+Госвет!D100+Госжил!D100+Госкомимущ!D100+Гос_по_тариф!D100+Госсовет!D100+Гостехнадзор!D100+КСП!D100+Минздрав!D100+Мининформ!D100+Минкультур!D100+Минобр!D100+Минприроды!D100+Минсельхоз!D100+Минспорт!D100+Минстрой!D100+Минтранспорт!D100+Минтруд!D100+Минфин!D100+минэк!D100+Минюст!D100+ЦИК!D100+ТФОМС!D100</f>
        <v>0</v>
      </c>
      <c r="E100" s="389">
        <f>АГЧР!E100+ГКЧС!E100+Госвет!E100+Госжил!E100+Госкомимущ!E100+Гос_по_тариф!E100+Госсовет!E100+Гостехнадзор!E100+КСП!E100+Минздрав!E100+Мининформ!E100+Минкультур!E100+Минобр!E100+Минприроды!E100+Минсельхоз!E100+Минспорт!E100+Минстрой!E100+Минтранспорт!E100+Минтруд!E100+Минфин!E100+минэк!E100+Минюст!E100+ЦИК!E100+ТФОМС!E100</f>
        <v>0</v>
      </c>
      <c r="F100" s="389">
        <f>АГЧР!F100+ГКЧС!F100+Госвет!F100+Госжил!F100+Госкомимущ!F100+Гос_по_тариф!F100+Госсовет!F100+Гостехнадзор!F100+КСП!F100+Минздрав!F100+Мининформ!F100+Минкультур!F100+Минобр!F100+Минприроды!F100+Минсельхоз!F100+Минспорт!F100+Минстрой!F100+Минтранспорт!F100+Минтруд!F100+Минфин!F100+минэк!F100+Минюст!F100+ЦИК!F100+ТФОМС!F100</f>
        <v>0</v>
      </c>
      <c r="G100" s="389">
        <f>АГЧР!G100+ГКЧС!G100+Госвет!G100+Госжил!G100+Госкомимущ!G100+Гос_по_тариф!G100+Госсовет!G100+Гостехнадзор!G100+КСП!G100+Минздрав!G100+Мининформ!G100+Минкультур!G100+Минобр!G100+Минприроды!G100+Минсельхоз!G100+Минспорт!G100+Минстрой!G100+Минтранспорт!G100+Минтруд!G100+Минфин!G100+минэк!G100+Минюст!G100+ЦИК!G100+ТФОМС!G100</f>
        <v>0</v>
      </c>
      <c r="H100" s="389">
        <f>АГЧР!H100+ГКЧС!H100+Госвет!H100+Госжил!H100+Госкомимущ!H100+Гос_по_тариф!H100+Госсовет!H100+Гостехнадзор!H100+КСП!H100+Минздрав!H100+Мининформ!H100+Минкультур!H100+Минобр!H100+Минприроды!H100+Минсельхоз!H100+Минспорт!H100+Минстрой!H100+Минтранспорт!H100+Минтруд!H100+Минфин!H100+минэк!H100+Минюст!H100+ЦИК!H100+ТФОМС!H100</f>
        <v>0</v>
      </c>
      <c r="I100" s="389">
        <f>АГЧР!I100+ГКЧС!I100+Госвет!I100+Госжил!I100+Госкомимущ!I100+Гос_по_тариф!I100+Госсовет!I100+Гостехнадзор!I100+КСП!I100+Минздрав!I100+Мининформ!I100+Минкультур!I100+Минобр!I100+Минприроды!I100+Минсельхоз!I100+Минспорт!I100+Минстрой!I100+Минтранспорт!I100+Минтруд!I100+Минфин!I100+минэк!I100+Минюст!I100+ЦИК!I100+ТФОМС!I100</f>
        <v>0</v>
      </c>
      <c r="J100" s="389">
        <f>АГЧР!J100+ГКЧС!J100+Госвет!J100+Госжил!J100+Госкомимущ!J100+Гос_по_тариф!J100+Госсовет!J100+Гостехнадзор!J100+КСП!J100+Минздрав!J100+Мининформ!J100+Минкультур!J100+Минобр!J100+Минприроды!J100+Минсельхоз!J100+Минспорт!J100+Минстрой!J100+Минтранспорт!J100+Минтруд!J100+Минфин!J100+минэк!J100+Минюст!J100+ЦИК!J100+ТФОМС!J100</f>
        <v>0</v>
      </c>
      <c r="K100" s="389">
        <f>АГЧР!K100+ГКЧС!K100+Госвет!K100+Госжил!K100+Госкомимущ!K100+Гос_по_тариф!K100+Госсовет!K100+Гостехнадзор!K100+КСП!K100+Минздрав!K100+Мининформ!K100+Минкультур!K100+Минобр!K100+Минприроды!K100+Минсельхоз!K100+Минспорт!K100+Минстрой!K100+Минтранспорт!K100+Минтруд!K100+Минфин!K100+минэк!K100+Минюст!K100+ЦИК!K100+ТФОМС!K100</f>
        <v>0</v>
      </c>
    </row>
    <row r="101" spans="1:11" ht="27" thickBot="1">
      <c r="A101" s="87" t="s">
        <v>50</v>
      </c>
      <c r="B101" s="82">
        <v>324</v>
      </c>
      <c r="C101" s="389">
        <f>АГЧР!C101+ГКЧС!C101+Госвет!C101+Госжил!C101+Госкомимущ!C101+Гос_по_тариф!C101+Госсовет!C101+Гостехнадзор!C101+КСП!C101+Минздрав!C101+Мининформ!C101+Минкультур!C101+Минобр!C101+Минприроды!C101+Минсельхоз!C101+Минспорт!C101+Минстрой!C101+Минтранспорт!C101+Минтруд!C101+Минфин!C101+минэк!C101+Минюст!C101+ЦИК!C101+ТФОМС!C101</f>
        <v>0</v>
      </c>
      <c r="D101" s="389">
        <f>АГЧР!D101+ГКЧС!D101+Госвет!D101+Госжил!D101+Госкомимущ!D101+Гос_по_тариф!D101+Госсовет!D101+Гостехнадзор!D101+КСП!D101+Минздрав!D101+Мининформ!D101+Минкультур!D101+Минобр!D101+Минприроды!D101+Минсельхоз!D101+Минспорт!D101+Минстрой!D101+Минтранспорт!D101+Минтруд!D101+Минфин!D101+минэк!D101+Минюст!D101+ЦИК!D101+ТФОМС!D101</f>
        <v>0</v>
      </c>
      <c r="E101" s="389">
        <f>АГЧР!E101+ГКЧС!E101+Госвет!E101+Госжил!E101+Госкомимущ!E101+Гос_по_тариф!E101+Госсовет!E101+Гостехнадзор!E101+КСП!E101+Минздрав!E101+Мининформ!E101+Минкультур!E101+Минобр!E101+Минприроды!E101+Минсельхоз!E101+Минспорт!E101+Минстрой!E101+Минтранспорт!E101+Минтруд!E101+Минфин!E101+минэк!E101+Минюст!E101+ЦИК!E101+ТФОМС!E101</f>
        <v>0</v>
      </c>
      <c r="F101" s="389">
        <f>АГЧР!F101+ГКЧС!F101+Госвет!F101+Госжил!F101+Госкомимущ!F101+Гос_по_тариф!F101+Госсовет!F101+Гостехнадзор!F101+КСП!F101+Минздрав!F101+Мининформ!F101+Минкультур!F101+Минобр!F101+Минприроды!F101+Минсельхоз!F101+Минспорт!F101+Минстрой!F101+Минтранспорт!F101+Минтруд!F101+Минфин!F101+минэк!F101+Минюст!F101+ЦИК!F101+ТФОМС!F101</f>
        <v>0</v>
      </c>
      <c r="G101" s="389">
        <f>АГЧР!G101+ГКЧС!G101+Госвет!G101+Госжил!G101+Госкомимущ!G101+Гос_по_тариф!G101+Госсовет!G101+Гостехнадзор!G101+КСП!G101+Минздрав!G101+Мининформ!G101+Минкультур!G101+Минобр!G101+Минприроды!G101+Минсельхоз!G101+Минспорт!G101+Минстрой!G101+Минтранспорт!G101+Минтруд!G101+Минфин!G101+минэк!G101+Минюст!G101+ЦИК!G101+ТФОМС!G101</f>
        <v>0</v>
      </c>
      <c r="H101" s="389">
        <f>АГЧР!H101+ГКЧС!H101+Госвет!H101+Госжил!H101+Госкомимущ!H101+Гос_по_тариф!H101+Госсовет!H101+Гостехнадзор!H101+КСП!H101+Минздрав!H101+Мининформ!H101+Минкультур!H101+Минобр!H101+Минприроды!H101+Минсельхоз!H101+Минспорт!H101+Минстрой!H101+Минтранспорт!H101+Минтруд!H101+Минфин!H101+минэк!H101+Минюст!H101+ЦИК!H101+ТФОМС!H101</f>
        <v>0</v>
      </c>
      <c r="I101" s="389">
        <f>АГЧР!I101+ГКЧС!I101+Госвет!I101+Госжил!I101+Госкомимущ!I101+Гос_по_тариф!I101+Госсовет!I101+Гостехнадзор!I101+КСП!I101+Минздрав!I101+Мининформ!I101+Минкультур!I101+Минобр!I101+Минприроды!I101+Минсельхоз!I101+Минспорт!I101+Минстрой!I101+Минтранспорт!I101+Минтруд!I101+Минфин!I101+минэк!I101+Минюст!I101+ЦИК!I101+ТФОМС!I101</f>
        <v>0</v>
      </c>
      <c r="J101" s="389">
        <f>АГЧР!J101+ГКЧС!J101+Госвет!J101+Госжил!J101+Госкомимущ!J101+Гос_по_тариф!J101+Госсовет!J101+Гостехнадзор!J101+КСП!J101+Минздрав!J101+Мининформ!J101+Минкультур!J101+Минобр!J101+Минприроды!J101+Минсельхоз!J101+Минспорт!J101+Минстрой!J101+Минтранспорт!J101+Минтруд!J101+Минфин!J101+минэк!J101+Минюст!J101+ЦИК!J101+ТФОМС!J101</f>
        <v>0</v>
      </c>
      <c r="K101" s="389">
        <f>АГЧР!K101+ГКЧС!K101+Госвет!K101+Госжил!K101+Госкомимущ!K101+Гос_по_тариф!K101+Госсовет!K101+Гостехнадзор!K101+КСП!K101+Минздрав!K101+Мининформ!K101+Минкультур!K101+Минобр!K101+Минприроды!K101+Минсельхоз!K101+Минспорт!K101+Минстрой!K101+Минтранспорт!K101+Минтруд!K101+Минфин!K101+минэк!K101+Минюст!K101+ЦИК!K101+ТФОМС!K101</f>
        <v>0</v>
      </c>
    </row>
    <row r="102" spans="1:11" ht="39.75" thickBot="1">
      <c r="A102" s="87" t="s">
        <v>51</v>
      </c>
      <c r="B102" s="82">
        <v>325</v>
      </c>
      <c r="C102" s="389">
        <f>АГЧР!C102+ГКЧС!C102+Госвет!C102+Госжил!C102+Госкомимущ!C102+Гос_по_тариф!C102+Госсовет!C102+Гостехнадзор!C102+КСП!C102+Минздрав!C102+Мининформ!C102+Минкультур!C102+Минобр!C102+Минприроды!C102+Минсельхоз!C102+Минспорт!C102+Минстрой!C102+Минтранспорт!C102+Минтруд!C102+Минфин!C102+минэк!C102+Минюст!C102+ЦИК!C102+ТФОМС!C102</f>
        <v>0</v>
      </c>
      <c r="D102" s="389">
        <f>АГЧР!D102+ГКЧС!D102+Госвет!D102+Госжил!D102+Госкомимущ!D102+Гос_по_тариф!D102+Госсовет!D102+Гостехнадзор!D102+КСП!D102+Минздрав!D102+Мининформ!D102+Минкультур!D102+Минобр!D102+Минприроды!D102+Минсельхоз!D102+Минспорт!D102+Минстрой!D102+Минтранспорт!D102+Минтруд!D102+Минфин!D102+минэк!D102+Минюст!D102+ЦИК!D102+ТФОМС!D102</f>
        <v>0</v>
      </c>
      <c r="E102" s="389">
        <f>АГЧР!E102+ГКЧС!E102+Госвет!E102+Госжил!E102+Госкомимущ!E102+Гос_по_тариф!E102+Госсовет!E102+Гостехнадзор!E102+КСП!E102+Минздрав!E102+Мининформ!E102+Минкультур!E102+Минобр!E102+Минприроды!E102+Минсельхоз!E102+Минспорт!E102+Минстрой!E102+Минтранспорт!E102+Минтруд!E102+Минфин!E102+минэк!E102+Минюст!E102+ЦИК!E102+ТФОМС!E102</f>
        <v>0</v>
      </c>
      <c r="F102" s="389">
        <f>АГЧР!F102+ГКЧС!F102+Госвет!F102+Госжил!F102+Госкомимущ!F102+Гос_по_тариф!F102+Госсовет!F102+Гостехнадзор!F102+КСП!F102+Минздрав!F102+Мининформ!F102+Минкультур!F102+Минобр!F102+Минприроды!F102+Минсельхоз!F102+Минспорт!F102+Минстрой!F102+Минтранспорт!F102+Минтруд!F102+Минфин!F102+минэк!F102+Минюст!F102+ЦИК!F102+ТФОМС!F102</f>
        <v>0</v>
      </c>
      <c r="G102" s="389">
        <f>АГЧР!G102+ГКЧС!G102+Госвет!G102+Госжил!G102+Госкомимущ!G102+Гос_по_тариф!G102+Госсовет!G102+Гостехнадзор!G102+КСП!G102+Минздрав!G102+Мининформ!G102+Минкультур!G102+Минобр!G102+Минприроды!G102+Минсельхоз!G102+Минспорт!G102+Минстрой!G102+Минтранспорт!G102+Минтруд!G102+Минфин!G102+минэк!G102+Минюст!G102+ЦИК!G102+ТФОМС!G102</f>
        <v>0</v>
      </c>
      <c r="H102" s="389">
        <f>АГЧР!H102+ГКЧС!H102+Госвет!H102+Госжил!H102+Госкомимущ!H102+Гос_по_тариф!H102+Госсовет!H102+Гостехнадзор!H102+КСП!H102+Минздрав!H102+Мининформ!H102+Минкультур!H102+Минобр!H102+Минприроды!H102+Минсельхоз!H102+Минспорт!H102+Минстрой!H102+Минтранспорт!H102+Минтруд!H102+Минфин!H102+минэк!H102+Минюст!H102+ЦИК!H102+ТФОМС!H102</f>
        <v>0</v>
      </c>
      <c r="I102" s="389">
        <f>АГЧР!I102+ГКЧС!I102+Госвет!I102+Госжил!I102+Госкомимущ!I102+Гос_по_тариф!I102+Госсовет!I102+Гостехнадзор!I102+КСП!I102+Минздрав!I102+Мининформ!I102+Минкультур!I102+Минобр!I102+Минприроды!I102+Минсельхоз!I102+Минспорт!I102+Минстрой!I102+Минтранспорт!I102+Минтруд!I102+Минфин!I102+минэк!I102+Минюст!I102+ЦИК!I102+ТФОМС!I102</f>
        <v>0</v>
      </c>
      <c r="J102" s="389">
        <f>АГЧР!J102+ГКЧС!J102+Госвет!J102+Госжил!J102+Госкомимущ!J102+Гос_по_тариф!J102+Госсовет!J102+Гостехнадзор!J102+КСП!J102+Минздрав!J102+Мининформ!J102+Минкультур!J102+Минобр!J102+Минприроды!J102+Минсельхоз!J102+Минспорт!J102+Минстрой!J102+Минтранспорт!J102+Минтруд!J102+Минфин!J102+минэк!J102+Минюст!J102+ЦИК!J102+ТФОМС!J102</f>
        <v>0</v>
      </c>
      <c r="K102" s="389">
        <f>АГЧР!K102+ГКЧС!K102+Госвет!K102+Госжил!K102+Госкомимущ!K102+Гос_по_тариф!K102+Госсовет!K102+Гостехнадзор!K102+КСП!K102+Минздрав!K102+Мининформ!K102+Минкультур!K102+Минобр!K102+Минприроды!K102+Минсельхоз!K102+Минспорт!K102+Минстрой!K102+Минтранспорт!K102+Минтруд!K102+Минфин!K102+минэк!K102+Минюст!K102+ЦИК!K102+ТФОМС!K102</f>
        <v>0</v>
      </c>
    </row>
    <row r="103" spans="1:11" ht="15" thickBot="1">
      <c r="A103" s="84" t="s">
        <v>52</v>
      </c>
      <c r="B103" s="82">
        <v>326</v>
      </c>
      <c r="C103" s="389">
        <f>АГЧР!C103+ГКЧС!C103+Госвет!C103+Госжил!C103+Госкомимущ!C103+Гос_по_тариф!C103+Госсовет!C103+Гостехнадзор!C103+КСП!C103+Минздрав!C103+Мининформ!C103+Минкультур!C103+Минобр!C103+Минприроды!C103+Минсельхоз!C103+Минспорт!C103+Минстрой!C103+Минтранспорт!C103+Минтруд!C103+Минфин!C103+минэк!C103+Минюст!C103+ЦИК!C103+ТФОМС!C103</f>
        <v>0</v>
      </c>
      <c r="D103" s="389">
        <f>АГЧР!D103+ГКЧС!D103+Госвет!D103+Госжил!D103+Госкомимущ!D103+Гос_по_тариф!D103+Госсовет!D103+Гостехнадзор!D103+КСП!D103+Минздрав!D103+Мининформ!D103+Минкультур!D103+Минобр!D103+Минприроды!D103+Минсельхоз!D103+Минспорт!D103+Минстрой!D103+Минтранспорт!D103+Минтруд!D103+Минфин!D103+минэк!D103+Минюст!D103+ЦИК!D103+ТФОМС!D103</f>
        <v>0</v>
      </c>
      <c r="E103" s="389">
        <f>АГЧР!E103+ГКЧС!E103+Госвет!E103+Госжил!E103+Госкомимущ!E103+Гос_по_тариф!E103+Госсовет!E103+Гостехнадзор!E103+КСП!E103+Минздрав!E103+Мининформ!E103+Минкультур!E103+Минобр!E103+Минприроды!E103+Минсельхоз!E103+Минспорт!E103+Минстрой!E103+Минтранспорт!E103+Минтруд!E103+Минфин!E103+минэк!E103+Минюст!E103+ЦИК!E103+ТФОМС!E103</f>
        <v>0</v>
      </c>
      <c r="F103" s="389">
        <f>АГЧР!F103+ГКЧС!F103+Госвет!F103+Госжил!F103+Госкомимущ!F103+Гос_по_тариф!F103+Госсовет!F103+Гостехнадзор!F103+КСП!F103+Минздрав!F103+Мининформ!F103+Минкультур!F103+Минобр!F103+Минприроды!F103+Минсельхоз!F103+Минспорт!F103+Минстрой!F103+Минтранспорт!F103+Минтруд!F103+Минфин!F103+минэк!F103+Минюст!F103+ЦИК!F103+ТФОМС!F103</f>
        <v>0</v>
      </c>
      <c r="G103" s="389">
        <f>АГЧР!G103+ГКЧС!G103+Госвет!G103+Госжил!G103+Госкомимущ!G103+Гос_по_тариф!G103+Госсовет!G103+Гостехнадзор!G103+КСП!G103+Минздрав!G103+Мининформ!G103+Минкультур!G103+Минобр!G103+Минприроды!G103+Минсельхоз!G103+Минспорт!G103+Минстрой!G103+Минтранспорт!G103+Минтруд!G103+Минфин!G103+минэк!G103+Минюст!G103+ЦИК!G103+ТФОМС!G103</f>
        <v>0</v>
      </c>
      <c r="H103" s="389">
        <f>АГЧР!H103+ГКЧС!H103+Госвет!H103+Госжил!H103+Госкомимущ!H103+Гос_по_тариф!H103+Госсовет!H103+Гостехнадзор!H103+КСП!H103+Минздрав!H103+Мининформ!H103+Минкультур!H103+Минобр!H103+Минприроды!H103+Минсельхоз!H103+Минспорт!H103+Минстрой!H103+Минтранспорт!H103+Минтруд!H103+Минфин!H103+минэк!H103+Минюст!H103+ЦИК!H103+ТФОМС!H103</f>
        <v>0</v>
      </c>
      <c r="I103" s="389">
        <f>АГЧР!I103+ГКЧС!I103+Госвет!I103+Госжил!I103+Госкомимущ!I103+Гос_по_тариф!I103+Госсовет!I103+Гостехнадзор!I103+КСП!I103+Минздрав!I103+Мининформ!I103+Минкультур!I103+Минобр!I103+Минприроды!I103+Минсельхоз!I103+Минспорт!I103+Минстрой!I103+Минтранспорт!I103+Минтруд!I103+Минфин!I103+минэк!I103+Минюст!I103+ЦИК!I103+ТФОМС!I103</f>
        <v>0</v>
      </c>
      <c r="J103" s="389">
        <f>АГЧР!J103+ГКЧС!J103+Госвет!J103+Госжил!J103+Госкомимущ!J103+Гос_по_тариф!J103+Госсовет!J103+Гостехнадзор!J103+КСП!J103+Минздрав!J103+Мининформ!J103+Минкультур!J103+Минобр!J103+Минприроды!J103+Минсельхоз!J103+Минспорт!J103+Минстрой!J103+Минтранспорт!J103+Минтруд!J103+Минфин!J103+минэк!J103+Минюст!J103+ЦИК!J103+ТФОМС!J103</f>
        <v>0</v>
      </c>
      <c r="K103" s="389">
        <f>АГЧР!K103+ГКЧС!K103+Госвет!K103+Госжил!K103+Госкомимущ!K103+Гос_по_тариф!K103+Госсовет!K103+Гостехнадзор!K103+КСП!K103+Минздрав!K103+Мининформ!K103+Минкультур!K103+Минобр!K103+Минприроды!K103+Минсельхоз!K103+Минспорт!K103+Минстрой!K103+Минтранспорт!K103+Минтруд!K103+Минфин!K103+минэк!K103+Минюст!K103+ЦИК!K103+ТФОМС!K103</f>
        <v>0</v>
      </c>
    </row>
    <row r="104" spans="1:11" ht="24" customHeight="1" thickBot="1">
      <c r="A104" s="459" t="s">
        <v>91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92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84" t="s">
        <v>93</v>
      </c>
      <c r="B106" s="82">
        <v>4.101</v>
      </c>
      <c r="C106" s="232">
        <f>АГЧР!C106+ГКЧС!C106+Госвет!C106+Госжил!C106+Госкомимущ!C106+Гос_по_тариф!C106+Госсовет!C106+Гостехнадзор!C106+КСП!C106+Минздрав!C106+Мининформ!C106+Минкультур!C106+Минобр!C106+Минприроды!C106+Минсельхоз!C106+Минспорт!C106+Минстрой!C106+Минтранспорт!C106+Минтруд!C106+Минфин!C106+минэк!C106+Минюст!C106+ЦИК!C106+ТФОМС!C106</f>
        <v>893</v>
      </c>
      <c r="D106" s="232">
        <f>АГЧР!D106+ГКЧС!D106+Госвет!D106+Госжил!D106+Госкомимущ!D106+Гос_по_тариф!D106+Госсовет!D106+Гостехнадзор!D106+КСП!D106+Минздрав!D106+Мининформ!D106+Минкультур!D106+Минобр!D106+Минприроды!D106+Минсельхоз!D106+Минспорт!D106+Минстрой!D106+Минтранспорт!D106+Минтруд!D106+Минфин!D106+минэк!D106+Минюст!D106+ЦИК!D106+ТФОМС!D106</f>
        <v>4</v>
      </c>
      <c r="E106" s="232">
        <f>АГЧР!E106+ГКЧС!E106+Госвет!E106+Госжил!E106+Госкомимущ!E106+Гос_по_тариф!E106+Госсовет!E106+Гостехнадзор!E106+КСП!E106+Минздрав!E106+Мининформ!E106+Минкультур!E106+Минобр!E106+Минприроды!E106+Минсельхоз!E106+Минспорт!E106+Минстрой!E106+Минтранспорт!E106+Минтруд!E106+Минфин!E106+минэк!E106+Минюст!E106+ЦИК!E106+ТФОМС!E106</f>
        <v>1</v>
      </c>
      <c r="F106" s="232">
        <f>АГЧР!F106+ГКЧС!F106+Госвет!F106+Госжил!F106+Госкомимущ!F106+Гос_по_тариф!F106+Госсовет!F106+Гостехнадзор!F106+КСП!F106+Минздрав!F106+Мининформ!F106+Минкультур!F106+Минобр!F106+Минприроды!F106+Минсельхоз!F106+Минспорт!F106+Минстрой!F106+Минтранспорт!F106+Минтруд!F106+Минфин!F106+минэк!F106+Минюст!F106+ЦИК!F106+ТФОМС!F106</f>
        <v>0</v>
      </c>
      <c r="G106" s="232">
        <f>АГЧР!G106+ГКЧС!G106+Госвет!G106+Госжил!G106+Госкомимущ!G106+Гос_по_тариф!G106+Госсовет!G106+Гостехнадзор!G106+КСП!G106+Минздрав!G106+Мининформ!G106+Минкультур!G106+Минобр!G106+Минприроды!G106+Минсельхоз!G106+Минспорт!G106+Минстрой!G106+Минтранспорт!G106+Минтруд!G106+Минфин!G106+минэк!G106+Минюст!G106+ЦИК!G106+ТФОМС!G106</f>
        <v>733</v>
      </c>
      <c r="H106" s="232">
        <f>АГЧР!H106+ГКЧС!H106+Госвет!H106+Госжил!H106+Госкомимущ!H106+Гос_по_тариф!H106+Госсовет!H106+Гостехнадзор!H106+КСП!H106+Минздрав!H106+Мининформ!H106+Минкультур!H106+Минобр!H106+Минприроды!H106+Минсельхоз!H106+Минспорт!H106+Минстрой!H106+Минтранспорт!H106+Минтруд!H106+Минфин!H106+минэк!H106+Минюст!H106+ЦИК!H106+ТФОМС!H106</f>
        <v>155</v>
      </c>
      <c r="I106" s="232">
        <f>АГЧР!I106+ГКЧС!I106+Госвет!I106+Госжил!I106+Госкомимущ!I106+Гос_по_тариф!I106+Госсовет!I106+Гостехнадзор!I106+КСП!I106+Минздрав!I106+Мининформ!I106+Минкультур!I106+Минобр!I106+Минприроды!I106+Минсельхоз!I106+Минспорт!I106+Минстрой!I106+Минтранспорт!I106+Минтруд!I106+Минфин!I106+минэк!I106+Минюст!I106+ЦИК!I106+ТФОМС!I106</f>
        <v>0</v>
      </c>
      <c r="J106" s="232">
        <f>АГЧР!J106+ГКЧС!J106+Госвет!J106+Госжил!J106+Госкомимущ!J106+Гос_по_тариф!J106+Госсовет!J106+Гостехнадзор!J106+КСП!J106+Минздрав!J106+Мининформ!J106+Минкультур!J106+Минобр!J106+Минприроды!J106+Минсельхоз!J106+Минспорт!J106+Минстрой!J106+Минтранспорт!J106+Минтруд!J106+Минфин!J106+минэк!J106+Минюст!J106+ЦИК!J106+ТФОМС!J106</f>
        <v>0</v>
      </c>
      <c r="K106" s="232">
        <f>АГЧР!K106+ГКЧС!K106+Госвет!K106+Госжил!K106+Госкомимущ!K106+Гос_по_тариф!K106+Госсовет!K106+Гостехнадзор!K106+КСП!K106+Минздрав!K106+Мининформ!K106+Минкультур!K106+Минобр!K106+Минприроды!K106+Минсельхоз!K106+Минспорт!K106+Минстрой!K106+Минтранспорт!K106+Минтруд!K106+Минфин!K106+минэк!K106+Минюст!K106+ЦИК!K106+ТФОМС!K106</f>
        <v>0</v>
      </c>
    </row>
    <row r="107" spans="1:11" ht="79.5" thickBot="1">
      <c r="A107" s="84" t="s">
        <v>94</v>
      </c>
      <c r="B107" s="82">
        <v>4.102</v>
      </c>
      <c r="C107" s="232">
        <f>АГЧР!C107+ГКЧС!C107+Госвет!C107+Госжил!C107+Госкомимущ!C107+Гос_по_тариф!C107+Госсовет!C107+Гостехнадзор!C107+КСП!C107+Минздрав!C107+Мининформ!C107+Минкультур!C107+Минобр!C107+Минприроды!C107+Минсельхоз!C107+Минспорт!C107+Минстрой!C107+Минтранспорт!C107+Минтруд!C107+Минфин!C107+минэк!C107+Минюст!C107+ЦИК!C107+ТФОМС!C107</f>
        <v>58</v>
      </c>
      <c r="D107" s="232">
        <f>АГЧР!D107+ГКЧС!D107+Госвет!D107+Госжил!D107+Госкомимущ!D107+Гос_по_тариф!D107+Госсовет!D107+Гостехнадзор!D107+КСП!D107+Минздрав!D107+Мининформ!D107+Минкультур!D107+Минобр!D107+Минприроды!D107+Минсельхоз!D107+Минспорт!D107+Минстрой!D107+Минтранспорт!D107+Минтруд!D107+Минфин!D107+минэк!D107+Минюст!D107+ЦИК!D107+ТФОМС!D107</f>
        <v>0</v>
      </c>
      <c r="E107" s="232">
        <f>АГЧР!E107+ГКЧС!E107+Госвет!E107+Госжил!E107+Госкомимущ!E107+Гос_по_тариф!E107+Госсовет!E107+Гостехнадзор!E107+КСП!E107+Минздрав!E107+Мининформ!E107+Минкультур!E107+Минобр!E107+Минприроды!E107+Минсельхоз!E107+Минспорт!E107+Минстрой!E107+Минтранспорт!E107+Минтруд!E107+Минфин!E107+минэк!E107+Минюст!E107+ЦИК!E107+ТФОМС!E107</f>
        <v>1</v>
      </c>
      <c r="F107" s="232">
        <f>АГЧР!F107+ГКЧС!F107+Госвет!F107+Госжил!F107+Госкомимущ!F107+Гос_по_тариф!F107+Госсовет!F107+Гостехнадзор!F107+КСП!F107+Минздрав!F107+Мининформ!F107+Минкультур!F107+Минобр!F107+Минприроды!F107+Минсельхоз!F107+Минспорт!F107+Минстрой!F107+Минтранспорт!F107+Минтруд!F107+Минфин!F107+минэк!F107+Минюст!F107+ЦИК!F107+ТФОМС!F107</f>
        <v>0</v>
      </c>
      <c r="G107" s="232">
        <f>АГЧР!G107+ГКЧС!G107+Госвет!G107+Госжил!G107+Госкомимущ!G107+Гос_по_тариф!G107+Госсовет!G107+Гостехнадзор!G107+КСП!G107+Минздрав!G107+Мининформ!G107+Минкультур!G107+Минобр!G107+Минприроды!G107+Минсельхоз!G107+Минспорт!G107+Минстрой!G107+Минтранспорт!G107+Минтруд!G107+Минфин!G107+минэк!G107+Минюст!G107+ЦИК!G107+ТФОМС!G107</f>
        <v>45</v>
      </c>
      <c r="H107" s="232">
        <f>АГЧР!H107+ГКЧС!H107+Госвет!H107+Госжил!H107+Госкомимущ!H107+Гос_по_тариф!H107+Госсовет!H107+Гостехнадзор!H107+КСП!H107+Минздрав!H107+Мининформ!H107+Минкультур!H107+Минобр!H107+Минприроды!H107+Минсельхоз!H107+Минспорт!H107+Минстрой!H107+Минтранспорт!H107+Минтруд!H107+Минфин!H107+минэк!H107+Минюст!H107+ЦИК!H107+ТФОМС!H107</f>
        <v>12</v>
      </c>
      <c r="I107" s="232">
        <f>АГЧР!I107+ГКЧС!I107+Госвет!I107+Госжил!I107+Госкомимущ!I107+Гос_по_тариф!I107+Госсовет!I107+Гостехнадзор!I107+КСП!I107+Минздрав!I107+Мининформ!I107+Минкультур!I107+Минобр!I107+Минприроды!I107+Минсельхоз!I107+Минспорт!I107+Минстрой!I107+Минтранспорт!I107+Минтруд!I107+Минфин!I107+минэк!I107+Минюст!I107+ЦИК!I107+ТФОМС!I107</f>
        <v>0</v>
      </c>
      <c r="J107" s="232">
        <f>АГЧР!J107+ГКЧС!J107+Госвет!J107+Госжил!J107+Госкомимущ!J107+Гос_по_тариф!J107+Госсовет!J107+Гостехнадзор!J107+КСП!J107+Минздрав!J107+Мининформ!J107+Минкультур!J107+Минобр!J107+Минприроды!J107+Минсельхоз!J107+Минспорт!J107+Минстрой!J107+Минтранспорт!J107+Минтруд!J107+Минфин!J107+минэк!J107+Минюст!J107+ЦИК!J107+ТФОМС!J107</f>
        <v>0</v>
      </c>
      <c r="K107" s="232">
        <f>АГЧР!K107+ГКЧС!K107+Госвет!K107+Госжил!K107+Госкомимущ!K107+Гос_по_тариф!K107+Госсовет!K107+Гостехнадзор!K107+КСП!K107+Минздрав!K107+Мининформ!K107+Минкультур!K107+Минобр!K107+Минприроды!K107+Минсельхоз!K107+Минспорт!K107+Минстрой!K107+Минтранспорт!K107+Минтруд!K107+Минфин!K107+минэк!K107+Минюст!K107+ЦИК!K107+ТФОМС!K107</f>
        <v>0</v>
      </c>
    </row>
    <row r="108" spans="1:11" ht="53.25" thickBot="1">
      <c r="A108" s="84" t="s">
        <v>95</v>
      </c>
      <c r="B108" s="82">
        <v>4.103</v>
      </c>
      <c r="C108" s="232">
        <f>АГЧР!C108+ГКЧС!C108+Госвет!C108+Госжил!C108+Госкомимущ!C108+Гос_по_тариф!C108+Госсовет!C108+Гостехнадзор!C108+КСП!C108+Минздрав!C108+Мининформ!C108+Минкультур!C108+Минобр!C108+Минприроды!C108+Минсельхоз!C108+Минспорт!C108+Минстрой!C108+Минтранспорт!C108+Минтруд!C108+Минфин!C108+минэк!C108+Минюст!C108+ЦИК!C108+ТФОМС!C108</f>
        <v>893</v>
      </c>
      <c r="D108" s="232">
        <f>АГЧР!D108+ГКЧС!D108+Госвет!D108+Госжил!D108+Госкомимущ!D108+Гос_по_тариф!D108+Госсовет!D108+Гостехнадзор!D108+КСП!D108+Минздрав!D108+Мининформ!D108+Минкультур!D108+Минобр!D108+Минприроды!D108+Минсельхоз!D108+Минспорт!D108+Минстрой!D108+Минтранспорт!D108+Минтруд!D108+Минфин!D108+минэк!D108+Минюст!D108+ЦИК!D108+ТФОМС!D108</f>
        <v>20</v>
      </c>
      <c r="E108" s="232">
        <f>АГЧР!E108+ГКЧС!E108+Госвет!E108+Госжил!E108+Госкомимущ!E108+Гос_по_тариф!E108+Госсовет!E108+Гостехнадзор!E108+КСП!E108+Минздрав!E108+Мининформ!E108+Минкультур!E108+Минобр!E108+Минприроды!E108+Минсельхоз!E108+Минспорт!E108+Минстрой!E108+Минтранспорт!E108+Минтруд!E108+Минфин!E108+минэк!E108+Минюст!E108+ЦИК!E108+ТФОМС!E108</f>
        <v>0</v>
      </c>
      <c r="F108" s="232">
        <f>АГЧР!F108+ГКЧС!F108+Госвет!F108+Госжил!F108+Госкомимущ!F108+Гос_по_тариф!F108+Госсовет!F108+Гостехнадзор!F108+КСП!F108+Минздрав!F108+Мининформ!F108+Минкультур!F108+Минобр!F108+Минприроды!F108+Минсельхоз!F108+Минспорт!F108+Минстрой!F108+Минтранспорт!F108+Минтруд!F108+Минфин!F108+минэк!F108+Минюст!F108+ЦИК!F108+ТФОМС!F108</f>
        <v>0</v>
      </c>
      <c r="G108" s="232">
        <f>АГЧР!G108+ГКЧС!G108+Госвет!G108+Госжил!G108+Госкомимущ!G108+Гос_по_тариф!G108+Госсовет!G108+Гостехнадзор!G108+КСП!G108+Минздрав!G108+Мининформ!G108+Минкультур!G108+Минобр!G108+Минприроды!G108+Минсельхоз!G108+Минспорт!G108+Минстрой!G108+Минтранспорт!G108+Минтруд!G108+Минфин!G108+минэк!G108+Минюст!G108+ЦИК!G108+ТФОМС!G108</f>
        <v>719</v>
      </c>
      <c r="H108" s="232">
        <f>АГЧР!H108+ГКЧС!H108+Госвет!H108+Госжил!H108+Госкомимущ!H108+Гос_по_тариф!H108+Госсовет!H108+Гостехнадзор!H108+КСП!H108+Минздрав!H108+Мининформ!H108+Минкультур!H108+Минобр!H108+Минприроды!H108+Минсельхоз!H108+Минспорт!H108+Минстрой!H108+Минтранспорт!H108+Минтруд!H108+Минфин!H108+минэк!H108+Минюст!H108+ЦИК!H108+ТФОМС!H108</f>
        <v>154</v>
      </c>
      <c r="I108" s="232">
        <f>АГЧР!I108+ГКЧС!I108+Госвет!I108+Госжил!I108+Госкомимущ!I108+Гос_по_тариф!I108+Госсовет!I108+Гостехнадзор!I108+КСП!I108+Минздрав!I108+Мининформ!I108+Минкультур!I108+Минобр!I108+Минприроды!I108+Минсельхоз!I108+Минспорт!I108+Минстрой!I108+Минтранспорт!I108+Минтруд!I108+Минфин!I108+минэк!I108+Минюст!I108+ЦИК!I108+ТФОМС!I108</f>
        <v>0</v>
      </c>
      <c r="J108" s="232">
        <f>АГЧР!J108+ГКЧС!J108+Госвет!J108+Госжил!J108+Госкомимущ!J108+Гос_по_тариф!J108+Госсовет!J108+Гостехнадзор!J108+КСП!J108+Минздрав!J108+Мининформ!J108+Минкультур!J108+Минобр!J108+Минприроды!J108+Минсельхоз!J108+Минспорт!J108+Минстрой!J108+Минтранспорт!J108+Минтруд!J108+Минфин!J108+минэк!J108+Минюст!J108+ЦИК!J108+ТФОМС!J108</f>
        <v>0</v>
      </c>
      <c r="K108" s="232">
        <f>АГЧР!K108+ГКЧС!K108+Госвет!K108+Госжил!K108+Госкомимущ!K108+Гос_по_тариф!K108+Госсовет!K108+Гостехнадзор!K108+КСП!K108+Минздрав!K108+Мининформ!K108+Минкультур!K108+Минобр!K108+Минприроды!K108+Минсельхоз!K108+Минспорт!K108+Минстрой!K108+Минтранспорт!K108+Минтруд!K108+Минфин!K108+минэк!K108+Минюст!K108+ЦИК!K108+ТФОМС!K108</f>
        <v>0</v>
      </c>
    </row>
    <row r="109" spans="1:11" ht="93" thickBot="1">
      <c r="A109" s="84" t="s">
        <v>96</v>
      </c>
      <c r="B109" s="82">
        <v>4.104</v>
      </c>
      <c r="C109" s="232">
        <f>АГЧР!C109+ГКЧС!C109+Госвет!C109+Госжил!C109+Госкомимущ!C109+Гос_по_тариф!C109+Госсовет!C109+Гостехнадзор!C109+КСП!C109+Минздрав!C109+Мининформ!C109+Минкультур!C109+Минобр!C109+Минприроды!C109+Минсельхоз!C109+Минспорт!C109+Минстрой!C109+Минтранспорт!C109+Минтруд!C109+Минфин!C109+минэк!C109+Минюст!C109+ЦИК!C109+ТФОМС!C109</f>
        <v>45</v>
      </c>
      <c r="D109" s="232">
        <f>АГЧР!D109+ГКЧС!D109+Госвет!D109+Госжил!D109+Госкомимущ!D109+Гос_по_тариф!D109+Госсовет!D109+Гостехнадзор!D109+КСП!D109+Минздрав!D109+Мининформ!D109+Минкультур!D109+Минобр!D109+Минприроды!D109+Минсельхоз!D109+Минспорт!D109+Минстрой!D109+Минтранспорт!D109+Минтруд!D109+Минфин!D109+минэк!D109+Минюст!D109+ЦИК!D109+ТФОМС!D109</f>
        <v>0</v>
      </c>
      <c r="E109" s="232">
        <f>АГЧР!E109+ГКЧС!E109+Госвет!E109+Госжил!E109+Госкомимущ!E109+Гос_по_тариф!E109+Госсовет!E109+Гостехнадзор!E109+КСП!E109+Минздрав!E109+Мининформ!E109+Минкультур!E109+Минобр!E109+Минприроды!E109+Минсельхоз!E109+Минспорт!E109+Минстрой!E109+Минтранспорт!E109+Минтруд!E109+Минфин!E109+минэк!E109+Минюст!E109+ЦИК!E109+ТФОМС!E109</f>
        <v>0</v>
      </c>
      <c r="F109" s="232">
        <f>АГЧР!F109+ГКЧС!F109+Госвет!F109+Госжил!F109+Госкомимущ!F109+Гос_по_тариф!F109+Госсовет!F109+Гостехнадзор!F109+КСП!F109+Минздрав!F109+Мининформ!F109+Минкультур!F109+Минобр!F109+Минприроды!F109+Минсельхоз!F109+Минспорт!F109+Минстрой!F109+Минтранспорт!F109+Минтруд!F109+Минфин!F109+минэк!F109+Минюст!F109+ЦИК!F109+ТФОМС!F109</f>
        <v>0</v>
      </c>
      <c r="G109" s="232">
        <f>АГЧР!G109+ГКЧС!G109+Госвет!G109+Госжил!G109+Госкомимущ!G109+Гос_по_тариф!G109+Госсовет!G109+Гостехнадзор!G109+КСП!G109+Минздрав!G109+Мининформ!G109+Минкультур!G109+Минобр!G109+Минприроды!G109+Минсельхоз!G109+Минспорт!G109+Минстрой!G109+Минтранспорт!G109+Минтруд!G109+Минфин!G109+минэк!G109+Минюст!G109+ЦИК!G109+ТФОМС!G109</f>
        <v>37</v>
      </c>
      <c r="H109" s="232">
        <f>АГЧР!H109+ГКЧС!H109+Госвет!H109+Госжил!H109+Госкомимущ!H109+Гос_по_тариф!H109+Госсовет!H109+Гостехнадзор!H109+КСП!H109+Минздрав!H109+Мининформ!H109+Минкультур!H109+Минобр!H109+Минприроды!H109+Минсельхоз!H109+Минспорт!H109+Минстрой!H109+Минтранспорт!H109+Минтруд!H109+Минфин!H109+минэк!H109+Минюст!H109+ЦИК!H109+ТФОМС!H109</f>
        <v>8</v>
      </c>
      <c r="I109" s="232">
        <f>АГЧР!I109+ГКЧС!I109+Госвет!I109+Госжил!I109+Госкомимущ!I109+Гос_по_тариф!I109+Госсовет!I109+Гостехнадзор!I109+КСП!I109+Минздрав!I109+Мининформ!I109+Минкультур!I109+Минобр!I109+Минприроды!I109+Минсельхоз!I109+Минспорт!I109+Минстрой!I109+Минтранспорт!I109+Минтруд!I109+Минфин!I109+минэк!I109+Минюст!I109+ЦИК!I109+ТФОМС!I109</f>
        <v>0</v>
      </c>
      <c r="J109" s="232">
        <f>АГЧР!J109+ГКЧС!J109+Госвет!J109+Госжил!J109+Госкомимущ!J109+Гос_по_тариф!J109+Госсовет!J109+Гостехнадзор!J109+КСП!J109+Минздрав!J109+Мининформ!J109+Минкультур!J109+Минобр!J109+Минприроды!J109+Минсельхоз!J109+Минспорт!J109+Минстрой!J109+Минтранспорт!J109+Минтруд!J109+Минфин!J109+минэк!J109+Минюст!J109+ЦИК!J109+ТФОМС!J109</f>
        <v>0</v>
      </c>
      <c r="K109" s="232">
        <f>АГЧР!K109+ГКЧС!K109+Госвет!K109+Госжил!K109+Госкомимущ!K109+Гос_по_тариф!K109+Госсовет!K109+Гостехнадзор!K109+КСП!K109+Минздрав!K109+Мининформ!K109+Минкультур!K109+Минобр!K109+Минприроды!K109+Минсельхоз!K109+Минспорт!K109+Минстрой!K109+Минтранспорт!K109+Минтруд!K109+Минфин!K109+минэк!K109+Минюст!K109+ЦИК!K109+ТФОМС!K109</f>
        <v>0</v>
      </c>
    </row>
    <row r="110" spans="1:11" ht="15" thickBot="1">
      <c r="A110" s="459" t="s">
        <v>97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84" t="s">
        <v>98</v>
      </c>
      <c r="B111" s="82">
        <v>4.201</v>
      </c>
      <c r="C111" s="232">
        <f>АГЧР!C111+ГКЧС!C111+Госвет!C111+Госжил!C111+Госкомимущ!C111+Гос_по_тариф!C111+Госсовет!C111+Гостехнадзор!C111+КСП!C111+Минздрав!C111+Мининформ!C111+Минкультур!C111+Минобр!C111+Минприроды!C111+Минсельхоз!C111+Минспорт!C111+Минстрой!C111+Минтранспорт!C111+Минтруд!C111+Минфин!C111+минэк!C111+Минюст!C111+ЦИК!C111+ТФОМС!C111</f>
        <v>2925</v>
      </c>
      <c r="D111" s="232">
        <f>АГЧР!D111+ГКЧС!D111+Госвет!D111+Госжил!D111+Госкомимущ!D111+Гос_по_тариф!D111+Госсовет!D111+Гостехнадзор!D111+КСП!D111+Минздрав!D111+Мининформ!D111+Минкультур!D111+Минобр!D111+Минприроды!D111+Минсельхоз!D111+Минспорт!D111+Минстрой!D111+Минтранспорт!D111+Минтруд!D111+Минфин!D111+минэк!D111+Минюст!D111+ЦИК!D111+ТФОМС!D111</f>
        <v>40</v>
      </c>
      <c r="E111" s="232">
        <f>АГЧР!E111+ГКЧС!E111+Госвет!E111+Госжил!E111+Госкомимущ!E111+Гос_по_тариф!E111+Госсовет!E111+Гостехнадзор!E111+КСП!E111+Минздрав!E111+Мининформ!E111+Минкультур!E111+Минобр!E111+Минприроды!E111+Минсельхоз!E111+Минспорт!E111+Минстрой!E111+Минтранспорт!E111+Минтруд!E111+Минфин!E111+минэк!E111+Минюст!E111+ЦИК!E111+ТФОМС!E111</f>
        <v>5</v>
      </c>
      <c r="F111" s="232">
        <f>АГЧР!F111+ГКЧС!F111+Госвет!F111+Госжил!F111+Госкомимущ!F111+Гос_по_тариф!F111+Госсовет!F111+Гостехнадзор!F111+КСП!F111+Минздрав!F111+Мининформ!F111+Минкультур!F111+Минобр!F111+Минприроды!F111+Минсельхоз!F111+Минспорт!F111+Минстрой!F111+Минтранспорт!F111+Минтруд!F111+Минфин!F111+минэк!F111+Минюст!F111+ЦИК!F111+ТФОМС!F111</f>
        <v>0</v>
      </c>
      <c r="G111" s="232">
        <f>АГЧР!G111+ГКЧС!G111+Госвет!G111+Госжил!G111+Госкомимущ!G111+Гос_по_тариф!G111+Госсовет!G111+Гостехнадзор!G111+КСП!G111+Минздрав!G111+Мининформ!G111+Минкультур!G111+Минобр!G111+Минприроды!G111+Минсельхоз!G111+Минспорт!G111+Минстрой!G111+Минтранспорт!G111+Минтруд!G111+Минфин!G111+минэк!G111+Минюст!G111+ЦИК!G111+ТФОМС!G111</f>
        <v>2431</v>
      </c>
      <c r="H111" s="232">
        <f>АГЧР!H111+ГКЧС!H111+Госвет!H111+Госжил!H111+Госкомимущ!H111+Гос_по_тариф!H111+Госсовет!H111+Гостехнадзор!H111+КСП!H111+Минздрав!H111+Мининформ!H111+Минкультур!H111+Минобр!H111+Минприроды!H111+Минсельхоз!H111+Минспорт!H111+Минстрой!H111+Минтранспорт!H111+Минтруд!H111+Минфин!H111+минэк!H111+Минюст!H111+ЦИК!H111+ТФОМС!H111</f>
        <v>449</v>
      </c>
      <c r="I111" s="232">
        <f>АГЧР!I111+ГКЧС!I111+Госвет!I111+Госжил!I111+Госкомимущ!I111+Гос_по_тариф!I111+Госсовет!I111+Гостехнадзор!I111+КСП!I111+Минздрав!I111+Мининформ!I111+Минкультур!I111+Минобр!I111+Минприроды!I111+Минсельхоз!I111+Минспорт!I111+Минстрой!I111+Минтранспорт!I111+Минтруд!I111+Минфин!I111+минэк!I111+Минюст!I111+ЦИК!I111+ТФОМС!I111</f>
        <v>0</v>
      </c>
      <c r="J111" s="232">
        <f>АГЧР!J111+ГКЧС!J111+Госвет!J111+Госжил!J111+Госкомимущ!J111+Гос_по_тариф!J111+Госсовет!J111+Гостехнадзор!J111+КСП!J111+Минздрав!J111+Мининформ!J111+Минкультур!J111+Минобр!J111+Минприроды!J111+Минсельхоз!J111+Минспорт!J111+Минстрой!J111+Минтранспорт!J111+Минтруд!J111+Минфин!J111+минэк!J111+Минюст!J111+ЦИК!J111+ТФОМС!J111</f>
        <v>0</v>
      </c>
      <c r="K111" s="232">
        <f>АГЧР!K111+ГКЧС!K111+Госвет!K111+Госжил!K111+Госкомимущ!K111+Гос_по_тариф!K111+Госсовет!K111+Гостехнадзор!K111+КСП!K111+Минздрав!K111+Мининформ!K111+Минкультур!K111+Минобр!K111+Минприроды!K111+Минсельхоз!K111+Минспорт!K111+Минстрой!K111+Минтранспорт!K111+Минтруд!K111+Минфин!K111+минэк!K111+Минюст!K111+ЦИК!K111+ТФОМС!K111</f>
        <v>0</v>
      </c>
    </row>
    <row r="112" spans="1:11" ht="39.75" thickBot="1">
      <c r="A112" s="84" t="s">
        <v>99</v>
      </c>
      <c r="B112" s="82">
        <v>4.202</v>
      </c>
      <c r="C112" s="232">
        <f>АГЧР!C112+ГКЧС!C112+Госвет!C112+Госжил!C112+Госкомимущ!C112+Гос_по_тариф!C112+Госсовет!C112+Гостехнадзор!C112+КСП!C112+Минздрав!C112+Мининформ!C112+Минкультур!C112+Минобр!C112+Минприроды!C112+Минсельхоз!C112+Минспорт!C112+Минстрой!C112+Минтранспорт!C112+Минтруд!C112+Минфин!C112+минэк!C112+Минюст!C112+ЦИК!C112+ТФОМС!C112</f>
        <v>212</v>
      </c>
      <c r="D112" s="232">
        <f>АГЧР!D112+ГКЧС!D112+Госвет!D112+Госжил!D112+Госкомимущ!D112+Гос_по_тариф!D112+Госсовет!D112+Гостехнадзор!D112+КСП!D112+Минздрав!D112+Мининформ!D112+Минкультур!D112+Минобр!D112+Минприроды!D112+Минсельхоз!D112+Минспорт!D112+Минстрой!D112+Минтранспорт!D112+Минтруд!D112+Минфин!D112+минэк!D112+Минюст!D112+ЦИК!D112+ТФОМС!D112</f>
        <v>0</v>
      </c>
      <c r="E112" s="232">
        <f>АГЧР!E112+ГКЧС!E112+Госвет!E112+Госжил!E112+Госкомимущ!E112+Гос_по_тариф!E112+Госсовет!E112+Гостехнадзор!E112+КСП!E112+Минздрав!E112+Мининформ!E112+Минкультур!E112+Минобр!E112+Минприроды!E112+Минсельхоз!E112+Минспорт!E112+Минстрой!E112+Минтранспорт!E112+Минтруд!E112+Минфин!E112+минэк!E112+Минюст!E112+ЦИК!E112+ТФОМС!E112</f>
        <v>3</v>
      </c>
      <c r="F112" s="232">
        <f>АГЧР!F112+ГКЧС!F112+Госвет!F112+Госжил!F112+Госкомимущ!F112+Гос_по_тариф!F112+Госсовет!F112+Гостехнадзор!F112+КСП!F112+Минздрав!F112+Мининформ!F112+Минкультур!F112+Минобр!F112+Минприроды!F112+Минсельхоз!F112+Минспорт!F112+Минстрой!F112+Минтранспорт!F112+Минтруд!F112+Минфин!F112+минэк!F112+Минюст!F112+ЦИК!F112+ТФОМС!F112</f>
        <v>0</v>
      </c>
      <c r="G112" s="232">
        <f>АГЧР!G112+ГКЧС!G112+Госвет!G112+Госжил!G112+Госкомимущ!G112+Гос_по_тариф!G112+Госсовет!G112+Гостехнадзор!G112+КСП!G112+Минздрав!G112+Мининформ!G112+Минкультур!G112+Минобр!G112+Минприроды!G112+Минсельхоз!G112+Минспорт!G112+Минстрой!G112+Минтранспорт!G112+Минтруд!G112+Минфин!G112+минэк!G112+Минюст!G112+ЦИК!G112+ТФОМС!G112</f>
        <v>186</v>
      </c>
      <c r="H112" s="232">
        <f>АГЧР!H112+ГКЧС!H112+Госвет!H112+Госжил!H112+Госкомимущ!H112+Гос_по_тариф!H112+Госсовет!H112+Гостехнадзор!H112+КСП!H112+Минздрав!H112+Мининформ!H112+Минкультур!H112+Минобр!H112+Минприроды!H112+Минсельхоз!H112+Минспорт!H112+Минстрой!H112+Минтранспорт!H112+Минтруд!H112+Минфин!H112+минэк!H112+Минюст!H112+ЦИК!H112+ТФОМС!H112</f>
        <v>23</v>
      </c>
      <c r="I112" s="232">
        <f>АГЧР!I112+ГКЧС!I112+Госвет!I112+Госжил!I112+Госкомимущ!I112+Гос_по_тариф!I112+Госсовет!I112+Гостехнадзор!I112+КСП!I112+Минздрав!I112+Мининформ!I112+Минкультур!I112+Минобр!I112+Минприроды!I112+Минсельхоз!I112+Минспорт!I112+Минстрой!I112+Минтранспорт!I112+Минтруд!I112+Минфин!I112+минэк!I112+Минюст!I112+ЦИК!I112+ТФОМС!I112</f>
        <v>0</v>
      </c>
      <c r="J112" s="232">
        <f>АГЧР!J112+ГКЧС!J112+Госвет!J112+Госжил!J112+Госкомимущ!J112+Гос_по_тариф!J112+Госсовет!J112+Гостехнадзор!J112+КСП!J112+Минздрав!J112+Мининформ!J112+Минкультур!J112+Минобр!J112+Минприроды!J112+Минсельхоз!J112+Минспорт!J112+Минстрой!J112+Минтранспорт!J112+Минтруд!J112+Минфин!J112+минэк!J112+Минюст!J112+ЦИК!J112+ТФОМС!J112</f>
        <v>0</v>
      </c>
      <c r="K112" s="232">
        <f>АГЧР!K112+ГКЧС!K112+Госвет!K112+Госжил!K112+Госкомимущ!K112+Гос_по_тариф!K112+Госсовет!K112+Гостехнадзор!K112+КСП!K112+Минздрав!K112+Мининформ!K112+Минкультур!K112+Минобр!K112+Минприроды!K112+Минсельхоз!K112+Минспорт!K112+Минстрой!K112+Минтранспорт!K112+Минтруд!K112+Минфин!K112+минэк!K112+Минюст!K112+ЦИК!K112+ТФОМС!K112</f>
        <v>0</v>
      </c>
    </row>
    <row r="113" spans="1:11" ht="53.25" thickBot="1">
      <c r="A113" s="84" t="s">
        <v>100</v>
      </c>
      <c r="B113" s="82">
        <v>4.203</v>
      </c>
      <c r="C113" s="232">
        <f>АГЧР!C113+ГКЧС!C113+Госвет!C113+Госжил!C113+Госкомимущ!C113+Гос_по_тариф!C113+Госсовет!C113+Гостехнадзор!C113+КСП!C113+Минздрав!C113+Мининформ!C113+Минкультур!C113+Минобр!C113+Минприроды!C113+Минсельхоз!C113+Минспорт!C113+Минстрой!C113+Минтранспорт!C113+Минтруд!C113+Минфин!C113+минэк!C113+Минюст!C113+ЦИК!C113+ТФОМС!C113</f>
        <v>2</v>
      </c>
      <c r="D113" s="232">
        <f>АГЧР!D113+ГКЧС!D113+Госвет!D113+Госжил!D113+Госкомимущ!D113+Гос_по_тариф!D113+Госсовет!D113+Гостехнадзор!D113+КСП!D113+Минздрав!D113+Мининформ!D113+Минкультур!D113+Минобр!D113+Минприроды!D113+Минсельхоз!D113+Минспорт!D113+Минстрой!D113+Минтранспорт!D113+Минтруд!D113+Минфин!D113+минэк!D113+Минюст!D113+ЦИК!D113+ТФОМС!D113</f>
        <v>0</v>
      </c>
      <c r="E113" s="232">
        <f>АГЧР!E113+ГКЧС!E113+Госвет!E113+Госжил!E113+Госкомимущ!E113+Гос_по_тариф!E113+Госсовет!E113+Гостехнадзор!E113+КСП!E113+Минздрав!E113+Мининформ!E113+Минкультур!E113+Минобр!E113+Минприроды!E113+Минсельхоз!E113+Минспорт!E113+Минстрой!E113+Минтранспорт!E113+Минтруд!E113+Минфин!E113+минэк!E113+Минюст!E113+ЦИК!E113+ТФОМС!E113</f>
        <v>0</v>
      </c>
      <c r="F113" s="232">
        <f>АГЧР!F113+ГКЧС!F113+Госвет!F113+Госжил!F113+Госкомимущ!F113+Гос_по_тариф!F113+Госсовет!F113+Гостехнадзор!F113+КСП!F113+Минздрав!F113+Мининформ!F113+Минкультур!F113+Минобр!F113+Минприроды!F113+Минсельхоз!F113+Минспорт!F113+Минстрой!F113+Минтранспорт!F113+Минтруд!F113+Минфин!F113+минэк!F113+Минюст!F113+ЦИК!F113+ТФОМС!F113</f>
        <v>0</v>
      </c>
      <c r="G113" s="232">
        <f>АГЧР!G113+ГКЧС!G113+Госвет!G113+Госжил!G113+Госкомимущ!G113+Гос_по_тариф!G113+Госсовет!G113+Гостехнадзор!G113+КСП!G113+Минздрав!G113+Мининформ!G113+Минкультур!G113+Минобр!G113+Минприроды!G113+Минсельхоз!G113+Минспорт!G113+Минстрой!G113+Минтранспорт!G113+Минтруд!G113+Минфин!G113+минэк!G113+Минюст!G113+ЦИК!G113+ТФОМС!G113</f>
        <v>2</v>
      </c>
      <c r="H113" s="232">
        <f>АГЧР!H113+ГКЧС!H113+Госвет!H113+Госжил!H113+Госкомимущ!H113+Гос_по_тариф!H113+Госсовет!H113+Гостехнадзор!H113+КСП!H113+Минздрав!H113+Мининформ!H113+Минкультур!H113+Минобр!H113+Минприроды!H113+Минсельхоз!H113+Минспорт!H113+Минстрой!H113+Минтранспорт!H113+Минтруд!H113+Минфин!H113+минэк!H113+Минюст!H113+ЦИК!H113+ТФОМС!H113</f>
        <v>0</v>
      </c>
      <c r="I113" s="232">
        <f>АГЧР!I113+ГКЧС!I113+Госвет!I113+Госжил!I113+Госкомимущ!I113+Гос_по_тариф!I113+Госсовет!I113+Гостехнадзор!I113+КСП!I113+Минздрав!I113+Мининформ!I113+Минкультур!I113+Минобр!I113+Минприроды!I113+Минсельхоз!I113+Минспорт!I113+Минстрой!I113+Минтранспорт!I113+Минтруд!I113+Минфин!I113+минэк!I113+Минюст!I113+ЦИК!I113+ТФОМС!I113</f>
        <v>0</v>
      </c>
      <c r="J113" s="232">
        <f>АГЧР!J113+ГКЧС!J113+Госвет!J113+Госжил!J113+Госкомимущ!J113+Гос_по_тариф!J113+Госсовет!J113+Гостехнадзор!J113+КСП!J113+Минздрав!J113+Мининформ!J113+Минкультур!J113+Минобр!J113+Минприроды!J113+Минсельхоз!J113+Минспорт!J113+Минстрой!J113+Минтранспорт!J113+Минтруд!J113+Минфин!J113+минэк!J113+Минюст!J113+ЦИК!J113+ТФОМС!J113</f>
        <v>0</v>
      </c>
      <c r="K113" s="232">
        <f>АГЧР!K113+ГКЧС!K113+Госвет!K113+Госжил!K113+Госкомимущ!K113+Гос_по_тариф!K113+Госсовет!K113+Гостехнадзор!K113+КСП!K113+Минздрав!K113+Мининформ!K113+Минкультур!K113+Минобр!K113+Минприроды!K113+Минсельхоз!K113+Минспорт!K113+Минстрой!K113+Минтранспорт!K113+Минтруд!K113+Минфин!K113+минэк!K113+Минюст!K113+ЦИК!K113+ТФОМС!K113</f>
        <v>0</v>
      </c>
    </row>
    <row r="114" spans="1:11" ht="14.25">
      <c r="A114" s="468" t="s">
        <v>101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" thickBot="1">
      <c r="A115" s="471" t="s">
        <v>102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84" t="s">
        <v>103</v>
      </c>
      <c r="B116" s="82">
        <v>4.301</v>
      </c>
      <c r="C116" s="289">
        <f>АГЧР!C116+ГКЧС!C116+Госвет!C116+Госжил!C116+Госкомимущ!C116+Гос_по_тариф!C116+Госсовет!C116+Гостехнадзор!C116+КСП!C116+Минздрав!C116+Мининформ!C116+Минкультур!C116+Минобр!C116+Минприроды!C116+Минсельхоз!C116+Минспорт!C116+Минстрой!C116+Минтранспорт!C116+Минтруд!C116+Минфин!C116+минэк!C116+Минюст!C116+ЦИК!C116+ТФОМС!C116</f>
        <v>4242089.93234</v>
      </c>
      <c r="D116" s="289">
        <f>АГЧР!D116+ГКЧС!D116+Госвет!D116+Госжил!D116+Госкомимущ!D116+Гос_по_тариф!D116+Госсовет!D116+Гостехнадзор!D116+КСП!D116+Минздрав!D116+Мининформ!D116+Минкультур!D116+Минобр!D116+Минприроды!D116+Минсельхоз!D116+Минспорт!D116+Минстрой!D116+Минтранспорт!D116+Минтруд!D116+Минфин!D116+минэк!D116+Минюст!D116+ЦИК!D116+ТФОМС!D116</f>
        <v>0</v>
      </c>
      <c r="E116" s="289">
        <f>АГЧР!E116+ГКЧС!E116+Госвет!E116+Госжил!E116+Госкомимущ!E116+Гос_по_тариф!E116+Госсовет!E116+Гостехнадзор!E116+КСП!E116+Минздрав!E116+Мининформ!E116+Минкультур!E116+Минобр!E116+Минприроды!E116+Минсельхоз!E116+Минспорт!E116+Минстрой!E116+Минтранспорт!E116+Минтруд!E116+Минфин!E116+минэк!E116+Минюст!E116+ЦИК!E116+ТФОМС!E116</f>
        <v>0</v>
      </c>
      <c r="F116" s="289">
        <f>АГЧР!F116+ГКЧС!F116+Госвет!F116+Госжил!F116+Госкомимущ!F116+Гос_по_тариф!F116+Госсовет!F116+Гостехнадзор!F116+КСП!F116+Минздрав!F116+Мининформ!F116+Минкультур!F116+Минобр!F116+Минприроды!F116+Минсельхоз!F116+Минспорт!F116+Минстрой!F116+Минтранспорт!F116+Минтруд!F116+Минфин!F116+минэк!F116+Минюст!F116+ЦИК!F116+ТФОМС!F116</f>
        <v>0</v>
      </c>
      <c r="G116" s="289">
        <f>АГЧР!G116+ГКЧС!G116+Госвет!G116+Госжил!G116+Госкомимущ!G116+Гос_по_тариф!G116+Госсовет!G116+Гостехнадзор!G116+КСП!G116+Минздрав!G116+Мининформ!G116+Минкультур!G116+Минобр!G116+Минприроды!G116+Минсельхоз!G116+Минспорт!G116+Минстрой!G116+Минтранспорт!G116+Минтруд!G116+Минфин!G116+минэк!G116+Минюст!G116+ЦИК!G116+ТФОМС!G116</f>
        <v>0</v>
      </c>
      <c r="H116" s="289">
        <f>АГЧР!H116+ГКЧС!H116+Госвет!H116+Госжил!H116+Госкомимущ!H116+Гос_по_тариф!H116+Госсовет!H116+Гостехнадзор!H116+КСП!H116+Минздрав!H116+Мининформ!H116+Минкультур!H116+Минобр!H116+Минприроды!H116+Минсельхоз!H116+Минспорт!H116+Минстрой!H116+Минтранспорт!H116+Минтруд!H116+Минфин!H116+минэк!H116+Минюст!H116+ЦИК!H116+ТФОМС!H116</f>
        <v>0</v>
      </c>
      <c r="I116" s="289">
        <f>АГЧР!I116+ГКЧС!I116+Госвет!I116+Госжил!I116+Госкомимущ!I116+Гос_по_тариф!I116+Госсовет!I116+Гостехнадзор!I116+КСП!I116+Минздрав!I116+Мининформ!I116+Минкультур!I116+Минобр!I116+Минприроды!I116+Минсельхоз!I116+Минспорт!I116+Минстрой!I116+Минтранспорт!I116+Минтруд!I116+Минфин!I116+минэк!I116+Минюст!I116+ЦИК!I116+ТФОМС!I116</f>
        <v>0</v>
      </c>
      <c r="J116" s="289">
        <f>АГЧР!J116+ГКЧС!J116+Госвет!J116+Госжил!J116+Госкомимущ!J116+Гос_по_тариф!J116+Госсовет!J116+Гостехнадзор!J116+КСП!J116+Минздрав!J116+Мининформ!J116+Минкультур!J116+Минобр!J116+Минприроды!J116+Минсельхоз!J116+Минспорт!J116+Минстрой!J116+Минтранспорт!J116+Минтруд!J116+Минфин!J116+минэк!J116+Минюст!J116+ЦИК!J116+ТФОМС!J116</f>
        <v>0</v>
      </c>
      <c r="K116" s="289">
        <f>АГЧР!K116+ГКЧС!K116+Госвет!K116+Госжил!K116+Госкомимущ!K116+Гос_по_тариф!K116+Госсовет!K116+Гостехнадзор!K116+КСП!K116+Минздрав!K116+Мининформ!K116+Минкультур!K116+Минобр!K116+Минприроды!K116+Минсельхоз!K116+Минспорт!K116+Минстрой!K116+Минтранспорт!K116+Минтруд!K116+Минфин!K116+минэк!K116+Минюст!K116+ЦИК!K116+ТФОМС!K116</f>
        <v>0</v>
      </c>
    </row>
    <row r="117" spans="1:11" ht="39.75" thickBot="1">
      <c r="A117" s="84" t="s">
        <v>104</v>
      </c>
      <c r="B117" s="82">
        <v>4.302</v>
      </c>
      <c r="C117" s="289">
        <f>АГЧР!C117+ГКЧС!C117+Госвет!C117+Госжил!C117+Госкомимущ!C117+Гос_по_тариф!C117+Госсовет!C117+Гостехнадзор!C117+КСП!C117+Минздрав!C117+Мининформ!C117+Минкультур!C117+Минобр!C117+Минприроды!C117+Минсельхоз!C117+Минспорт!C117+Минстрой!C117+Минтранспорт!C117+Минтруд!C117+Минфин!C117+минэк!C117+Минюст!C117+ЦИК!C117+ТФОМС!C117</f>
        <v>2932191.5773199997</v>
      </c>
      <c r="D117" s="289">
        <f>АГЧР!D117+ГКЧС!D117+Госвет!D117+Госжил!D117+Госкомимущ!D117+Гос_по_тариф!D117+Госсовет!D117+Гостехнадзор!D117+КСП!D117+Минздрав!D117+Мининформ!D117+Минкультур!D117+Минобр!D117+Минприроды!D117+Минсельхоз!D117+Минспорт!D117+Минстрой!D117+Минтранспорт!D117+Минтруд!D117+Минфин!D117+минэк!D117+Минюст!D117+ЦИК!D117+ТФОМС!D117</f>
        <v>0</v>
      </c>
      <c r="E117" s="289">
        <f>АГЧР!E117+ГКЧС!E117+Госвет!E117+Госжил!E117+Госкомимущ!E117+Гос_по_тариф!E117+Госсовет!E117+Гостехнадзор!E117+КСП!E117+Минздрав!E117+Мининформ!E117+Минкультур!E117+Минобр!E117+Минприроды!E117+Минсельхоз!E117+Минспорт!E117+Минстрой!E117+Минтранспорт!E117+Минтруд!E117+Минфин!E117+минэк!E117+Минюст!E117+ЦИК!E117+ТФОМС!E117</f>
        <v>0</v>
      </c>
      <c r="F117" s="289">
        <f>АГЧР!F117+ГКЧС!F117+Госвет!F117+Госжил!F117+Госкомимущ!F117+Гос_по_тариф!F117+Госсовет!F117+Гостехнадзор!F117+КСП!F117+Минздрав!F117+Мининформ!F117+Минкультур!F117+Минобр!F117+Минприроды!F117+Минсельхоз!F117+Минспорт!F117+Минстрой!F117+Минтранспорт!F117+Минтруд!F117+Минфин!F117+минэк!F117+Минюст!F117+ЦИК!F117+ТФОМС!F117</f>
        <v>0</v>
      </c>
      <c r="G117" s="289">
        <f>АГЧР!G117+ГКЧС!G117+Госвет!G117+Госжил!G117+Госкомимущ!G117+Гос_по_тариф!G117+Госсовет!G117+Гостехнадзор!G117+КСП!G117+Минздрав!G117+Мининформ!G117+Минкультур!G117+Минобр!G117+Минприроды!G117+Минсельхоз!G117+Минспорт!G117+Минстрой!G117+Минтранспорт!G117+Минтруд!G117+Минфин!G117+минэк!G117+Минюст!G117+ЦИК!G117+ТФОМС!G117</f>
        <v>0</v>
      </c>
      <c r="H117" s="289">
        <f>АГЧР!H117+ГКЧС!H117+Госвет!H117+Госжил!H117+Госкомимущ!H117+Гос_по_тариф!H117+Госсовет!H117+Гостехнадзор!H117+КСП!H117+Минздрав!H117+Мининформ!H117+Минкультур!H117+Минобр!H117+Минприроды!H117+Минсельхоз!H117+Минспорт!H117+Минстрой!H117+Минтранспорт!H117+Минтруд!H117+Минфин!H117+минэк!H117+Минюст!H117+ЦИК!H117+ТФОМС!H117</f>
        <v>0</v>
      </c>
      <c r="I117" s="289">
        <f>АГЧР!I117+ГКЧС!I117+Госвет!I117+Госжил!I117+Госкомимущ!I117+Гос_по_тариф!I117+Госсовет!I117+Гостехнадзор!I117+КСП!I117+Минздрав!I117+Мининформ!I117+Минкультур!I117+Минобр!I117+Минприроды!I117+Минсельхоз!I117+Минспорт!I117+Минстрой!I117+Минтранспорт!I117+Минтруд!I117+Минфин!I117+минэк!I117+Минюст!I117+ЦИК!I117+ТФОМС!I117</f>
        <v>0</v>
      </c>
      <c r="J117" s="289">
        <f>АГЧР!J117+ГКЧС!J117+Госвет!J117+Госжил!J117+Госкомимущ!J117+Гос_по_тариф!J117+Госсовет!J117+Гостехнадзор!J117+КСП!J117+Минздрав!J117+Мининформ!J117+Минкультур!J117+Минобр!J117+Минприроды!J117+Минсельхоз!J117+Минспорт!J117+Минстрой!J117+Минтранспорт!J117+Минтруд!J117+Минфин!J117+минэк!J117+Минюст!J117+ЦИК!J117+ТФОМС!J117</f>
        <v>0</v>
      </c>
      <c r="K117" s="289">
        <f>АГЧР!K117+ГКЧС!K117+Госвет!K117+Госжил!K117+Госкомимущ!K117+Гос_по_тариф!K117+Госсовет!K117+Гостехнадзор!K117+КСП!K117+Минздрав!K117+Мининформ!K117+Минкультур!K117+Минобр!K117+Минприроды!K117+Минсельхоз!K117+Минспорт!K117+Минстрой!K117+Минтранспорт!K117+Минтруд!K117+Минфин!K117+минэк!K117+Минюст!K117+ЦИК!K117+ТФОМС!K117</f>
        <v>0</v>
      </c>
    </row>
    <row r="118" spans="1:11" ht="53.25" thickBot="1">
      <c r="A118" s="84" t="s">
        <v>105</v>
      </c>
      <c r="B118" s="82">
        <v>4.303</v>
      </c>
      <c r="C118" s="289">
        <f>АГЧР!C118+ГКЧС!C118+Госвет!C118+Госжил!C118+Госкомимущ!C118+Гос_по_тариф!C118+Госсовет!C118+Гостехнадзор!C118+КСП!C118+Минздрав!C118+Мининформ!C118+Минкультур!C118+Минобр!C118+Минприроды!C118+Минсельхоз!C118+Минспорт!C118+Минстрой!C118+Минтранспорт!C118+Минтруд!C118+Минфин!C118+минэк!C118+Минюст!C118+ЦИК!C118+ТФОМС!C118</f>
        <v>938002.3342</v>
      </c>
      <c r="D118" s="289">
        <f>АГЧР!D118+ГКЧС!D118+Госвет!D118+Госжил!D118+Госкомимущ!D118+Гос_по_тариф!D118+Госсовет!D118+Гостехнадзор!D118+КСП!D118+Минздрав!D118+Мининформ!D118+Минкультур!D118+Минобр!D118+Минприроды!D118+Минсельхоз!D118+Минспорт!D118+Минстрой!D118+Минтранспорт!D118+Минтруд!D118+Минфин!D118+минэк!D118+Минюст!D118+ЦИК!D118+ТФОМС!D118</f>
        <v>2970.75</v>
      </c>
      <c r="E118" s="289">
        <f>АГЧР!E118+ГКЧС!E118+Госвет!E118+Госжил!E118+Госкомимущ!E118+Гос_по_тариф!E118+Госсовет!E118+Гостехнадзор!E118+КСП!E118+Минздрав!E118+Мининформ!E118+Минкультур!E118+Минобр!E118+Минприроды!E118+Минсельхоз!E118+Минспорт!E118+Минстрой!E118+Минтранспорт!E118+Минтруд!E118+Минфин!E118+минэк!E118+Минюст!E118+ЦИК!E118+ТФОМС!E118</f>
        <v>41400</v>
      </c>
      <c r="F118" s="289">
        <f>АГЧР!F118+ГКЧС!F118+Госвет!F118+Госжил!F118+Госкомимущ!F118+Гос_по_тариф!F118+Госсовет!F118+Гостехнадзор!F118+КСП!F118+Минздрав!F118+Мининформ!F118+Минкультур!F118+Минобр!F118+Минприроды!F118+Минсельхоз!F118+Минспорт!F118+Минстрой!F118+Минтранспорт!F118+Минтруд!F118+Минфин!F118+минэк!F118+Минюст!F118+ЦИК!F118+ТФОМС!F118</f>
        <v>0</v>
      </c>
      <c r="G118" s="289">
        <f>АГЧР!G118+ГКЧС!G118+Госвет!G118+Госжил!G118+Госкомимущ!G118+Гос_по_тариф!G118+Госсовет!G118+Гостехнадзор!G118+КСП!G118+Минздрав!G118+Мининформ!G118+Минкультур!G118+Минобр!G118+Минприроды!G118+Минсельхоз!G118+Минспорт!G118+Минстрой!G118+Минтранспорт!G118+Минтруд!G118+Минфин!G118+минэк!G118+Минюст!G118+ЦИК!G118+ТФОМС!G118</f>
        <v>871064.5142</v>
      </c>
      <c r="H118" s="289">
        <f>АГЧР!H118+ГКЧС!H118+Госвет!H118+Госжил!H118+Госкомимущ!H118+Гос_по_тариф!H118+Госсовет!H118+Гостехнадзор!H118+КСП!H118+Минздрав!H118+Мининформ!H118+Минкультур!H118+Минобр!H118+Минприроды!H118+Минсельхоз!H118+Минспорт!H118+Минстрой!H118+Минтранспорт!H118+Минтруд!H118+Минфин!H118+минэк!H118+Минюст!H118+ЦИК!H118+ТФОМС!H118</f>
        <v>22567.07</v>
      </c>
      <c r="I118" s="289">
        <f>АГЧР!I118+ГКЧС!I118+Госвет!I118+Госжил!I118+Госкомимущ!I118+Гос_по_тариф!I118+Госсовет!I118+Гостехнадзор!I118+КСП!I118+Минздрав!I118+Мининформ!I118+Минкультур!I118+Минобр!I118+Минприроды!I118+Минсельхоз!I118+Минспорт!I118+Минстрой!I118+Минтранспорт!I118+Минтруд!I118+Минфин!I118+минэк!I118+Минюст!I118+ЦИК!I118+ТФОМС!I118</f>
        <v>0</v>
      </c>
      <c r="J118" s="289">
        <f>АГЧР!J118+ГКЧС!J118+Госвет!J118+Госжил!J118+Госкомимущ!J118+Гос_по_тариф!J118+Госсовет!J118+Гостехнадзор!J118+КСП!J118+Минздрав!J118+Мининформ!J118+Минкультур!J118+Минобр!J118+Минприроды!J118+Минсельхоз!J118+Минспорт!J118+Минстрой!J118+Минтранспорт!J118+Минтруд!J118+Минфин!J118+минэк!J118+Минюст!J118+ЦИК!J118+ТФОМС!J118</f>
        <v>0</v>
      </c>
      <c r="K118" s="289">
        <f>АГЧР!K118+ГКЧС!K118+Госвет!K118+Госжил!K118+Госкомимущ!K118+Гос_по_тариф!K118+Госсовет!K118+Гостехнадзор!K118+КСП!K118+Минздрав!K118+Мининформ!K118+Минкультур!K118+Минобр!K118+Минприроды!K118+Минсельхоз!K118+Минспорт!K118+Минстрой!K118+Минтранспорт!K118+Минтруд!K118+Минфин!K118+минэк!K118+Минюст!K118+ЦИК!K118+ТФОМС!K118</f>
        <v>0</v>
      </c>
    </row>
    <row r="119" spans="1:11" ht="66" thickBot="1">
      <c r="A119" s="84" t="s">
        <v>106</v>
      </c>
      <c r="B119" s="82">
        <v>4.304</v>
      </c>
      <c r="C119" s="289">
        <f>АГЧР!C119+ГКЧС!C119+Госвет!C119+Госжил!C119+Госкомимущ!C119+Гос_по_тариф!C119+Госсовет!C119+Гостехнадзор!C119+КСП!C119+Минздрав!C119+Мининформ!C119+Минкультур!C119+Минобр!C119+Минприроды!C119+Минсельхоз!C119+Минспорт!C119+Минстрой!C119+Минтранспорт!C119+Минтруд!C119+Минфин!C119+минэк!C119+Минюст!C119+ЦИК!C119+ТФОМС!C119</f>
        <v>101459.15188</v>
      </c>
      <c r="D119" s="289">
        <f>АГЧР!D119+ГКЧС!D119+Госвет!D119+Госжил!D119+Госкомимущ!D119+Гос_по_тариф!D119+Госсовет!D119+Гостехнадзор!D119+КСП!D119+Минздрав!D119+Мининформ!D119+Минкультур!D119+Минобр!D119+Минприроды!D119+Минсельхоз!D119+Минспорт!D119+Минстрой!D119+Минтранспорт!D119+Минтруд!D119+Минфин!D119+минэк!D119+Минюст!D119+ЦИК!D119+ТФОМС!D119</f>
        <v>0</v>
      </c>
      <c r="E119" s="289">
        <f>АГЧР!E119+ГКЧС!E119+Госвет!E119+Госжил!E119+Госкомимущ!E119+Гос_по_тариф!E119+Госсовет!E119+Гостехнадзор!E119+КСП!E119+Минздрав!E119+Мининформ!E119+Минкультур!E119+Минобр!E119+Минприроды!E119+Минсельхоз!E119+Минспорт!E119+Минстрой!E119+Минтранспорт!E119+Минтруд!E119+Минфин!E119+минэк!E119+Минюст!E119+ЦИК!E119+ТФОМС!E119</f>
        <v>41400</v>
      </c>
      <c r="F119" s="289">
        <f>АГЧР!F119+ГКЧС!F119+Госвет!F119+Госжил!F119+Госкомимущ!F119+Гос_по_тариф!F119+Госсовет!F119+Гостехнадзор!F119+КСП!F119+Минздрав!F119+Мининформ!F119+Минкультур!F119+Минобр!F119+Минприроды!F119+Минсельхоз!F119+Минспорт!F119+Минстрой!F119+Минтранспорт!F119+Минтруд!F119+Минфин!F119+минэк!F119+Минюст!F119+ЦИК!F119+ТФОМС!F119</f>
        <v>0</v>
      </c>
      <c r="G119" s="289">
        <f>АГЧР!G119+ГКЧС!G119+Госвет!G119+Госжил!G119+Госкомимущ!G119+Гос_по_тариф!G119+Госсовет!G119+Гостехнадзор!G119+КСП!G119+Минздрав!G119+Мининформ!G119+Минкультур!G119+Минобр!G119+Минприроды!G119+Минсельхоз!G119+Минспорт!G119+Минстрой!G119+Минтранспорт!G119+Минтруд!G119+Минфин!G119+минэк!G119+Минюст!G119+ЦИК!G119+ТФОМС!G119</f>
        <v>58987.081880000005</v>
      </c>
      <c r="H119" s="289">
        <f>АГЧР!H119+ГКЧС!H119+Госвет!H119+Госжил!H119+Госкомимущ!H119+Гос_по_тариф!H119+Госсовет!H119+Гостехнадзор!H119+КСП!H119+Минздрав!H119+Мининформ!H119+Минкультур!H119+Минобр!H119+Минприроды!H119+Минсельхоз!H119+Минспорт!H119+Минстрой!H119+Минтранспорт!H119+Минтруд!H119+Минфин!H119+минэк!H119+Минюст!H119+ЦИК!H119+ТФОМС!H119</f>
        <v>1072.0700000000002</v>
      </c>
      <c r="I119" s="289">
        <f>АГЧР!I119+ГКЧС!I119+Госвет!I119+Госжил!I119+Госкомимущ!I119+Гос_по_тариф!I119+Госсовет!I119+Гостехнадзор!I119+КСП!I119+Минздрав!I119+Мининформ!I119+Минкультур!I119+Минобр!I119+Минприроды!I119+Минсельхоз!I119+Минспорт!I119+Минстрой!I119+Минтранспорт!I119+Минтруд!I119+Минфин!I119+минэк!I119+Минюст!I119+ЦИК!I119+ТФОМС!I119</f>
        <v>0</v>
      </c>
      <c r="J119" s="289">
        <f>АГЧР!J119+ГКЧС!J119+Госвет!J119+Госжил!J119+Госкомимущ!J119+Гос_по_тариф!J119+Госсовет!J119+Гостехнадзор!J119+КСП!J119+Минздрав!J119+Мининформ!J119+Минкультур!J119+Минобр!J119+Минприроды!J119+Минсельхоз!J119+Минспорт!J119+Минстрой!J119+Минтранспорт!J119+Минтруд!J119+Минфин!J119+минэк!J119+Минюст!J119+ЦИК!J119+ТФОМС!J119</f>
        <v>0</v>
      </c>
      <c r="K119" s="289">
        <f>АГЧР!K119+ГКЧС!K119+Госвет!K119+Госжил!K119+Госкомимущ!K119+Гос_по_тариф!K119+Госсовет!K119+Гостехнадзор!K119+КСП!K119+Минздрав!K119+Мининформ!K119+Минкультур!K119+Минобр!K119+Минприроды!K119+Минсельхоз!K119+Минспорт!K119+Минстрой!K119+Минтранспорт!K119+Минтруд!K119+Минфин!K119+минэк!K119+Минюст!K119+ЦИК!K119+ТФОМС!K119</f>
        <v>0</v>
      </c>
    </row>
    <row r="120" spans="1:11" ht="53.25" thickBot="1">
      <c r="A120" s="84" t="s">
        <v>107</v>
      </c>
      <c r="B120" s="82">
        <v>4.305</v>
      </c>
      <c r="C120" s="289">
        <f>АГЧР!C120+ГКЧС!C120+Госвет!C120+Госжил!C120+Госкомимущ!C120+Гос_по_тариф!C120+Госсовет!C120+Гостехнадзор!C120+КСП!C120+Минздрав!C120+Мининформ!C120+Минкультур!C120+Минобр!C120+Минприроды!C120+Минсельхоз!C120+Минспорт!C120+Минстрой!C120+Минтранспорт!C120+Минтруд!C120+Минфин!C120+минэк!C120+Минюст!C120+ЦИК!C120+ТФОМС!C120</f>
        <v>772864.7390599998</v>
      </c>
      <c r="D120" s="289">
        <f>АГЧР!D120+ГКЧС!D120+Госвет!D120+Госжил!D120+Госкомимущ!D120+Гос_по_тариф!D120+Госсовет!D120+Гостехнадзор!D120+КСП!D120+Минздрав!D120+Мининформ!D120+Минкультур!D120+Минобр!D120+Минприроды!D120+Минсельхоз!D120+Минспорт!D120+Минстрой!D120+Минтранспорт!D120+Минтруд!D120+Минфин!D120+минэк!D120+Минюст!D120+ЦИК!D120+ТФОМС!D120</f>
        <v>2827.2</v>
      </c>
      <c r="E120" s="289">
        <f>АГЧР!E120+ГКЧС!E120+Госвет!E120+Госжил!E120+Госкомимущ!E120+Гос_по_тариф!E120+Госсовет!E120+Гостехнадзор!E120+КСП!E120+Минздрав!E120+Мининформ!E120+Минкультур!E120+Минобр!E120+Минприроды!E120+Минсельхоз!E120+Минспорт!E120+Минстрой!E120+Минтранспорт!E120+Минтруд!E120+Минфин!E120+минэк!E120+Минюст!E120+ЦИК!E120+ТФОМС!E120</f>
        <v>0</v>
      </c>
      <c r="F120" s="289">
        <f>АГЧР!F120+ГКЧС!F120+Госвет!F120+Госжил!F120+Госкомимущ!F120+Гос_по_тариф!F120+Госсовет!F120+Гостехнадзор!F120+КСП!F120+Минздрав!F120+Мининформ!F120+Минкультур!F120+Минобр!F120+Минприроды!F120+Минсельхоз!F120+Минспорт!F120+Минстрой!F120+Минтранспорт!F120+Минтруд!F120+Минфин!F120+минэк!F120+Минюст!F120+ЦИК!F120+ТФОМС!F120</f>
        <v>0</v>
      </c>
      <c r="G120" s="289">
        <f>АГЧР!G120+ГКЧС!G120+Госвет!G120+Госжил!G120+Госкомимущ!G120+Гос_по_тариф!G120+Госсовет!G120+Гостехнадзор!G120+КСП!G120+Минздрав!G120+Мининформ!G120+Минкультур!G120+Минобр!G120+Минприроды!G120+Минсельхоз!G120+Минспорт!G120+Минстрой!G120+Минтранспорт!G120+Минтруд!G120+Минфин!G120+минэк!G120+Минюст!G120+ЦИК!G120+ТФОМС!G120</f>
        <v>752165.8490599999</v>
      </c>
      <c r="H120" s="289">
        <f>АГЧР!H120+ГКЧС!H120+Госвет!H120+Госжил!H120+Госкомимущ!H120+Гос_по_тариф!H120+Госсовет!H120+Гостехнадзор!H120+КСП!H120+Минздрав!H120+Мининформ!H120+Минкультур!H120+Минобр!H120+Минприроды!H120+Минсельхоз!H120+Минспорт!H120+Минстрой!H120+Минтранспорт!H120+Минтруд!H120+Минфин!H120+минэк!H120+Минюст!H120+ЦИК!H120+ТФОМС!H120</f>
        <v>17871.690000000002</v>
      </c>
      <c r="I120" s="289">
        <f>АГЧР!I120+ГКЧС!I120+Госвет!I120+Госжил!I120+Госкомимущ!I120+Гос_по_тариф!I120+Госсовет!I120+Гостехнадзор!I120+КСП!I120+Минздрав!I120+Мининформ!I120+Минкультур!I120+Минобр!I120+Минприроды!I120+Минсельхоз!I120+Минспорт!I120+Минстрой!I120+Минтранспорт!I120+Минтруд!I120+Минфин!I120+минэк!I120+Минюст!I120+ЦИК!I120+ТФОМС!I120</f>
        <v>0</v>
      </c>
      <c r="J120" s="289">
        <f>АГЧР!J120+ГКЧС!J120+Госвет!J120+Госжил!J120+Госкомимущ!J120+Гос_по_тариф!J120+Госсовет!J120+Гостехнадзор!J120+КСП!J120+Минздрав!J120+Мининформ!J120+Минкультур!J120+Минобр!J120+Минприроды!J120+Минсельхоз!J120+Минспорт!J120+Минстрой!J120+Минтранспорт!J120+Минтруд!J120+Минфин!J120+минэк!J120+Минюст!J120+ЦИК!J120+ТФОМС!J120</f>
        <v>0</v>
      </c>
      <c r="K120" s="289">
        <f>АГЧР!K120+ГКЧС!K120+Госвет!K120+Госжил!K120+Госкомимущ!K120+Гос_по_тариф!K120+Госсовет!K120+Гостехнадзор!K120+КСП!K120+Минздрав!K120+Мининформ!K120+Минкультур!K120+Минобр!K120+Минприроды!K120+Минсельхоз!K120+Минспорт!K120+Минстрой!K120+Минтранспорт!K120+Минтруд!K120+Минфин!K120+минэк!K120+Минюст!K120+ЦИК!K120+ТФОМС!K120</f>
        <v>0</v>
      </c>
    </row>
    <row r="121" spans="1:11" ht="27" thickBot="1">
      <c r="A121" s="90" t="s">
        <v>267</v>
      </c>
      <c r="B121" s="464">
        <v>4.306</v>
      </c>
      <c r="C121" s="289">
        <f>АГЧР!C121+ГКЧС!C121+Госвет!C121+Госжил!C121+Госкомимущ!C121+Гос_по_тариф!C121+Госсовет!C121+Гостехнадзор!C121+КСП!C121+Минздрав!C121+Мининформ!C121+Минкультур!C121+Минобр!C121+Минприроды!C121+Минсельхоз!C121+Минспорт!C121+Минстрой!C121+Минтранспорт!C121+Минтруд!C121+Минфин!C121+минэк!C121+Минюст!C121+ЦИК!C121+ТФОМС!C121</f>
        <v>765624.933</v>
      </c>
      <c r="D121" s="289">
        <f>АГЧР!D121+ГКЧС!D121+Госвет!D121+Госжил!D121+Госкомимущ!D121+Гос_по_тариф!D121+Госсовет!D121+Гостехнадзор!D121+КСП!D121+Минздрав!D121+Мининформ!D121+Минкультур!D121+Минобр!D121+Минприроды!D121+Минсельхоз!D121+Минспорт!D121+Минстрой!D121+Минтранспорт!D121+Минтруд!D121+Минфин!D121+минэк!D121+Минюст!D121+ЦИК!D121+ТФОМС!D121</f>
        <v>0</v>
      </c>
      <c r="E121" s="289">
        <f>АГЧР!E121+ГКЧС!E121+Госвет!E121+Госжил!E121+Госкомимущ!E121+Гос_по_тариф!E121+Госсовет!E121+Гостехнадзор!E121+КСП!E121+Минздрав!E121+Мининформ!E121+Минкультур!E121+Минобр!E121+Минприроды!E121+Минсельхоз!E121+Минспорт!E121+Минстрой!E121+Минтранспорт!E121+Минтруд!E121+Минфин!E121+минэк!E121+Минюст!E121+ЦИК!E121+ТФОМС!E121</f>
        <v>0</v>
      </c>
      <c r="F121" s="289">
        <f>АГЧР!F121+ГКЧС!F121+Госвет!F121+Госжил!F121+Госкомимущ!F121+Гос_по_тариф!F121+Госсовет!F121+Гостехнадзор!F121+КСП!F121+Минздрав!F121+Мининформ!F121+Минкультур!F121+Минобр!F121+Минприроды!F121+Минсельхоз!F121+Минспорт!F121+Минстрой!F121+Минтранспорт!F121+Минтруд!F121+Минфин!F121+минэк!F121+Минюст!F121+ЦИК!F121+ТФОМС!F121</f>
        <v>0</v>
      </c>
      <c r="G121" s="289">
        <f>АГЧР!G121+ГКЧС!G121+Госвет!G121+Госжил!G121+Госкомимущ!G121+Гос_по_тариф!G121+Госсовет!G121+Гостехнадзор!G121+КСП!G121+Минздрав!G121+Мининформ!G121+Минкультур!G121+Минобр!G121+Минприроды!G121+Минсельхоз!G121+Минспорт!G121+Минстрой!G121+Минтранспорт!G121+Минтруд!G121+Минфин!G121+минэк!G121+Минюст!G121+ЦИК!G121+ТФОМС!G121</f>
        <v>751386.1329999999</v>
      </c>
      <c r="H121" s="289">
        <f>АГЧР!H121+ГКЧС!H121+Госвет!H121+Госжил!H121+Госкомимущ!H121+Гос_по_тариф!H121+Госсовет!H121+Гостехнадзор!H121+КСП!H121+Минздрав!H121+Мининформ!H121+Минкультур!H121+Минобр!H121+Минприроды!H121+Минсельхоз!H121+Минспорт!H121+Минстрой!H121+Минтранспорт!H121+Минтруд!H121+Минфин!H121+минэк!H121+Минюст!H121+ЦИК!H121+ТФОМС!H121</f>
        <v>14238.800000000001</v>
      </c>
      <c r="I121" s="289">
        <f>АГЧР!I121+ГКЧС!I121+Госвет!I121+Госжил!I121+Госкомимущ!I121+Гос_по_тариф!I121+Госсовет!I121+Гостехнадзор!I121+КСП!I121+Минздрав!I121+Мининформ!I121+Минкультур!I121+Минобр!I121+Минприроды!I121+Минсельхоз!I121+Минспорт!I121+Минстрой!I121+Минтранспорт!I121+Минтруд!I121+Минфин!I121+минэк!I121+Минюст!I121+ЦИК!I121+ТФОМС!I121</f>
        <v>0</v>
      </c>
      <c r="J121" s="289">
        <f>АГЧР!J121+ГКЧС!J121+Госвет!J121+Госжил!J121+Госкомимущ!J121+Гос_по_тариф!J121+Госсовет!J121+Гостехнадзор!J121+КСП!J121+Минздрав!J121+Мининформ!J121+Минкультур!J121+Минобр!J121+Минприроды!J121+Минсельхоз!J121+Минспорт!J121+Минстрой!J121+Минтранспорт!J121+Минтруд!J121+Минфин!J121+минэк!J121+Минюст!J121+ЦИК!J121+ТФОМС!J121</f>
        <v>0</v>
      </c>
      <c r="K121" s="289">
        <f>АГЧР!K121+ГКЧС!K121+Госвет!K121+Госжил!K121+Госкомимущ!K121+Гос_по_тариф!K121+Госсовет!K121+Гостехнадзор!K121+КСП!K121+Минздрав!K121+Мининформ!K121+Минкультур!K121+Минобр!K121+Минприроды!K121+Минсельхоз!K121+Минспорт!K121+Минстрой!K121+Минтранспорт!K121+Минтруд!K121+Минфин!K121+минэк!K121+Минюст!K121+ЦИК!K121+ТФОМС!K121</f>
        <v>0</v>
      </c>
    </row>
    <row r="122" spans="1:11" ht="15" thickBot="1">
      <c r="A122" s="84"/>
      <c r="B122" s="465"/>
      <c r="C122" s="289">
        <f>АГЧР!C122+ГКЧС!C122+Госвет!C122+Госжил!C122+Госкомимущ!C122+Гос_по_тариф!C122+Госсовет!C122+Гостехнадзор!C122+КСП!C122+Минздрав!C122+Мининформ!C122+Минкультур!C122+Минобр!C122+Минприроды!C122+Минсельхоз!C122+Минспорт!C122+Минстрой!C122+Минтранспорт!C122+Минтруд!C122+Минфин!C122+минэк!C122+Минюст!C122+ЦИК!C122+ТФОМС!C122</f>
        <v>0</v>
      </c>
      <c r="D122" s="289">
        <f>АГЧР!D122+ГКЧС!D122+Госвет!D122+Госжил!D122+Госкомимущ!D122+Гос_по_тариф!D122+Госсовет!D122+Гостехнадзор!D122+КСП!D122+Минздрав!D122+Мининформ!D122+Минкультур!D122+Минобр!D122+Минприроды!D122+Минсельхоз!D122+Минспорт!D122+Минстрой!D122+Минтранспорт!D122+Минтруд!D122+Минфин!D122+минэк!D122+Минюст!D122+ЦИК!D122+ТФОМС!D122</f>
        <v>0</v>
      </c>
      <c r="E122" s="289">
        <f>АГЧР!E122+ГКЧС!E122+Госвет!E122+Госжил!E122+Госкомимущ!E122+Гос_по_тариф!E122+Госсовет!E122+Гостехнадзор!E122+КСП!E122+Минздрав!E122+Мининформ!E122+Минкультур!E122+Минобр!E122+Минприроды!E122+Минсельхоз!E122+Минспорт!E122+Минстрой!E122+Минтранспорт!E122+Минтруд!E122+Минфин!E122+минэк!E122+Минюст!E122+ЦИК!E122+ТФОМС!E122</f>
        <v>0</v>
      </c>
      <c r="F122" s="289">
        <f>АГЧР!F122+ГКЧС!F122+Госвет!F122+Госжил!F122+Госкомимущ!F122+Гос_по_тариф!F122+Госсовет!F122+Гостехнадзор!F122+КСП!F122+Минздрав!F122+Мининформ!F122+Минкультур!F122+Минобр!F122+Минприроды!F122+Минсельхоз!F122+Минспорт!F122+Минстрой!F122+Минтранспорт!F122+Минтруд!F122+Минфин!F122+минэк!F122+Минюст!F122+ЦИК!F122+ТФОМС!F122</f>
        <v>0</v>
      </c>
      <c r="G122" s="289">
        <f>АГЧР!G122+ГКЧС!G122+Госвет!G122+Госжил!G122+Госкомимущ!G122+Гос_по_тариф!G122+Госсовет!G122+Гостехнадзор!G122+КСП!G122+Минздрав!G122+Мининформ!G122+Минкультур!G122+Минобр!G122+Минприроды!G122+Минсельхоз!G122+Минспорт!G122+Минстрой!G122+Минтранспорт!G122+Минтруд!G122+Минфин!G122+минэк!G122+Минюст!G122+ЦИК!G122+ТФОМС!G122</f>
        <v>0</v>
      </c>
      <c r="H122" s="289">
        <f>АГЧР!H122+ГКЧС!H122+Госвет!H122+Госжил!H122+Госкомимущ!H122+Гос_по_тариф!H122+Госсовет!H122+Гостехнадзор!H122+КСП!H122+Минздрав!H122+Мининформ!H122+Минкультур!H122+Минобр!H122+Минприроды!H122+Минсельхоз!H122+Минспорт!H122+Минстрой!H122+Минтранспорт!H122+Минтруд!H122+Минфин!H122+минэк!H122+Минюст!H122+ЦИК!H122+ТФОМС!H122</f>
        <v>0</v>
      </c>
      <c r="I122" s="289">
        <f>АГЧР!I122+ГКЧС!I122+Госвет!I122+Госжил!I122+Госкомимущ!I122+Гос_по_тариф!I122+Госсовет!I122+Гостехнадзор!I122+КСП!I122+Минздрав!I122+Мининформ!I122+Минкультур!I122+Минобр!I122+Минприроды!I122+Минсельхоз!I122+Минспорт!I122+Минстрой!I122+Минтранспорт!I122+Минтруд!I122+Минфин!I122+минэк!I122+Минюст!I122+ЦИК!I122+ТФОМС!I122</f>
        <v>0</v>
      </c>
      <c r="J122" s="289">
        <f>АГЧР!J122+ГКЧС!J122+Госвет!J122+Госжил!J122+Госкомимущ!J122+Гос_по_тариф!J122+Госсовет!J122+Гостехнадзор!J122+КСП!J122+Минздрав!J122+Мининформ!J122+Минкультур!J122+Минобр!J122+Минприроды!J122+Минсельхоз!J122+Минспорт!J122+Минстрой!J122+Минтранспорт!J122+Минтруд!J122+Минфин!J122+минэк!J122+Минюст!J122+ЦИК!J122+ТФОМС!J122</f>
        <v>0</v>
      </c>
      <c r="K122" s="289">
        <f>АГЧР!K122+ГКЧС!K122+Госвет!K122+Госжил!K122+Госкомимущ!K122+Гос_по_тариф!K122+Госсовет!K122+Гостехнадзор!K122+КСП!K122+Минздрав!K122+Мининформ!K122+Минкультур!K122+Минобр!K122+Минприроды!K122+Минсельхоз!K122+Минспорт!K122+Минстрой!K122+Минтранспорт!K122+Минтруд!K122+Минфин!K122+минэк!K122+Минюст!K122+ЦИК!K122+ТФОМС!K122</f>
        <v>0</v>
      </c>
    </row>
    <row r="123" spans="1:11" ht="27" thickBot="1">
      <c r="A123" s="87" t="s">
        <v>109</v>
      </c>
      <c r="B123" s="82">
        <v>4.307</v>
      </c>
      <c r="C123" s="289">
        <f>АГЧР!C123+ГКЧС!C123+Госвет!C123+Госжил!C123+Госкомимущ!C123+Гос_по_тариф!C123+Госсовет!C123+Гостехнадзор!C123+КСП!C123+Минздрав!C123+Мининформ!C123+Минкультур!C123+Минобр!C123+Минприроды!C123+Минсельхоз!C123+Минспорт!C123+Минстрой!C123+Минтранспорт!C123+Минтруд!C123+Минфин!C123+минэк!C123+Минюст!C123+ЦИК!C123+ТФОМС!C123</f>
        <v>135.43</v>
      </c>
      <c r="D123" s="289">
        <f>АГЧР!D123+ГКЧС!D123+Госвет!D123+Госжил!D123+Госкомимущ!D123+Гос_по_тариф!D123+Госсовет!D123+Гостехнадзор!D123+КСП!D123+Минздрав!D123+Мининформ!D123+Минкультур!D123+Минобр!D123+Минприроды!D123+Минсельхоз!D123+Минспорт!D123+Минстрой!D123+Минтранспорт!D123+Минтруд!D123+Минфин!D123+минэк!D123+Минюст!D123+ЦИК!D123+ТФОМС!D123</f>
        <v>0</v>
      </c>
      <c r="E123" s="289">
        <f>АГЧР!E123+ГКЧС!E123+Госвет!E123+Госжил!E123+Госкомимущ!E123+Гос_по_тариф!E123+Госсовет!E123+Гостехнадзор!E123+КСП!E123+Минздрав!E123+Мининформ!E123+Минкультур!E123+Минобр!E123+Минприроды!E123+Минсельхоз!E123+Минспорт!E123+Минстрой!E123+Минтранспорт!E123+Минтруд!E123+Минфин!E123+минэк!E123+Минюст!E123+ЦИК!E123+ТФОМС!E123</f>
        <v>0</v>
      </c>
      <c r="F123" s="289">
        <f>АГЧР!F123+ГКЧС!F123+Госвет!F123+Госжил!F123+Госкомимущ!F123+Гос_по_тариф!F123+Госсовет!F123+Гостехнадзор!F123+КСП!F123+Минздрав!F123+Мининформ!F123+Минкультур!F123+Минобр!F123+Минприроды!F123+Минсельхоз!F123+Минспорт!F123+Минстрой!F123+Минтранспорт!F123+Минтруд!F123+Минфин!F123+минэк!F123+Минюст!F123+ЦИК!F123+ТФОМС!F123</f>
        <v>0</v>
      </c>
      <c r="G123" s="289">
        <f>АГЧР!G123+ГКЧС!G123+Госвет!G123+Госжил!G123+Госкомимущ!G123+Гос_по_тариф!G123+Госсовет!G123+Гостехнадзор!G123+КСП!G123+Минздрав!G123+Мининформ!G123+Минкультур!G123+Минобр!G123+Минприроды!G123+Минсельхоз!G123+Минспорт!G123+Минстрой!G123+Минтранспорт!G123+Минтруд!G123+Минфин!G123+минэк!G123+Минюст!G123+ЦИК!G123+ТФОМС!G123</f>
        <v>0</v>
      </c>
      <c r="H123" s="289">
        <f>АГЧР!H123+ГКЧС!H123+Госвет!H123+Госжил!H123+Госкомимущ!H123+Гос_по_тариф!H123+Госсовет!H123+Гостехнадзор!H123+КСП!H123+Минздрав!H123+Мининформ!H123+Минкультур!H123+Минобр!H123+Минприроды!H123+Минсельхоз!H123+Минспорт!H123+Минстрой!H123+Минтранспорт!H123+Минтруд!H123+Минфин!H123+минэк!H123+Минюст!H123+ЦИК!H123+ТФОМС!H123</f>
        <v>135.43</v>
      </c>
      <c r="I123" s="289">
        <f>АГЧР!I123+ГКЧС!I123+Госвет!I123+Госжил!I123+Госкомимущ!I123+Гос_по_тариф!I123+Госсовет!I123+Гостехнадзор!I123+КСП!I123+Минздрав!I123+Мининформ!I123+Минкультур!I123+Минобр!I123+Минприроды!I123+Минсельхоз!I123+Минспорт!I123+Минстрой!I123+Минтранспорт!I123+Минтруд!I123+Минфин!I123+минэк!I123+Минюст!I123+ЦИК!I123+ТФОМС!I123</f>
        <v>0</v>
      </c>
      <c r="J123" s="289">
        <f>АГЧР!J123+ГКЧС!J123+Госвет!J123+Госжил!J123+Госкомимущ!J123+Гос_по_тариф!J123+Госсовет!J123+Гостехнадзор!J123+КСП!J123+Минздрав!J123+Мининформ!J123+Минкультур!J123+Минобр!J123+Минприроды!J123+Минсельхоз!J123+Минспорт!J123+Минстрой!J123+Минтранспорт!J123+Минтруд!J123+Минфин!J123+минэк!J123+Минюст!J123+ЦИК!J123+ТФОМС!J123</f>
        <v>0</v>
      </c>
      <c r="K123" s="289">
        <f>АГЧР!K123+ГКЧС!K123+Госвет!K123+Госжил!K123+Госкомимущ!K123+Гос_по_тариф!K123+Госсовет!K123+Гостехнадзор!K123+КСП!K123+Минздрав!K123+Мининформ!K123+Минкультур!K123+Минобр!K123+Минприроды!K123+Минсельхоз!K123+Минспорт!K123+Минстрой!K123+Минтранспорт!K123+Минтруд!K123+Минфин!K123+минэк!K123+Минюст!K123+ЦИК!K123+ТФОМС!K123</f>
        <v>0</v>
      </c>
    </row>
    <row r="124" spans="1:11" ht="79.5" thickBot="1">
      <c r="A124" s="84" t="s">
        <v>110</v>
      </c>
      <c r="B124" s="82">
        <v>4.308</v>
      </c>
      <c r="C124" s="289">
        <f>АГЧР!C124+ГКЧС!C124+Госвет!C124+Госжил!C124+Госкомимущ!C124+Гос_по_тариф!C124+Госсовет!C124+Гостехнадзор!C124+КСП!C124+Минздрав!C124+Мининформ!C124+Минкультур!C124+Минобр!C124+Минприроды!C124+Минсельхоз!C124+Минспорт!C124+Минстрой!C124+Минтранспорт!C124+Минтруд!C124+Минфин!C124+минэк!C124+Минюст!C124+ЦИК!C124+ТФОМС!C124</f>
        <v>57409.53328</v>
      </c>
      <c r="D124" s="289">
        <f>АГЧР!D124+ГКЧС!D124+Госвет!D124+Госжил!D124+Госкомимущ!D124+Гос_по_тариф!D124+Госсовет!D124+Гостехнадзор!D124+КСП!D124+Минздрав!D124+Мининформ!D124+Минкультур!D124+Минобр!D124+Минприроды!D124+Минсельхоз!D124+Минспорт!D124+Минстрой!D124+Минтранспорт!D124+Минтруд!D124+Минфин!D124+минэк!D124+Минюст!D124+ЦИК!D124+ТФОМС!D124</f>
        <v>0</v>
      </c>
      <c r="E124" s="289">
        <f>АГЧР!E124+ГКЧС!E124+Госвет!E124+Госжил!E124+Госкомимущ!E124+Гос_по_тариф!E124+Госсовет!E124+Гостехнадзор!E124+КСП!E124+Минздрав!E124+Мининформ!E124+Минкультур!E124+Минобр!E124+Минприроды!E124+Минсельхоз!E124+Минспорт!E124+Минстрой!E124+Минтранспорт!E124+Минтруд!E124+Минфин!E124+минэк!E124+Минюст!E124+ЦИК!E124+ТФОМС!E124</f>
        <v>0</v>
      </c>
      <c r="F124" s="289">
        <f>АГЧР!F124+ГКЧС!F124+Госвет!F124+Госжил!F124+Госкомимущ!F124+Гос_по_тариф!F124+Госсовет!F124+Гостехнадзор!F124+КСП!F124+Минздрав!F124+Мининформ!F124+Минкультур!F124+Минобр!F124+Минприроды!F124+Минсельхоз!F124+Минспорт!F124+Минстрой!F124+Минтранспорт!F124+Минтруд!F124+Минфин!F124+минэк!F124+Минюст!F124+ЦИК!F124+ТФОМС!F124</f>
        <v>0</v>
      </c>
      <c r="G124" s="289">
        <f>АГЧР!G124+ГКЧС!G124+Госвет!G124+Госжил!G124+Госкомимущ!G124+Гос_по_тариф!G124+Госсовет!G124+Гостехнадзор!G124+КСП!G124+Минздрав!G124+Мининформ!G124+Минкультур!G124+Минобр!G124+Минприроды!G124+Минсельхоз!G124+Минспорт!G124+Минстрой!G124+Минтранспорт!G124+Минтруд!G124+Минфин!G124+минэк!G124+Минюст!G124+ЦИК!G124+ТФОМС!G124</f>
        <v>56632.53328</v>
      </c>
      <c r="H124" s="289">
        <f>АГЧР!H124+ГКЧС!H124+Госвет!H124+Госжил!H124+Госкомимущ!H124+Гос_по_тариф!H124+Госсовет!H124+Гостехнадзор!H124+КСП!H124+Минздрав!H124+Мининформ!H124+Минкультур!H124+Минобр!H124+Минприроды!H124+Минсельхоз!H124+Минспорт!H124+Минстрой!H124+Минтранспорт!H124+Минтруд!H124+Минфин!H124+минэк!H124+Минюст!H124+ЦИК!H124+ТФОМС!H124</f>
        <v>777</v>
      </c>
      <c r="I124" s="289">
        <f>АГЧР!I124+ГКЧС!I124+Госвет!I124+Госжил!I124+Госкомимущ!I124+Гос_по_тариф!I124+Госсовет!I124+Гостехнадзор!I124+КСП!I124+Минздрав!I124+Мининформ!I124+Минкультур!I124+Минобр!I124+Минприроды!I124+Минсельхоз!I124+Минспорт!I124+Минстрой!I124+Минтранспорт!I124+Минтруд!I124+Минфин!I124+минэк!I124+Минюст!I124+ЦИК!I124+ТФОМС!I124</f>
        <v>0</v>
      </c>
      <c r="J124" s="289">
        <f>АГЧР!J124+ГКЧС!J124+Госвет!J124+Госжил!J124+Госкомимущ!J124+Гос_по_тариф!J124+Госсовет!J124+Гостехнадзор!J124+КСП!J124+Минздрав!J124+Мининформ!J124+Минкультур!J124+Минобр!J124+Минприроды!J124+Минсельхоз!J124+Минспорт!J124+Минстрой!J124+Минтранспорт!J124+Минтруд!J124+Минфин!J124+минэк!J124+Минюст!J124+ЦИК!J124+ТФОМС!J124</f>
        <v>0</v>
      </c>
      <c r="K124" s="289">
        <f>АГЧР!K124+ГКЧС!K124+Госвет!K124+Госжил!K124+Госкомимущ!K124+Гос_по_тариф!K124+Госсовет!K124+Гостехнадзор!K124+КСП!K124+Минздрав!K124+Мининформ!K124+Минкультур!K124+Минобр!K124+Минприроды!K124+Минсельхоз!K124+Минспорт!K124+Минстрой!K124+Минтранспорт!K124+Минтруд!K124+Минфин!K124+минэк!K124+Минюст!K124+ЦИК!K124+ТФОМС!K124</f>
        <v>0</v>
      </c>
    </row>
    <row r="125" spans="1:11" ht="79.5" thickBot="1">
      <c r="A125" s="87" t="s">
        <v>111</v>
      </c>
      <c r="B125" s="91">
        <v>4.309</v>
      </c>
      <c r="C125" s="289">
        <f>АГЧР!C125+ГКЧС!C125+Госвет!C125+Госжил!C125+Госкомимущ!C125+Гос_по_тариф!C125+Госсовет!C125+Гостехнадзор!C125+КСП!C125+Минздрав!C125+Мининформ!C125+Минкультур!C125+Минобр!C125+Минприроды!C125+Минсельхоз!C125+Минспорт!C125+Минстрой!C125+Минтранспорт!C125+Минтруд!C125+Минфин!C125+минэк!C125+Минюст!C125+ЦИК!C125+ТФОМС!C125</f>
        <v>0</v>
      </c>
      <c r="D125" s="289">
        <f>АГЧР!D125+ГКЧС!D125+Госвет!D125+Госжил!D125+Госкомимущ!D125+Гос_по_тариф!D125+Госсовет!D125+Гостехнадзор!D125+КСП!D125+Минздрав!D125+Мининформ!D125+Минкультур!D125+Минобр!D125+Минприроды!D125+Минсельхоз!D125+Минспорт!D125+Минстрой!D125+Минтранспорт!D125+Минтруд!D125+Минфин!D125+минэк!D125+Минюст!D125+ЦИК!D125+ТФОМС!D125</f>
        <v>0</v>
      </c>
      <c r="E125" s="289">
        <f>АГЧР!E125+ГКЧС!E125+Госвет!E125+Госжил!E125+Госкомимущ!E125+Гос_по_тариф!E125+Госсовет!E125+Гостехнадзор!E125+КСП!E125+Минздрав!E125+Мининформ!E125+Минкультур!E125+Минобр!E125+Минприроды!E125+Минсельхоз!E125+Минспорт!E125+Минстрой!E125+Минтранспорт!E125+Минтруд!E125+Минфин!E125+минэк!E125+Минюст!E125+ЦИК!E125+ТФОМС!E125</f>
        <v>0</v>
      </c>
      <c r="F125" s="289">
        <f>АГЧР!F125+ГКЧС!F125+Госвет!F125+Госжил!F125+Госкомимущ!F125+Гос_по_тариф!F125+Госсовет!F125+Гостехнадзор!F125+КСП!F125+Минздрав!F125+Мининформ!F125+Минкультур!F125+Минобр!F125+Минприроды!F125+Минсельхоз!F125+Минспорт!F125+Минстрой!F125+Минтранспорт!F125+Минтруд!F125+Минфин!F125+минэк!F125+Минюст!F125+ЦИК!F125+ТФОМС!F125</f>
        <v>0</v>
      </c>
      <c r="G125" s="289">
        <f>АГЧР!G125+ГКЧС!G125+Госвет!G125+Госжил!G125+Госкомимущ!G125+Гос_по_тариф!G125+Госсовет!G125+Гостехнадзор!G125+КСП!G125+Минздрав!G125+Мининформ!G125+Минкультур!G125+Минобр!G125+Минприроды!G125+Минсельхоз!G125+Минспорт!G125+Минстрой!G125+Минтранспорт!G125+Минтруд!G125+Минфин!G125+минэк!G125+Минюст!G125+ЦИК!G125+ТФОМС!G125</f>
        <v>0</v>
      </c>
      <c r="H125" s="289">
        <f>АГЧР!H125+ГКЧС!H125+Госвет!H125+Госжил!H125+Госкомимущ!H125+Гос_по_тариф!H125+Госсовет!H125+Гостехнадзор!H125+КСП!H125+Минздрав!H125+Мининформ!H125+Минкультур!H125+Минобр!H125+Минприроды!H125+Минсельхоз!H125+Минспорт!H125+Минстрой!H125+Минтранспорт!H125+Минтруд!H125+Минфин!H125+минэк!H125+Минюст!H125+ЦИК!H125+ТФОМС!H125</f>
        <v>0</v>
      </c>
      <c r="I125" s="289">
        <f>АГЧР!I125+ГКЧС!I125+Госвет!I125+Госжил!I125+Госкомимущ!I125+Гос_по_тариф!I125+Госсовет!I125+Гостехнадзор!I125+КСП!I125+Минздрав!I125+Мининформ!I125+Минкультур!I125+Минобр!I125+Минприроды!I125+Минсельхоз!I125+Минспорт!I125+Минстрой!I125+Минтранспорт!I125+Минтруд!I125+Минфин!I125+минэк!I125+Минюст!I125+ЦИК!I125+ТФОМС!I125</f>
        <v>0</v>
      </c>
      <c r="J125" s="289">
        <f>АГЧР!J125+ГКЧС!J125+Госвет!J125+Госжил!J125+Госкомимущ!J125+Гос_по_тариф!J125+Госсовет!J125+Гостехнадзор!J125+КСП!J125+Минздрав!J125+Мининформ!J125+Минкультур!J125+Минобр!J125+Минприроды!J125+Минсельхоз!J125+Минспорт!J125+Минстрой!J125+Минтранспорт!J125+Минтруд!J125+Минфин!J125+минэк!J125+Минюст!J125+ЦИК!J125+ТФОМС!J125</f>
        <v>0</v>
      </c>
      <c r="K125" s="289">
        <f>АГЧР!K125+ГКЧС!K125+Госвет!K125+Госжил!K125+Госкомимущ!K125+Гос_по_тариф!K125+Госсовет!K125+Гостехнадзор!K125+КСП!K125+Минздрав!K125+Мининформ!K125+Минкультур!K125+Минобр!K125+Минприроды!K125+Минсельхоз!K125+Минспорт!K125+Минстрой!K125+Минтранспорт!K125+Минтруд!K125+Минфин!K125+минэк!K125+Минюст!K125+ЦИК!K125+ТФОМС!K125</f>
        <v>0</v>
      </c>
    </row>
    <row r="126" ht="15">
      <c r="A126" s="92"/>
    </row>
    <row r="127" spans="1:7" ht="15">
      <c r="A127" s="596"/>
      <c r="B127" s="181"/>
      <c r="C127" s="181"/>
      <c r="D127" s="181"/>
      <c r="E127" s="181"/>
      <c r="F127" s="99"/>
      <c r="G127" s="99"/>
    </row>
    <row r="128" spans="1:7" ht="15">
      <c r="A128" s="596"/>
      <c r="B128" s="181"/>
      <c r="C128" s="181"/>
      <c r="D128" s="181"/>
      <c r="E128" s="528"/>
      <c r="F128" s="528"/>
      <c r="G128" s="528"/>
    </row>
    <row r="129" spans="1:7" ht="15">
      <c r="A129" s="181"/>
      <c r="B129" s="178"/>
      <c r="C129" s="178"/>
      <c r="D129" s="178"/>
      <c r="E129" s="178"/>
      <c r="F129" s="99"/>
      <c r="G129" s="99"/>
    </row>
    <row r="130" spans="1:7" ht="15">
      <c r="A130" s="181"/>
      <c r="B130" s="178"/>
      <c r="C130" s="178"/>
      <c r="D130" s="178"/>
      <c r="E130" s="178"/>
      <c r="F130" s="99"/>
      <c r="G130" s="99"/>
    </row>
    <row r="131" spans="1:7" ht="15">
      <c r="A131" s="181"/>
      <c r="B131" s="178"/>
      <c r="C131" s="178"/>
      <c r="D131" s="178"/>
      <c r="E131" s="178"/>
      <c r="F131" s="99"/>
      <c r="G131" s="99"/>
    </row>
    <row r="132" spans="1:7" ht="15">
      <c r="A132" s="181"/>
      <c r="B132" s="178"/>
      <c r="C132" s="178"/>
      <c r="D132" s="178"/>
      <c r="E132" s="178"/>
      <c r="F132" s="99"/>
      <c r="G132" s="99"/>
    </row>
    <row r="133" spans="1:7" ht="15">
      <c r="A133" s="200"/>
      <c r="B133" s="99"/>
      <c r="C133" s="99"/>
      <c r="D133" s="99"/>
      <c r="E133" s="99"/>
      <c r="F133" s="99"/>
      <c r="G133" s="99"/>
    </row>
    <row r="134" spans="1:7" ht="15">
      <c r="A134" s="201"/>
      <c r="B134" s="99"/>
      <c r="C134" s="99"/>
      <c r="D134" s="99"/>
      <c r="E134" s="99"/>
      <c r="F134" s="99"/>
      <c r="G134" s="99"/>
    </row>
    <row r="135" spans="1:7" ht="15">
      <c r="A135" s="201"/>
      <c r="B135" s="99"/>
      <c r="C135" s="99"/>
      <c r="D135" s="99"/>
      <c r="E135" s="99"/>
      <c r="F135" s="99"/>
      <c r="G135" s="99"/>
    </row>
    <row r="136" spans="1:7" ht="15">
      <c r="A136" s="201"/>
      <c r="B136" s="99"/>
      <c r="C136" s="99"/>
      <c r="D136" s="99"/>
      <c r="E136" s="99"/>
      <c r="F136" s="99"/>
      <c r="G136" s="99"/>
    </row>
    <row r="138" ht="15">
      <c r="A138" s="92"/>
    </row>
  </sheetData>
  <sheetProtection/>
  <mergeCells count="37">
    <mergeCell ref="B99:B100"/>
    <mergeCell ref="A127:A128"/>
    <mergeCell ref="E128:G128"/>
    <mergeCell ref="A115:K115"/>
    <mergeCell ref="B121:B122"/>
    <mergeCell ref="A104:K104"/>
    <mergeCell ref="A105:K105"/>
    <mergeCell ref="A110:K110"/>
    <mergeCell ref="A114:K114"/>
    <mergeCell ref="J18:K18"/>
    <mergeCell ref="A21:K21"/>
    <mergeCell ref="A22:K22"/>
    <mergeCell ref="B44:B45"/>
    <mergeCell ref="A72:K72"/>
    <mergeCell ref="A73:K73"/>
    <mergeCell ref="A55:K55"/>
    <mergeCell ref="H18:H19"/>
    <mergeCell ref="I18:I19"/>
    <mergeCell ref="B62:B63"/>
    <mergeCell ref="B94:B95"/>
    <mergeCell ref="B66:B67"/>
    <mergeCell ref="B12:J12"/>
    <mergeCell ref="B13:J14"/>
    <mergeCell ref="A16:K16"/>
    <mergeCell ref="A17:A19"/>
    <mergeCell ref="B17:B19"/>
    <mergeCell ref="D17:K17"/>
    <mergeCell ref="D18:F18"/>
    <mergeCell ref="G18:G19"/>
    <mergeCell ref="A8:K8"/>
    <mergeCell ref="A9:K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086614173228347" right="0.7086614173228347" top="0.15748031496062992" bottom="0.15748031496062992" header="0.31496062992125984" footer="0.31496062992125984"/>
  <pageSetup fitToHeight="0" horizontalDpi="600" verticalDpi="600" orientation="portrait" paperSize="9" scale="45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36"/>
  <sheetViews>
    <sheetView tabSelected="1" view="pageBreakPreview" zoomScale="85" zoomScaleSheetLayoutView="85" zoomScalePageLayoutView="0" workbookViewId="0" topLeftCell="A1">
      <selection activeCell="M22" sqref="M22"/>
    </sheetView>
  </sheetViews>
  <sheetFormatPr defaultColWidth="9.140625" defaultRowHeight="15"/>
  <cols>
    <col min="1" max="1" width="5.00390625" style="145" customWidth="1"/>
    <col min="2" max="2" width="28.7109375" style="145" customWidth="1"/>
    <col min="3" max="3" width="14.8515625" style="145" customWidth="1"/>
    <col min="4" max="4" width="15.57421875" style="145" customWidth="1"/>
    <col min="5" max="5" width="0.13671875" style="145" customWidth="1"/>
    <col min="6" max="6" width="16.28125" style="145" customWidth="1"/>
    <col min="7" max="7" width="13.7109375" style="145" customWidth="1"/>
    <col min="8" max="8" width="4.421875" style="145" customWidth="1"/>
    <col min="9" max="9" width="18.7109375" style="610" customWidth="1"/>
    <col min="10" max="10" width="4.00390625" style="610" customWidth="1"/>
    <col min="11" max="11" width="9.140625" style="610" customWidth="1"/>
    <col min="12" max="12" width="21.8515625" style="610" customWidth="1"/>
    <col min="13" max="13" width="12.00390625" style="610" customWidth="1"/>
    <col min="14" max="14" width="11.8515625" style="610" customWidth="1"/>
    <col min="15" max="15" width="21.7109375" style="610" customWidth="1"/>
    <col min="16" max="16" width="13.57421875" style="610" customWidth="1"/>
    <col min="17" max="17" width="13.28125" style="610" customWidth="1"/>
    <col min="18" max="32" width="9.140625" style="610" customWidth="1"/>
    <col min="33" max="16384" width="9.140625" style="145" customWidth="1"/>
  </cols>
  <sheetData>
    <row r="1" spans="6:17" ht="15">
      <c r="F1" s="602" t="s">
        <v>200</v>
      </c>
      <c r="G1" s="602"/>
      <c r="P1" s="611"/>
      <c r="Q1" s="611"/>
    </row>
    <row r="2" spans="1:17" ht="12.75" customHeight="1">
      <c r="A2" s="603" t="s">
        <v>299</v>
      </c>
      <c r="B2" s="603"/>
      <c r="C2" s="603"/>
      <c r="D2" s="603"/>
      <c r="E2" s="603"/>
      <c r="F2" s="603"/>
      <c r="G2" s="603"/>
      <c r="K2" s="612"/>
      <c r="L2" s="612"/>
      <c r="M2" s="612"/>
      <c r="N2" s="612"/>
      <c r="O2" s="612"/>
      <c r="P2" s="612"/>
      <c r="Q2" s="612"/>
    </row>
    <row r="3" spans="1:17" ht="23.25" customHeight="1">
      <c r="A3" s="604"/>
      <c r="B3" s="604"/>
      <c r="C3" s="604"/>
      <c r="D3" s="604"/>
      <c r="E3" s="604"/>
      <c r="F3" s="604"/>
      <c r="G3" s="604"/>
      <c r="K3" s="613"/>
      <c r="L3" s="613"/>
      <c r="M3" s="613"/>
      <c r="N3" s="613"/>
      <c r="O3" s="613"/>
      <c r="P3" s="613"/>
      <c r="Q3" s="613"/>
    </row>
    <row r="4" spans="1:17" ht="51" customHeight="1">
      <c r="A4" s="605" t="s">
        <v>256</v>
      </c>
      <c r="B4" s="606"/>
      <c r="C4" s="606"/>
      <c r="D4" s="606"/>
      <c r="E4" s="606"/>
      <c r="F4" s="606"/>
      <c r="G4" s="606"/>
      <c r="K4" s="614"/>
      <c r="L4" s="615"/>
      <c r="M4" s="615"/>
      <c r="N4" s="615"/>
      <c r="O4" s="615"/>
      <c r="P4" s="615"/>
      <c r="Q4" s="615"/>
    </row>
    <row r="5" spans="1:17" ht="11.25" customHeight="1">
      <c r="A5" s="607" t="s">
        <v>201</v>
      </c>
      <c r="B5" s="607"/>
      <c r="C5" s="607"/>
      <c r="D5" s="607"/>
      <c r="E5" s="607"/>
      <c r="F5" s="607"/>
      <c r="G5" s="607"/>
      <c r="K5" s="616"/>
      <c r="L5" s="616"/>
      <c r="M5" s="616"/>
      <c r="N5" s="616"/>
      <c r="O5" s="616"/>
      <c r="P5" s="616"/>
      <c r="Q5" s="616"/>
    </row>
    <row r="6" spans="1:17" ht="57.75" customHeight="1">
      <c r="A6" s="146" t="s">
        <v>202</v>
      </c>
      <c r="B6" s="146" t="s">
        <v>203</v>
      </c>
      <c r="C6" s="146" t="s">
        <v>204</v>
      </c>
      <c r="D6" s="146" t="s">
        <v>205</v>
      </c>
      <c r="E6" s="146"/>
      <c r="F6" s="146" t="s">
        <v>206</v>
      </c>
      <c r="G6" s="146" t="s">
        <v>207</v>
      </c>
      <c r="I6" s="617"/>
      <c r="K6" s="617"/>
      <c r="L6" s="617"/>
      <c r="M6" s="617"/>
      <c r="N6" s="617"/>
      <c r="O6" s="617"/>
      <c r="P6" s="617"/>
      <c r="Q6" s="617"/>
    </row>
    <row r="7" spans="1:19" ht="14.25" customHeight="1">
      <c r="A7" s="147">
        <v>1</v>
      </c>
      <c r="B7" s="148" t="s">
        <v>292</v>
      </c>
      <c r="C7" s="149">
        <f>SUM(АГЧР!D74:I74)-SUM(АГЧР!D79:I79)</f>
        <v>12744.10929</v>
      </c>
      <c r="D7" s="218">
        <f>SUM(АГЧР!D87:I87)</f>
        <v>10964.841390000001</v>
      </c>
      <c r="E7" s="150"/>
      <c r="F7" s="150">
        <f>C7-D7</f>
        <v>1779.267899999999</v>
      </c>
      <c r="G7" s="150">
        <f>F7/C7*100</f>
        <v>13.96149279256533</v>
      </c>
      <c r="I7" s="618"/>
      <c r="K7" s="619"/>
      <c r="L7" s="620"/>
      <c r="M7" s="621"/>
      <c r="N7" s="622"/>
      <c r="O7" s="623"/>
      <c r="P7" s="624"/>
      <c r="Q7" s="624"/>
      <c r="S7" s="618"/>
    </row>
    <row r="8" spans="1:19" ht="14.25" customHeight="1">
      <c r="A8" s="147">
        <v>2</v>
      </c>
      <c r="B8" s="148" t="s">
        <v>269</v>
      </c>
      <c r="C8" s="149">
        <f>SUM(ГКЧС!D74:I74)-SUM(ГКЧС!D79:I79)</f>
        <v>9355.13</v>
      </c>
      <c r="D8" s="218">
        <f>SUM(ГКЧС!D87:I87)</f>
        <v>7374.960000000001</v>
      </c>
      <c r="E8" s="150"/>
      <c r="F8" s="150">
        <f aca="true" t="shared" si="0" ref="F8:F30">C8-D8</f>
        <v>1980.1699999999983</v>
      </c>
      <c r="G8" s="150">
        <f>F8/C8*100</f>
        <v>21.166675396279885</v>
      </c>
      <c r="K8" s="619"/>
      <c r="L8" s="620"/>
      <c r="M8" s="621"/>
      <c r="N8" s="622"/>
      <c r="O8" s="622"/>
      <c r="P8" s="624"/>
      <c r="Q8" s="624"/>
      <c r="S8" s="618"/>
    </row>
    <row r="9" spans="1:32" s="155" customFormat="1" ht="14.25" customHeight="1">
      <c r="A9" s="151">
        <v>3</v>
      </c>
      <c r="B9" s="212" t="s">
        <v>293</v>
      </c>
      <c r="C9" s="154">
        <f>SUM(Госвет!D74:I74)-SUM(Госвет!D79:I79)</f>
        <v>5631.76</v>
      </c>
      <c r="D9" s="218">
        <f>SUM(Госвет!D87:I87)</f>
        <v>5625.4</v>
      </c>
      <c r="E9" s="154"/>
      <c r="F9" s="154">
        <f t="shared" si="0"/>
        <v>6.360000000000582</v>
      </c>
      <c r="G9" s="150">
        <f>F9/C9*100</f>
        <v>0.11293094876203144</v>
      </c>
      <c r="I9" s="625"/>
      <c r="J9" s="625"/>
      <c r="K9" s="626"/>
      <c r="L9" s="627"/>
      <c r="M9" s="628"/>
      <c r="N9" s="622"/>
      <c r="O9" s="622"/>
      <c r="P9" s="624"/>
      <c r="Q9" s="628"/>
      <c r="R9" s="625"/>
      <c r="S9" s="618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</row>
    <row r="10" spans="1:32" s="155" customFormat="1" ht="14.25" customHeight="1">
      <c r="A10" s="151">
        <v>4</v>
      </c>
      <c r="B10" s="152" t="s">
        <v>294</v>
      </c>
      <c r="C10" s="153">
        <f>SUM(Госжил!D74:I74)-SUM(Госжил!D79:I79)</f>
        <v>1117</v>
      </c>
      <c r="D10" s="218">
        <f>SUM(Госжил!D87:I87)</f>
        <v>682.45</v>
      </c>
      <c r="E10" s="154"/>
      <c r="F10" s="154">
        <f t="shared" si="0"/>
        <v>434.54999999999995</v>
      </c>
      <c r="G10" s="150">
        <f aca="true" t="shared" si="1" ref="G10:G30">F10/C10*100</f>
        <v>38.90331244404655</v>
      </c>
      <c r="I10" s="625"/>
      <c r="J10" s="625"/>
      <c r="K10" s="626"/>
      <c r="L10" s="629"/>
      <c r="M10" s="630"/>
      <c r="N10" s="622"/>
      <c r="O10" s="622"/>
      <c r="P10" s="624"/>
      <c r="Q10" s="628"/>
      <c r="R10" s="625"/>
      <c r="S10" s="618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</row>
    <row r="11" spans="1:32" s="155" customFormat="1" ht="14.25" customHeight="1">
      <c r="A11" s="151">
        <v>5</v>
      </c>
      <c r="B11" s="152" t="s">
        <v>272</v>
      </c>
      <c r="C11" s="154">
        <f>SUM(Госкомимущ!D74:I74)-SUM(Госкомимущ!D79:I79)</f>
        <v>3393</v>
      </c>
      <c r="D11" s="218">
        <f>SUM(Госкомимущ!D87:I87)</f>
        <v>1435</v>
      </c>
      <c r="E11" s="154"/>
      <c r="F11" s="154">
        <f t="shared" si="0"/>
        <v>1958</v>
      </c>
      <c r="G11" s="150">
        <f t="shared" si="1"/>
        <v>57.70704391394047</v>
      </c>
      <c r="I11" s="625"/>
      <c r="J11" s="625"/>
      <c r="K11" s="626"/>
      <c r="L11" s="627"/>
      <c r="M11" s="628"/>
      <c r="N11" s="622"/>
      <c r="O11" s="622"/>
      <c r="P11" s="624"/>
      <c r="Q11" s="628"/>
      <c r="R11" s="625"/>
      <c r="S11" s="618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625"/>
      <c r="AF11" s="625"/>
    </row>
    <row r="12" spans="1:32" s="155" customFormat="1" ht="13.5" customHeight="1">
      <c r="A12" s="151">
        <v>6</v>
      </c>
      <c r="B12" s="152" t="s">
        <v>273</v>
      </c>
      <c r="C12" s="154">
        <f>SUM(Гос_по_тариф!D74:I74)-SUM(Гос_по_тариф!D82:I82)</f>
        <v>0</v>
      </c>
      <c r="D12" s="218">
        <f>SUM(Гос_по_тариф!D87:I87)</f>
        <v>0</v>
      </c>
      <c r="E12" s="154"/>
      <c r="F12" s="154">
        <f>C12-D12</f>
        <v>0</v>
      </c>
      <c r="G12" s="150" t="e">
        <f t="shared" si="1"/>
        <v>#DIV/0!</v>
      </c>
      <c r="I12" s="625"/>
      <c r="J12" s="625"/>
      <c r="K12" s="626"/>
      <c r="L12" s="629"/>
      <c r="M12" s="628"/>
      <c r="N12" s="622"/>
      <c r="O12" s="622"/>
      <c r="P12" s="628"/>
      <c r="Q12" s="628"/>
      <c r="R12" s="625"/>
      <c r="S12" s="618"/>
      <c r="T12" s="625"/>
      <c r="U12" s="625"/>
      <c r="V12" s="625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</row>
    <row r="13" spans="1:32" s="155" customFormat="1" ht="14.25" customHeight="1">
      <c r="A13" s="151">
        <v>7</v>
      </c>
      <c r="B13" s="152" t="s">
        <v>274</v>
      </c>
      <c r="C13" s="154">
        <f>SUM(Госсовет!D74:I74)-SUM(Госсовет!D79:I79)</f>
        <v>197.31</v>
      </c>
      <c r="D13" s="218">
        <f>SUM(Госсовет!D87:I87)</f>
        <v>90.97</v>
      </c>
      <c r="E13" s="154"/>
      <c r="F13" s="154">
        <f t="shared" si="0"/>
        <v>106.34</v>
      </c>
      <c r="G13" s="150">
        <f t="shared" si="1"/>
        <v>53.894886219654346</v>
      </c>
      <c r="I13" s="625"/>
      <c r="J13" s="625"/>
      <c r="K13" s="626"/>
      <c r="L13" s="629"/>
      <c r="M13" s="628"/>
      <c r="N13" s="622"/>
      <c r="O13" s="622"/>
      <c r="P13" s="628"/>
      <c r="Q13" s="628"/>
      <c r="R13" s="625"/>
      <c r="S13" s="618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</row>
    <row r="14" spans="1:32" s="155" customFormat="1" ht="14.25" customHeight="1">
      <c r="A14" s="151">
        <v>8</v>
      </c>
      <c r="B14" s="152" t="s">
        <v>275</v>
      </c>
      <c r="C14" s="154">
        <f>SUM(Гостехнадзор!D74:I74)-SUM(Гостехнадзор!D79:I79)</f>
        <v>0</v>
      </c>
      <c r="D14" s="218">
        <f>SUM(Гостехнадзор!D87:I87)</f>
        <v>0</v>
      </c>
      <c r="E14" s="154"/>
      <c r="F14" s="154">
        <f t="shared" si="0"/>
        <v>0</v>
      </c>
      <c r="G14" s="150" t="e">
        <f t="shared" si="1"/>
        <v>#DIV/0!</v>
      </c>
      <c r="I14" s="625"/>
      <c r="J14" s="625"/>
      <c r="K14" s="626"/>
      <c r="L14" s="629"/>
      <c r="M14" s="628"/>
      <c r="N14" s="622"/>
      <c r="O14" s="622"/>
      <c r="P14" s="628"/>
      <c r="Q14" s="628"/>
      <c r="R14" s="625"/>
      <c r="S14" s="618"/>
      <c r="T14" s="625"/>
      <c r="U14" s="625"/>
      <c r="V14" s="625"/>
      <c r="W14" s="625"/>
      <c r="X14" s="625"/>
      <c r="Y14" s="625"/>
      <c r="Z14" s="625"/>
      <c r="AA14" s="625"/>
      <c r="AB14" s="625"/>
      <c r="AC14" s="625"/>
      <c r="AD14" s="625"/>
      <c r="AE14" s="625"/>
      <c r="AF14" s="625"/>
    </row>
    <row r="15" spans="1:32" s="208" customFormat="1" ht="14.25" customHeight="1">
      <c r="A15" s="206">
        <v>9</v>
      </c>
      <c r="B15" s="152" t="s">
        <v>276</v>
      </c>
      <c r="C15" s="207">
        <f>SUM(КСП!D74:I74)-SUM(КСП!D79:I79)</f>
        <v>0</v>
      </c>
      <c r="D15" s="218">
        <f>SUM(КСП!D87:I87)</f>
        <v>0</v>
      </c>
      <c r="E15" s="207"/>
      <c r="F15" s="154">
        <f t="shared" si="0"/>
        <v>0</v>
      </c>
      <c r="G15" s="150" t="e">
        <f t="shared" si="1"/>
        <v>#DIV/0!</v>
      </c>
      <c r="I15" s="631"/>
      <c r="J15" s="631"/>
      <c r="K15" s="632"/>
      <c r="L15" s="629"/>
      <c r="M15" s="633"/>
      <c r="N15" s="622"/>
      <c r="O15" s="622"/>
      <c r="P15" s="628"/>
      <c r="Q15" s="633"/>
      <c r="R15" s="631"/>
      <c r="S15" s="618"/>
      <c r="T15" s="631"/>
      <c r="U15" s="631"/>
      <c r="V15" s="631"/>
      <c r="W15" s="631"/>
      <c r="X15" s="631"/>
      <c r="Y15" s="631"/>
      <c r="Z15" s="631"/>
      <c r="AA15" s="631"/>
      <c r="AB15" s="631"/>
      <c r="AC15" s="631"/>
      <c r="AD15" s="631"/>
      <c r="AE15" s="631"/>
      <c r="AF15" s="631"/>
    </row>
    <row r="16" spans="1:32" s="155" customFormat="1" ht="14.25" customHeight="1">
      <c r="A16" s="151">
        <v>10</v>
      </c>
      <c r="B16" s="152" t="s">
        <v>277</v>
      </c>
      <c r="C16" s="207">
        <f>SUM(Минздрав!D74:I74)-SUM(Минздрав!D79:I79)</f>
        <v>2128079.2699999996</v>
      </c>
      <c r="D16" s="218">
        <f>SUM(Минздрав!D87:I87)</f>
        <v>1862238.66</v>
      </c>
      <c r="E16" s="207"/>
      <c r="F16" s="154">
        <f t="shared" si="0"/>
        <v>265840.60999999964</v>
      </c>
      <c r="G16" s="150">
        <f t="shared" si="1"/>
        <v>12.492044528021726</v>
      </c>
      <c r="I16" s="625"/>
      <c r="J16" s="625"/>
      <c r="K16" s="626"/>
      <c r="L16" s="634"/>
      <c r="M16" s="633"/>
      <c r="N16" s="622"/>
      <c r="O16" s="622"/>
      <c r="P16" s="628"/>
      <c r="Q16" s="633"/>
      <c r="R16" s="625"/>
      <c r="S16" s="618"/>
      <c r="T16" s="625"/>
      <c r="U16" s="625"/>
      <c r="V16" s="625"/>
      <c r="W16" s="625"/>
      <c r="X16" s="625"/>
      <c r="Y16" s="625"/>
      <c r="Z16" s="625"/>
      <c r="AA16" s="625"/>
      <c r="AB16" s="625"/>
      <c r="AC16" s="625"/>
      <c r="AD16" s="625"/>
      <c r="AE16" s="625"/>
      <c r="AF16" s="625"/>
    </row>
    <row r="17" spans="1:32" s="216" customFormat="1" ht="14.25" customHeight="1">
      <c r="A17" s="213">
        <v>11</v>
      </c>
      <c r="B17" s="214" t="s">
        <v>278</v>
      </c>
      <c r="C17" s="215">
        <f>SUM(Мининформ!D74:I74)-SUM(Мининформ!D79:I79)</f>
        <v>6660.500000000001</v>
      </c>
      <c r="D17" s="218">
        <f>SUM(Мининформ!D87:I87)</f>
        <v>6335.6</v>
      </c>
      <c r="E17" s="154"/>
      <c r="F17" s="154">
        <f t="shared" si="0"/>
        <v>324.90000000000055</v>
      </c>
      <c r="G17" s="150">
        <f t="shared" si="1"/>
        <v>4.878012161249163</v>
      </c>
      <c r="I17" s="635"/>
      <c r="J17" s="635"/>
      <c r="K17" s="636"/>
      <c r="L17" s="637"/>
      <c r="M17" s="638"/>
      <c r="N17" s="622"/>
      <c r="O17" s="622"/>
      <c r="P17" s="628"/>
      <c r="Q17" s="628"/>
      <c r="R17" s="635"/>
      <c r="S17" s="618"/>
      <c r="T17" s="635"/>
      <c r="U17" s="635"/>
      <c r="V17" s="635"/>
      <c r="W17" s="635"/>
      <c r="X17" s="635"/>
      <c r="Y17" s="635"/>
      <c r="Z17" s="635"/>
      <c r="AA17" s="635"/>
      <c r="AB17" s="635"/>
      <c r="AC17" s="635"/>
      <c r="AD17" s="635"/>
      <c r="AE17" s="635"/>
      <c r="AF17" s="635"/>
    </row>
    <row r="18" spans="1:32" s="155" customFormat="1" ht="14.25" customHeight="1">
      <c r="A18" s="151">
        <v>12</v>
      </c>
      <c r="B18" s="152" t="s">
        <v>279</v>
      </c>
      <c r="C18" s="215">
        <f>SUM(Минкультур!D74:I74)-SUM(Минкультур!D79:I79)</f>
        <v>17916.02</v>
      </c>
      <c r="D18" s="218">
        <f>SUM(Минкультур!D87:I87)</f>
        <v>16167.2</v>
      </c>
      <c r="E18" s="154"/>
      <c r="F18" s="154">
        <f t="shared" si="0"/>
        <v>1748.8199999999997</v>
      </c>
      <c r="G18" s="150">
        <f t="shared" si="1"/>
        <v>9.761208125465364</v>
      </c>
      <c r="I18" s="639"/>
      <c r="J18" s="625"/>
      <c r="K18" s="626"/>
      <c r="L18" s="629"/>
      <c r="M18" s="638"/>
      <c r="N18" s="622"/>
      <c r="O18" s="622"/>
      <c r="P18" s="628"/>
      <c r="Q18" s="628"/>
      <c r="R18" s="625"/>
      <c r="S18" s="618"/>
      <c r="T18" s="625"/>
      <c r="U18" s="625"/>
      <c r="V18" s="625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</row>
    <row r="19" spans="1:32" s="208" customFormat="1" ht="14.25" customHeight="1">
      <c r="A19" s="206">
        <v>13</v>
      </c>
      <c r="B19" s="152" t="s">
        <v>280</v>
      </c>
      <c r="C19" s="207">
        <f>SUM(Минобр!D74:I74)-SUM(Минобр!D79:I79)</f>
        <v>57275</v>
      </c>
      <c r="D19" s="218">
        <f>SUM(Минобр!D87:I87)</f>
        <v>53023</v>
      </c>
      <c r="E19" s="207"/>
      <c r="F19" s="154">
        <f t="shared" si="0"/>
        <v>4252</v>
      </c>
      <c r="G19" s="150">
        <f t="shared" si="1"/>
        <v>7.4238323876036665</v>
      </c>
      <c r="I19" s="631"/>
      <c r="J19" s="631"/>
      <c r="K19" s="632"/>
      <c r="L19" s="627"/>
      <c r="M19" s="633"/>
      <c r="N19" s="622"/>
      <c r="O19" s="622"/>
      <c r="P19" s="628"/>
      <c r="Q19" s="633"/>
      <c r="R19" s="631"/>
      <c r="S19" s="618"/>
      <c r="T19" s="631"/>
      <c r="U19" s="631"/>
      <c r="V19" s="631"/>
      <c r="W19" s="631"/>
      <c r="X19" s="631"/>
      <c r="Y19" s="631"/>
      <c r="Z19" s="631"/>
      <c r="AA19" s="631"/>
      <c r="AB19" s="631"/>
      <c r="AC19" s="631"/>
      <c r="AD19" s="631"/>
      <c r="AE19" s="631"/>
      <c r="AF19" s="631"/>
    </row>
    <row r="20" spans="1:32" s="155" customFormat="1" ht="14.25" customHeight="1">
      <c r="A20" s="151">
        <v>14</v>
      </c>
      <c r="B20" s="152" t="s">
        <v>281</v>
      </c>
      <c r="C20" s="154">
        <f>SUM(Минприроды!D74:I74)-SUM(Минприроды!D79:I79)</f>
        <v>6910</v>
      </c>
      <c r="D20" s="218">
        <f>SUM(Минприроды!D87:I87)</f>
        <v>6297</v>
      </c>
      <c r="E20" s="154"/>
      <c r="F20" s="154">
        <f t="shared" si="0"/>
        <v>613</v>
      </c>
      <c r="G20" s="150">
        <f t="shared" si="1"/>
        <v>8.871201157742401</v>
      </c>
      <c r="I20" s="625"/>
      <c r="J20" s="625"/>
      <c r="K20" s="626"/>
      <c r="L20" s="629"/>
      <c r="M20" s="628"/>
      <c r="N20" s="622"/>
      <c r="O20" s="622"/>
      <c r="P20" s="628"/>
      <c r="Q20" s="628"/>
      <c r="R20" s="625"/>
      <c r="S20" s="618"/>
      <c r="T20" s="625"/>
      <c r="U20" s="625"/>
      <c r="V20" s="625"/>
      <c r="W20" s="625"/>
      <c r="X20" s="625"/>
      <c r="Y20" s="625"/>
      <c r="Z20" s="625"/>
      <c r="AA20" s="625"/>
      <c r="AB20" s="625"/>
      <c r="AC20" s="625"/>
      <c r="AD20" s="625"/>
      <c r="AE20" s="625"/>
      <c r="AF20" s="625"/>
    </row>
    <row r="21" spans="1:32" s="208" customFormat="1" ht="14.25" customHeight="1">
      <c r="A21" s="151">
        <v>15</v>
      </c>
      <c r="B21" s="152" t="s">
        <v>282</v>
      </c>
      <c r="C21" s="209">
        <f>SUM(Минсельхоз!D74:I74)-SUM(Минсельхоз!D79:I79)</f>
        <v>0</v>
      </c>
      <c r="D21" s="218">
        <f>SUM(Минсельхоз!D87:I87)</f>
        <v>0</v>
      </c>
      <c r="E21" s="207"/>
      <c r="F21" s="154">
        <f t="shared" si="0"/>
        <v>0</v>
      </c>
      <c r="G21" s="150" t="e">
        <f t="shared" si="1"/>
        <v>#DIV/0!</v>
      </c>
      <c r="I21" s="631"/>
      <c r="J21" s="631"/>
      <c r="K21" s="626"/>
      <c r="L21" s="629"/>
      <c r="M21" s="640"/>
      <c r="N21" s="622"/>
      <c r="O21" s="622"/>
      <c r="P21" s="628"/>
      <c r="Q21" s="633"/>
      <c r="R21" s="631"/>
      <c r="S21" s="618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1"/>
    </row>
    <row r="22" spans="1:32" s="155" customFormat="1" ht="14.25" customHeight="1">
      <c r="A22" s="206">
        <v>16</v>
      </c>
      <c r="B22" s="152" t="s">
        <v>283</v>
      </c>
      <c r="C22" s="154">
        <f>SUM(Минспорт!D74:I74)-SUM(Минспорт!D79:I79)</f>
        <v>2367.41</v>
      </c>
      <c r="D22" s="218">
        <f>SUM(Минспорт!E87:H87)</f>
        <v>2010.0700000000002</v>
      </c>
      <c r="E22" s="154"/>
      <c r="F22" s="154">
        <f t="shared" si="0"/>
        <v>357.3399999999997</v>
      </c>
      <c r="G22" s="150">
        <f t="shared" si="1"/>
        <v>15.094132406300545</v>
      </c>
      <c r="I22" s="625"/>
      <c r="J22" s="625"/>
      <c r="K22" s="632"/>
      <c r="L22" s="629"/>
      <c r="M22" s="628"/>
      <c r="N22" s="622"/>
      <c r="O22" s="622"/>
      <c r="P22" s="628"/>
      <c r="Q22" s="628"/>
      <c r="R22" s="625"/>
      <c r="S22" s="618"/>
      <c r="T22" s="625"/>
      <c r="U22" s="625"/>
      <c r="V22" s="625"/>
      <c r="W22" s="625"/>
      <c r="X22" s="625"/>
      <c r="Y22" s="625"/>
      <c r="Z22" s="625"/>
      <c r="AA22" s="625"/>
      <c r="AB22" s="625"/>
      <c r="AC22" s="625"/>
      <c r="AD22" s="625"/>
      <c r="AE22" s="625"/>
      <c r="AF22" s="625"/>
    </row>
    <row r="23" spans="1:32" s="155" customFormat="1" ht="14.25" customHeight="1">
      <c r="A23" s="151">
        <v>17</v>
      </c>
      <c r="B23" s="152" t="s">
        <v>284</v>
      </c>
      <c r="C23" s="154">
        <f>SUM(Минстрой!D74:I74)-SUM(Минстрой!D79:I79)</f>
        <v>0</v>
      </c>
      <c r="D23" s="218">
        <f>SUM(Минстрой!D87:I87)</f>
        <v>0</v>
      </c>
      <c r="E23" s="154"/>
      <c r="F23" s="154">
        <f t="shared" si="0"/>
        <v>0</v>
      </c>
      <c r="G23" s="150" t="e">
        <f t="shared" si="1"/>
        <v>#DIV/0!</v>
      </c>
      <c r="I23" s="625"/>
      <c r="J23" s="625"/>
      <c r="K23" s="626"/>
      <c r="L23" s="629"/>
      <c r="M23" s="628"/>
      <c r="N23" s="622"/>
      <c r="O23" s="622"/>
      <c r="P23" s="628"/>
      <c r="Q23" s="628"/>
      <c r="R23" s="625"/>
      <c r="S23" s="618"/>
      <c r="T23" s="625"/>
      <c r="U23" s="625"/>
      <c r="V23" s="625"/>
      <c r="W23" s="625"/>
      <c r="X23" s="625"/>
      <c r="Y23" s="625"/>
      <c r="Z23" s="625"/>
      <c r="AA23" s="625"/>
      <c r="AB23" s="625"/>
      <c r="AC23" s="625"/>
      <c r="AD23" s="625"/>
      <c r="AE23" s="625"/>
      <c r="AF23" s="625"/>
    </row>
    <row r="24" spans="1:32" s="208" customFormat="1" ht="14.25" customHeight="1">
      <c r="A24" s="151">
        <v>18</v>
      </c>
      <c r="B24" s="152" t="s">
        <v>296</v>
      </c>
      <c r="C24" s="154">
        <f>SUM(Минтранспорт!D74:I74)-SUM(Минтранспорт!D79:I79)</f>
        <v>380661.93501</v>
      </c>
      <c r="D24" s="218">
        <f>SUM(Минтранспорт!D87:I87)</f>
        <v>322805.99834000005</v>
      </c>
      <c r="E24" s="207"/>
      <c r="F24" s="154">
        <f t="shared" si="0"/>
        <v>57855.93666999997</v>
      </c>
      <c r="G24" s="150">
        <f t="shared" si="1"/>
        <v>15.19877123213806</v>
      </c>
      <c r="I24" s="631"/>
      <c r="J24" s="631"/>
      <c r="K24" s="626"/>
      <c r="L24" s="629"/>
      <c r="M24" s="628"/>
      <c r="N24" s="622"/>
      <c r="O24" s="622"/>
      <c r="P24" s="628"/>
      <c r="Q24" s="633"/>
      <c r="R24" s="631"/>
      <c r="S24" s="618"/>
      <c r="T24" s="631"/>
      <c r="U24" s="631"/>
      <c r="V24" s="631"/>
      <c r="W24" s="631"/>
      <c r="X24" s="631"/>
      <c r="Y24" s="631"/>
      <c r="Z24" s="631"/>
      <c r="AA24" s="631"/>
      <c r="AB24" s="631"/>
      <c r="AC24" s="631"/>
      <c r="AD24" s="631"/>
      <c r="AE24" s="631"/>
      <c r="AF24" s="631"/>
    </row>
    <row r="25" spans="1:32" s="155" customFormat="1" ht="14.25" customHeight="1">
      <c r="A25" s="206">
        <v>19</v>
      </c>
      <c r="B25" s="152" t="s">
        <v>297</v>
      </c>
      <c r="C25" s="154">
        <f>SUM(Минтруд!D74:I74)-SUM(Минтруд!D79:I79)</f>
        <v>30789.051199999998</v>
      </c>
      <c r="D25" s="218">
        <f>SUM(Минтруд!D87:I87)</f>
        <v>27266.9345</v>
      </c>
      <c r="E25" s="154"/>
      <c r="F25" s="154">
        <f t="shared" si="0"/>
        <v>3522.1166999999987</v>
      </c>
      <c r="G25" s="150">
        <f t="shared" si="1"/>
        <v>11.43951035425216</v>
      </c>
      <c r="I25" s="625"/>
      <c r="J25" s="625"/>
      <c r="K25" s="632"/>
      <c r="L25" s="629"/>
      <c r="M25" s="628"/>
      <c r="N25" s="622"/>
      <c r="O25" s="622"/>
      <c r="P25" s="628"/>
      <c r="Q25" s="628"/>
      <c r="R25" s="625"/>
      <c r="S25" s="618"/>
      <c r="T25" s="625"/>
      <c r="U25" s="625"/>
      <c r="V25" s="625"/>
      <c r="W25" s="625"/>
      <c r="X25" s="625"/>
      <c r="Y25" s="625"/>
      <c r="Z25" s="625"/>
      <c r="AA25" s="625"/>
      <c r="AB25" s="625"/>
      <c r="AC25" s="625"/>
      <c r="AD25" s="625"/>
      <c r="AE25" s="625"/>
      <c r="AF25" s="625"/>
    </row>
    <row r="26" spans="1:32" s="155" customFormat="1" ht="14.25" customHeight="1">
      <c r="A26" s="151">
        <v>20</v>
      </c>
      <c r="B26" s="152" t="s">
        <v>287</v>
      </c>
      <c r="C26" s="154">
        <f>SUM(Минфин!D74:I74)-SUM(Минфин!D79:I79)</f>
        <v>501125</v>
      </c>
      <c r="D26" s="218">
        <f>SUM(Минфин!D87:I87)</f>
        <v>500872</v>
      </c>
      <c r="E26" s="154"/>
      <c r="F26" s="154">
        <f t="shared" si="0"/>
        <v>253</v>
      </c>
      <c r="G26" s="150">
        <f t="shared" si="1"/>
        <v>0.05048640558742829</v>
      </c>
      <c r="I26" s="625"/>
      <c r="J26" s="625"/>
      <c r="K26" s="626"/>
      <c r="L26" s="629"/>
      <c r="M26" s="628"/>
      <c r="N26" s="622"/>
      <c r="O26" s="622"/>
      <c r="P26" s="628"/>
      <c r="Q26" s="628"/>
      <c r="R26" s="625"/>
      <c r="S26" s="618"/>
      <c r="T26" s="625"/>
      <c r="U26" s="625"/>
      <c r="V26" s="625"/>
      <c r="W26" s="625"/>
      <c r="X26" s="625"/>
      <c r="Y26" s="625"/>
      <c r="Z26" s="625"/>
      <c r="AA26" s="625"/>
      <c r="AB26" s="625"/>
      <c r="AC26" s="625"/>
      <c r="AD26" s="625"/>
      <c r="AE26" s="625"/>
      <c r="AF26" s="625"/>
    </row>
    <row r="27" spans="1:32" s="155" customFormat="1" ht="14.25" customHeight="1">
      <c r="A27" s="151">
        <v>21</v>
      </c>
      <c r="B27" s="152" t="s">
        <v>288</v>
      </c>
      <c r="C27" s="154">
        <f>SUM(минэк!D74:I74)-SUM(минэк!D79:I79)</f>
        <v>1093.8999999999999</v>
      </c>
      <c r="D27" s="218">
        <f>SUM(минэк!D87:I87)</f>
        <v>1016.45</v>
      </c>
      <c r="E27" s="154"/>
      <c r="F27" s="154">
        <f t="shared" si="0"/>
        <v>77.44999999999982</v>
      </c>
      <c r="G27" s="150">
        <f t="shared" si="1"/>
        <v>7.080171862144605</v>
      </c>
      <c r="I27" s="625"/>
      <c r="J27" s="625"/>
      <c r="K27" s="626"/>
      <c r="L27" s="629"/>
      <c r="M27" s="628"/>
      <c r="N27" s="622"/>
      <c r="O27" s="622"/>
      <c r="P27" s="628"/>
      <c r="Q27" s="628"/>
      <c r="R27" s="625"/>
      <c r="S27" s="618"/>
      <c r="T27" s="625"/>
      <c r="U27" s="625"/>
      <c r="V27" s="625"/>
      <c r="W27" s="625"/>
      <c r="X27" s="625"/>
      <c r="Y27" s="625"/>
      <c r="Z27" s="625"/>
      <c r="AA27" s="625"/>
      <c r="AB27" s="625"/>
      <c r="AC27" s="625"/>
      <c r="AD27" s="625"/>
      <c r="AE27" s="625"/>
      <c r="AF27" s="625"/>
    </row>
    <row r="28" spans="1:32" s="208" customFormat="1" ht="14.25" customHeight="1">
      <c r="A28" s="151">
        <v>22</v>
      </c>
      <c r="B28" s="152" t="s">
        <v>289</v>
      </c>
      <c r="C28" s="154">
        <f>SUM(Минюст!D74:I74)-SUM(Минюст!D79:I79)</f>
        <v>11864.4</v>
      </c>
      <c r="D28" s="218">
        <f>SUM(Минюст!D87:I87)</f>
        <v>10148.9</v>
      </c>
      <c r="E28" s="207"/>
      <c r="F28" s="154">
        <f t="shared" si="0"/>
        <v>1715.5</v>
      </c>
      <c r="G28" s="150">
        <f t="shared" si="1"/>
        <v>14.45922254812717</v>
      </c>
      <c r="I28" s="631"/>
      <c r="J28" s="631"/>
      <c r="K28" s="626"/>
      <c r="L28" s="629"/>
      <c r="M28" s="628"/>
      <c r="N28" s="622"/>
      <c r="O28" s="622"/>
      <c r="P28" s="628"/>
      <c r="Q28" s="633"/>
      <c r="R28" s="631"/>
      <c r="S28" s="618"/>
      <c r="T28" s="631"/>
      <c r="U28" s="631"/>
      <c r="V28" s="631"/>
      <c r="W28" s="631"/>
      <c r="X28" s="631"/>
      <c r="Y28" s="631"/>
      <c r="Z28" s="631"/>
      <c r="AA28" s="631"/>
      <c r="AB28" s="631"/>
      <c r="AC28" s="631"/>
      <c r="AD28" s="631"/>
      <c r="AE28" s="631"/>
      <c r="AF28" s="631"/>
    </row>
    <row r="29" spans="1:32" s="155" customFormat="1" ht="14.25" customHeight="1">
      <c r="A29" s="206">
        <v>23</v>
      </c>
      <c r="B29" s="217" t="s">
        <v>290</v>
      </c>
      <c r="C29" s="154">
        <f>SUM(ЦИК!D74:I74)-SUM(ЦИК!D79:I79)</f>
        <v>0</v>
      </c>
      <c r="D29" s="218">
        <f>SUM(ЦИК!D87:I87)</f>
        <v>0</v>
      </c>
      <c r="E29" s="154"/>
      <c r="F29" s="154">
        <f t="shared" si="0"/>
        <v>0</v>
      </c>
      <c r="G29" s="150" t="e">
        <f t="shared" si="1"/>
        <v>#DIV/0!</v>
      </c>
      <c r="I29" s="625"/>
      <c r="J29" s="625"/>
      <c r="K29" s="632"/>
      <c r="L29" s="629"/>
      <c r="M29" s="628"/>
      <c r="N29" s="622"/>
      <c r="O29" s="622"/>
      <c r="P29" s="628"/>
      <c r="Q29" s="633"/>
      <c r="R29" s="625"/>
      <c r="S29" s="618"/>
      <c r="T29" s="625"/>
      <c r="U29" s="625"/>
      <c r="V29" s="625"/>
      <c r="W29" s="625"/>
      <c r="X29" s="625"/>
      <c r="Y29" s="625"/>
      <c r="Z29" s="625"/>
      <c r="AA29" s="625"/>
      <c r="AB29" s="625"/>
      <c r="AC29" s="625"/>
      <c r="AD29" s="625"/>
      <c r="AE29" s="625"/>
      <c r="AF29" s="625"/>
    </row>
    <row r="30" spans="1:32" s="155" customFormat="1" ht="14.25" customHeight="1">
      <c r="A30" s="151">
        <v>25</v>
      </c>
      <c r="B30" s="152" t="s">
        <v>291</v>
      </c>
      <c r="C30" s="154">
        <f>SUM(ТФОМС!D74:I74)-SUM(ТФОМС!D79:I79)</f>
        <v>3891.22</v>
      </c>
      <c r="D30" s="218">
        <f>SUM(ТФОМС!D87:I87)</f>
        <v>3539.39</v>
      </c>
      <c r="E30" s="154"/>
      <c r="F30" s="154">
        <f t="shared" si="0"/>
        <v>351.8299999999999</v>
      </c>
      <c r="G30" s="150">
        <f t="shared" si="1"/>
        <v>9.041637327110776</v>
      </c>
      <c r="I30" s="625"/>
      <c r="J30" s="625"/>
      <c r="K30" s="626"/>
      <c r="L30" s="629"/>
      <c r="M30" s="628"/>
      <c r="N30" s="622"/>
      <c r="O30" s="622"/>
      <c r="P30" s="628"/>
      <c r="Q30" s="628"/>
      <c r="R30" s="625"/>
      <c r="S30" s="618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  <c r="AE30" s="625"/>
      <c r="AF30" s="625"/>
    </row>
    <row r="31" spans="1:17" ht="14.25" customHeight="1">
      <c r="A31" s="147"/>
      <c r="B31" s="159"/>
      <c r="C31" s="150"/>
      <c r="D31" s="150"/>
      <c r="E31" s="150"/>
      <c r="F31" s="150"/>
      <c r="G31" s="150"/>
      <c r="K31" s="619"/>
      <c r="M31" s="624"/>
      <c r="N31" s="624"/>
      <c r="O31" s="624"/>
      <c r="P31" s="624"/>
      <c r="Q31" s="624"/>
    </row>
    <row r="32" spans="1:17" ht="16.5" customHeight="1">
      <c r="A32" s="608" t="s">
        <v>208</v>
      </c>
      <c r="B32" s="608"/>
      <c r="C32" s="160">
        <f>SUM(C7:C30)</f>
        <v>3181072.0154999997</v>
      </c>
      <c r="D32" s="160">
        <f>SUM(D7:D30)</f>
        <v>2837894.8242300004</v>
      </c>
      <c r="E32" s="160"/>
      <c r="F32" s="150">
        <f>C32-D32</f>
        <v>343177.19126999937</v>
      </c>
      <c r="G32" s="643">
        <f>F32/C32*100</f>
        <v>10.788098779211666</v>
      </c>
      <c r="K32" s="641"/>
      <c r="L32" s="641"/>
      <c r="M32" s="161"/>
      <c r="N32" s="161"/>
      <c r="O32" s="161"/>
      <c r="P32" s="161"/>
      <c r="Q32" s="161"/>
    </row>
    <row r="33" spans="3:17" ht="12.75">
      <c r="C33" s="158"/>
      <c r="D33" s="158"/>
      <c r="E33" s="158"/>
      <c r="F33" s="158"/>
      <c r="G33" s="161"/>
      <c r="M33" s="642"/>
      <c r="N33" s="642"/>
      <c r="O33" s="642"/>
      <c r="P33" s="642"/>
      <c r="Q33" s="161"/>
    </row>
    <row r="34" spans="1:7" ht="12.75">
      <c r="A34" s="162"/>
      <c r="B34" s="162"/>
      <c r="C34" s="158"/>
      <c r="D34" s="158"/>
      <c r="E34" s="158"/>
      <c r="F34" s="158"/>
      <c r="G34" s="161"/>
    </row>
    <row r="36" spans="2:7" ht="12.75">
      <c r="B36" s="163"/>
      <c r="C36" s="164"/>
      <c r="D36" s="164"/>
      <c r="E36" s="163"/>
      <c r="F36" s="164"/>
      <c r="G36" s="165"/>
    </row>
  </sheetData>
  <sheetProtection/>
  <mergeCells count="10">
    <mergeCell ref="F1:G1"/>
    <mergeCell ref="A2:G3"/>
    <mergeCell ref="A4:G4"/>
    <mergeCell ref="A5:G5"/>
    <mergeCell ref="A32:B32"/>
    <mergeCell ref="P1:Q1"/>
    <mergeCell ref="K2:Q3"/>
    <mergeCell ref="K4:Q4"/>
    <mergeCell ref="K5:Q5"/>
    <mergeCell ref="K32:L32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2"/>
  <sheetViews>
    <sheetView view="pageBreakPreview" zoomScale="60" zoomScaleNormal="75" zoomScalePageLayoutView="0" workbookViewId="0" topLeftCell="A1">
      <selection activeCell="K19" sqref="K19"/>
    </sheetView>
  </sheetViews>
  <sheetFormatPr defaultColWidth="9.140625" defaultRowHeight="15"/>
  <cols>
    <col min="1" max="1" width="9.140625" style="74" customWidth="1"/>
    <col min="2" max="2" width="21.57421875" style="74" customWidth="1"/>
    <col min="3" max="3" width="11.8515625" style="74" customWidth="1"/>
    <col min="4" max="4" width="13.00390625" style="74" customWidth="1"/>
    <col min="5" max="5" width="13.421875" style="74" customWidth="1"/>
    <col min="6" max="7" width="13.421875" style="99" customWidth="1"/>
    <col min="8" max="9" width="9.140625" style="99" customWidth="1"/>
    <col min="10" max="10" width="9.140625" style="74" customWidth="1"/>
    <col min="11" max="12" width="9.140625" style="99" customWidth="1"/>
    <col min="13" max="13" width="16.7109375" style="99" customWidth="1"/>
    <col min="14" max="14" width="16.28125" style="99" customWidth="1"/>
    <col min="15" max="17" width="9.140625" style="99" customWidth="1"/>
    <col min="18" max="18" width="10.57421875" style="99" customWidth="1"/>
    <col min="19" max="30" width="9.140625" style="99" customWidth="1"/>
    <col min="31" max="16384" width="9.140625" style="74" customWidth="1"/>
  </cols>
  <sheetData>
    <row r="1" spans="1:7" ht="15">
      <c r="A1" s="145"/>
      <c r="B1" s="145"/>
      <c r="C1" s="145"/>
      <c r="D1" s="145"/>
      <c r="E1" s="166" t="s">
        <v>200</v>
      </c>
      <c r="F1" s="657"/>
      <c r="G1" s="657"/>
    </row>
    <row r="2" spans="1:16" ht="15.75" customHeight="1">
      <c r="A2" s="603" t="s">
        <v>300</v>
      </c>
      <c r="B2" s="603"/>
      <c r="C2" s="603"/>
      <c r="D2" s="603"/>
      <c r="E2" s="603"/>
      <c r="F2" s="658"/>
      <c r="G2" s="658"/>
      <c r="L2" s="612"/>
      <c r="M2" s="612"/>
      <c r="N2" s="612"/>
      <c r="O2" s="612"/>
      <c r="P2" s="612"/>
    </row>
    <row r="3" spans="1:16" ht="14.25">
      <c r="A3" s="604"/>
      <c r="B3" s="604"/>
      <c r="C3" s="604"/>
      <c r="D3" s="604"/>
      <c r="E3" s="604"/>
      <c r="F3" s="659"/>
      <c r="G3" s="659"/>
      <c r="L3" s="613"/>
      <c r="M3" s="613"/>
      <c r="N3" s="613"/>
      <c r="O3" s="613"/>
      <c r="P3" s="613"/>
    </row>
    <row r="4" spans="1:30" ht="15">
      <c r="A4" s="605" t="s">
        <v>435</v>
      </c>
      <c r="B4" s="606"/>
      <c r="C4" s="606"/>
      <c r="D4" s="606"/>
      <c r="E4" s="606"/>
      <c r="F4" s="660"/>
      <c r="G4" s="660"/>
      <c r="L4" s="644"/>
      <c r="M4" s="644"/>
      <c r="N4" s="645"/>
      <c r="O4" s="646"/>
      <c r="P4" s="646"/>
      <c r="Q4" s="646"/>
      <c r="R4" s="646"/>
      <c r="S4" s="646"/>
      <c r="T4" s="646"/>
      <c r="U4" s="646"/>
      <c r="V4" s="646"/>
      <c r="W4" s="647"/>
      <c r="X4" s="647"/>
      <c r="Y4" s="647"/>
      <c r="Z4" s="647"/>
      <c r="AA4" s="647"/>
      <c r="AB4" s="647"/>
      <c r="AC4" s="647"/>
      <c r="AD4" s="647"/>
    </row>
    <row r="5" spans="1:30" ht="15.75" customHeight="1">
      <c r="A5" s="607" t="s">
        <v>201</v>
      </c>
      <c r="B5" s="607"/>
      <c r="C5" s="607"/>
      <c r="D5" s="607"/>
      <c r="E5" s="607"/>
      <c r="F5" s="661"/>
      <c r="G5" s="661"/>
      <c r="L5" s="453"/>
      <c r="M5" s="453"/>
      <c r="N5" s="453"/>
      <c r="O5" s="648"/>
      <c r="P5" s="648"/>
      <c r="Q5" s="648"/>
      <c r="R5" s="648"/>
      <c r="S5" s="648"/>
      <c r="T5" s="648"/>
      <c r="U5" s="648"/>
      <c r="V5" s="648"/>
      <c r="W5" s="649"/>
      <c r="X5" s="649"/>
      <c r="Y5" s="649"/>
      <c r="Z5" s="649"/>
      <c r="AA5" s="649"/>
      <c r="AB5" s="649"/>
      <c r="AC5" s="649"/>
      <c r="AD5" s="649"/>
    </row>
    <row r="6" spans="1:30" ht="52.5">
      <c r="A6" s="146" t="s">
        <v>202</v>
      </c>
      <c r="B6" s="146" t="s">
        <v>203</v>
      </c>
      <c r="C6" s="146" t="s">
        <v>209</v>
      </c>
      <c r="D6" s="146" t="s">
        <v>210</v>
      </c>
      <c r="E6" s="146" t="s">
        <v>211</v>
      </c>
      <c r="F6" s="617"/>
      <c r="G6" s="617"/>
      <c r="H6" s="662"/>
      <c r="I6" s="662"/>
      <c r="L6" s="453"/>
      <c r="M6" s="453"/>
      <c r="N6" s="453"/>
      <c r="O6" s="650"/>
      <c r="P6" s="650"/>
      <c r="Q6" s="650"/>
      <c r="R6" s="648"/>
      <c r="S6" s="648"/>
      <c r="T6" s="648"/>
      <c r="U6" s="650"/>
      <c r="V6" s="650"/>
      <c r="W6" s="651"/>
      <c r="X6" s="651"/>
      <c r="Y6" s="651"/>
      <c r="Z6" s="649"/>
      <c r="AA6" s="649"/>
      <c r="AB6" s="649"/>
      <c r="AC6" s="651"/>
      <c r="AD6" s="651"/>
    </row>
    <row r="7" spans="1:30" ht="14.25">
      <c r="A7" s="147">
        <v>1</v>
      </c>
      <c r="B7" s="148" t="s">
        <v>292</v>
      </c>
      <c r="C7" s="218">
        <f>АГЧР!C87</f>
        <v>23887.978349999998</v>
      </c>
      <c r="D7" s="218">
        <f>SUM(АГЧР!D87:I87)</f>
        <v>10964.841390000001</v>
      </c>
      <c r="E7" s="667">
        <f>D7/C7*100</f>
        <v>45.90108559772704</v>
      </c>
      <c r="F7" s="624"/>
      <c r="G7" s="624"/>
      <c r="H7" s="663"/>
      <c r="I7" s="663"/>
      <c r="L7" s="619"/>
      <c r="M7" s="620"/>
      <c r="N7" s="652"/>
      <c r="O7" s="622"/>
      <c r="P7" s="622"/>
      <c r="Q7" s="622"/>
      <c r="R7" s="622"/>
      <c r="S7" s="622"/>
      <c r="T7" s="622"/>
      <c r="U7" s="622"/>
      <c r="V7" s="622"/>
      <c r="W7" s="652"/>
      <c r="X7" s="652"/>
      <c r="Y7" s="652"/>
      <c r="Z7" s="652"/>
      <c r="AA7" s="652"/>
      <c r="AB7" s="652"/>
      <c r="AC7" s="652"/>
      <c r="AD7" s="652"/>
    </row>
    <row r="8" spans="1:30" ht="14.25">
      <c r="A8" s="147">
        <v>2</v>
      </c>
      <c r="B8" s="148" t="s">
        <v>269</v>
      </c>
      <c r="C8" s="218">
        <f>ГКЧС!C87</f>
        <v>17023.63</v>
      </c>
      <c r="D8" s="218">
        <f>SUM(ГКЧС!D87:I87)</f>
        <v>7374.960000000001</v>
      </c>
      <c r="E8" s="667">
        <f aca="true" t="shared" si="0" ref="E8:E30">D8/C8*100</f>
        <v>43.3219002057728</v>
      </c>
      <c r="F8" s="624"/>
      <c r="G8" s="624"/>
      <c r="H8" s="663"/>
      <c r="I8" s="663"/>
      <c r="L8" s="619"/>
      <c r="M8" s="620"/>
      <c r="N8" s="652"/>
      <c r="O8" s="622"/>
      <c r="P8" s="622"/>
      <c r="Q8" s="622"/>
      <c r="R8" s="622"/>
      <c r="S8" s="622"/>
      <c r="T8" s="622"/>
      <c r="U8" s="622"/>
      <c r="V8" s="622"/>
      <c r="W8" s="652"/>
      <c r="X8" s="652"/>
      <c r="Y8" s="652"/>
      <c r="Z8" s="652"/>
      <c r="AA8" s="652"/>
      <c r="AB8" s="652"/>
      <c r="AC8" s="652"/>
      <c r="AD8" s="652"/>
    </row>
    <row r="9" spans="1:30" ht="14.25">
      <c r="A9" s="147">
        <v>3</v>
      </c>
      <c r="B9" s="212" t="s">
        <v>293</v>
      </c>
      <c r="C9" s="218">
        <f>Госвет!C87</f>
        <v>17199.578459999997</v>
      </c>
      <c r="D9" s="218">
        <f>SUM(Госвет!D87:I87)</f>
        <v>5625.4</v>
      </c>
      <c r="E9" s="667">
        <f t="shared" si="0"/>
        <v>32.706615531785545</v>
      </c>
      <c r="F9" s="624"/>
      <c r="G9" s="624"/>
      <c r="H9" s="663"/>
      <c r="I9" s="663"/>
      <c r="L9" s="619"/>
      <c r="M9" s="627"/>
      <c r="N9" s="652"/>
      <c r="O9" s="622"/>
      <c r="P9" s="622"/>
      <c r="Q9" s="622"/>
      <c r="R9" s="622"/>
      <c r="S9" s="622"/>
      <c r="T9" s="622"/>
      <c r="U9" s="622"/>
      <c r="V9" s="622"/>
      <c r="W9" s="652"/>
      <c r="X9" s="652"/>
      <c r="Y9" s="652"/>
      <c r="Z9" s="652"/>
      <c r="AA9" s="652"/>
      <c r="AB9" s="652"/>
      <c r="AC9" s="652"/>
      <c r="AD9" s="652"/>
    </row>
    <row r="10" spans="1:30" ht="14.25">
      <c r="A10" s="147">
        <v>4</v>
      </c>
      <c r="B10" s="152" t="s">
        <v>294</v>
      </c>
      <c r="C10" s="218">
        <f>Госжил!C87</f>
        <v>1884.53</v>
      </c>
      <c r="D10" s="218">
        <f>SUM(Госжил!D87:I87)</f>
        <v>682.45</v>
      </c>
      <c r="E10" s="667">
        <f t="shared" si="0"/>
        <v>36.21327333605727</v>
      </c>
      <c r="F10" s="624"/>
      <c r="G10" s="624"/>
      <c r="H10" s="663"/>
      <c r="I10" s="663"/>
      <c r="L10" s="619"/>
      <c r="M10" s="629"/>
      <c r="N10" s="652"/>
      <c r="O10" s="622"/>
      <c r="P10" s="622"/>
      <c r="Q10" s="622"/>
      <c r="R10" s="622"/>
      <c r="S10" s="622"/>
      <c r="T10" s="622"/>
      <c r="U10" s="622"/>
      <c r="V10" s="622"/>
      <c r="W10" s="652"/>
      <c r="X10" s="652"/>
      <c r="Y10" s="652"/>
      <c r="Z10" s="652"/>
      <c r="AA10" s="652"/>
      <c r="AB10" s="652"/>
      <c r="AC10" s="652"/>
      <c r="AD10" s="652"/>
    </row>
    <row r="11" spans="1:30" ht="14.25">
      <c r="A11" s="147">
        <v>5</v>
      </c>
      <c r="B11" s="152" t="s">
        <v>272</v>
      </c>
      <c r="C11" s="218">
        <f>Госкомимущ!C87</f>
        <v>2611</v>
      </c>
      <c r="D11" s="218">
        <f>SUM(Госкомимущ!D87:I87)</f>
        <v>1435</v>
      </c>
      <c r="E11" s="667">
        <f t="shared" si="0"/>
        <v>54.95978552278821</v>
      </c>
      <c r="F11" s="624"/>
      <c r="G11" s="624"/>
      <c r="H11" s="663"/>
      <c r="I11" s="663"/>
      <c r="L11" s="619"/>
      <c r="M11" s="629"/>
      <c r="N11" s="652"/>
      <c r="O11" s="622"/>
      <c r="P11" s="622"/>
      <c r="Q11" s="622"/>
      <c r="R11" s="622"/>
      <c r="S11" s="622"/>
      <c r="T11" s="622"/>
      <c r="U11" s="622"/>
      <c r="V11" s="622"/>
      <c r="W11" s="652"/>
      <c r="X11" s="652"/>
      <c r="Y11" s="652"/>
      <c r="Z11" s="652"/>
      <c r="AA11" s="652"/>
      <c r="AB11" s="652"/>
      <c r="AC11" s="652"/>
      <c r="AD11" s="652"/>
    </row>
    <row r="12" spans="1:30" ht="14.25">
      <c r="A12" s="147">
        <v>6</v>
      </c>
      <c r="B12" s="152" t="s">
        <v>273</v>
      </c>
      <c r="C12" s="218">
        <f>Гос_по_тариф!C87</f>
        <v>392.1</v>
      </c>
      <c r="D12" s="218">
        <f>SUM(Гос_по_тариф!D87:I87)</f>
        <v>0</v>
      </c>
      <c r="E12" s="667">
        <f t="shared" si="0"/>
        <v>0</v>
      </c>
      <c r="F12" s="624"/>
      <c r="G12" s="624"/>
      <c r="H12" s="663"/>
      <c r="I12" s="663"/>
      <c r="L12" s="619"/>
      <c r="M12" s="629"/>
      <c r="N12" s="652"/>
      <c r="O12" s="622"/>
      <c r="P12" s="622"/>
      <c r="Q12" s="622"/>
      <c r="R12" s="622"/>
      <c r="S12" s="622"/>
      <c r="T12" s="622"/>
      <c r="U12" s="622"/>
      <c r="V12" s="622"/>
      <c r="W12" s="652"/>
      <c r="X12" s="652"/>
      <c r="Y12" s="652"/>
      <c r="Z12" s="652"/>
      <c r="AA12" s="652"/>
      <c r="AB12" s="652"/>
      <c r="AC12" s="652"/>
      <c r="AD12" s="652"/>
    </row>
    <row r="13" spans="1:30" ht="14.25">
      <c r="A13" s="147">
        <v>7</v>
      </c>
      <c r="B13" s="152" t="s">
        <v>274</v>
      </c>
      <c r="C13" s="218">
        <f>Госсовет!C87</f>
        <v>835.38</v>
      </c>
      <c r="D13" s="218">
        <f>SUM(Госсовет!D87:I87)</f>
        <v>90.97</v>
      </c>
      <c r="E13" s="667">
        <f t="shared" si="0"/>
        <v>10.889655007302066</v>
      </c>
      <c r="F13" s="624"/>
      <c r="G13" s="624"/>
      <c r="H13" s="663"/>
      <c r="I13" s="663"/>
      <c r="L13" s="619"/>
      <c r="M13" s="629"/>
      <c r="N13" s="652"/>
      <c r="O13" s="622"/>
      <c r="P13" s="622"/>
      <c r="Q13" s="622"/>
      <c r="R13" s="622"/>
      <c r="S13" s="622"/>
      <c r="T13" s="622"/>
      <c r="U13" s="622"/>
      <c r="V13" s="622"/>
      <c r="W13" s="652"/>
      <c r="X13" s="652"/>
      <c r="Y13" s="652"/>
      <c r="Z13" s="652"/>
      <c r="AA13" s="652"/>
      <c r="AB13" s="652"/>
      <c r="AC13" s="652"/>
      <c r="AD13" s="652"/>
    </row>
    <row r="14" spans="1:30" ht="14.25">
      <c r="A14" s="147">
        <v>8</v>
      </c>
      <c r="B14" s="152" t="s">
        <v>275</v>
      </c>
      <c r="C14" s="218">
        <f>Гостехнадзор!C87</f>
        <v>1457.31</v>
      </c>
      <c r="D14" s="218">
        <f>SUM(Гостехнадзор!D87:I87)</f>
        <v>0</v>
      </c>
      <c r="E14" s="667">
        <f t="shared" si="0"/>
        <v>0</v>
      </c>
      <c r="F14" s="624"/>
      <c r="G14" s="624"/>
      <c r="H14" s="663"/>
      <c r="I14" s="663"/>
      <c r="L14" s="619"/>
      <c r="M14" s="629"/>
      <c r="N14" s="652"/>
      <c r="O14" s="622"/>
      <c r="P14" s="622"/>
      <c r="Q14" s="622"/>
      <c r="R14" s="622"/>
      <c r="S14" s="622"/>
      <c r="T14" s="622"/>
      <c r="U14" s="622"/>
      <c r="V14" s="622"/>
      <c r="W14" s="652"/>
      <c r="X14" s="652"/>
      <c r="Y14" s="652"/>
      <c r="Z14" s="652"/>
      <c r="AA14" s="652"/>
      <c r="AB14" s="652"/>
      <c r="AC14" s="652"/>
      <c r="AD14" s="652"/>
    </row>
    <row r="15" spans="1:30" ht="14.25">
      <c r="A15" s="156">
        <v>9</v>
      </c>
      <c r="B15" s="152" t="s">
        <v>276</v>
      </c>
      <c r="C15" s="218">
        <f>КСП!C87</f>
        <v>100.1</v>
      </c>
      <c r="D15" s="218">
        <f>SUM(КСП!D87:I87)</f>
        <v>0</v>
      </c>
      <c r="E15" s="667">
        <f t="shared" si="0"/>
        <v>0</v>
      </c>
      <c r="F15" s="624"/>
      <c r="G15" s="624"/>
      <c r="H15" s="663"/>
      <c r="I15" s="663"/>
      <c r="K15" s="666"/>
      <c r="L15" s="653"/>
      <c r="M15" s="629"/>
      <c r="N15" s="652"/>
      <c r="O15" s="622"/>
      <c r="P15" s="622"/>
      <c r="Q15" s="622"/>
      <c r="R15" s="622"/>
      <c r="S15" s="622"/>
      <c r="T15" s="622"/>
      <c r="U15" s="622"/>
      <c r="V15" s="622"/>
      <c r="W15" s="652"/>
      <c r="X15" s="652"/>
      <c r="Y15" s="652"/>
      <c r="Z15" s="652"/>
      <c r="AA15" s="652"/>
      <c r="AB15" s="652"/>
      <c r="AC15" s="652"/>
      <c r="AD15" s="652"/>
    </row>
    <row r="16" spans="1:30" ht="14.25">
      <c r="A16" s="147">
        <v>10</v>
      </c>
      <c r="B16" s="152" t="s">
        <v>277</v>
      </c>
      <c r="C16" s="218">
        <f>Минздрав!C87</f>
        <v>2032323.1949999998</v>
      </c>
      <c r="D16" s="218">
        <f>SUM(Минздрав!D87:I87)</f>
        <v>1862238.66</v>
      </c>
      <c r="E16" s="667">
        <f t="shared" si="0"/>
        <v>91.63102918775672</v>
      </c>
      <c r="F16" s="624"/>
      <c r="G16" s="624"/>
      <c r="H16" s="663"/>
      <c r="I16" s="663"/>
      <c r="L16" s="619"/>
      <c r="M16" s="629"/>
      <c r="N16" s="652"/>
      <c r="O16" s="622"/>
      <c r="P16" s="622"/>
      <c r="Q16" s="622"/>
      <c r="R16" s="622"/>
      <c r="S16" s="622"/>
      <c r="T16" s="622"/>
      <c r="U16" s="622"/>
      <c r="V16" s="622"/>
      <c r="W16" s="652"/>
      <c r="X16" s="652"/>
      <c r="Y16" s="652"/>
      <c r="Z16" s="652"/>
      <c r="AA16" s="652"/>
      <c r="AB16" s="652"/>
      <c r="AC16" s="652"/>
      <c r="AD16" s="652"/>
    </row>
    <row r="17" spans="1:30" ht="14.25">
      <c r="A17" s="157">
        <v>11</v>
      </c>
      <c r="B17" s="214" t="s">
        <v>278</v>
      </c>
      <c r="C17" s="218">
        <f>Мининформ!C87</f>
        <v>11498.400000000001</v>
      </c>
      <c r="D17" s="218">
        <f>SUM(Мининформ!D87:I87)</f>
        <v>6335.6</v>
      </c>
      <c r="E17" s="667">
        <f t="shared" si="0"/>
        <v>55.09983997773603</v>
      </c>
      <c r="F17" s="624"/>
      <c r="G17" s="624"/>
      <c r="H17" s="663"/>
      <c r="I17" s="663"/>
      <c r="L17" s="654"/>
      <c r="M17" s="637"/>
      <c r="N17" s="652"/>
      <c r="O17" s="622"/>
      <c r="P17" s="622"/>
      <c r="Q17" s="622"/>
      <c r="R17" s="622"/>
      <c r="S17" s="622"/>
      <c r="T17" s="622"/>
      <c r="U17" s="622"/>
      <c r="V17" s="622"/>
      <c r="W17" s="652"/>
      <c r="X17" s="652"/>
      <c r="Y17" s="652"/>
      <c r="Z17" s="652"/>
      <c r="AA17" s="652"/>
      <c r="AB17" s="652"/>
      <c r="AC17" s="652"/>
      <c r="AD17" s="652"/>
    </row>
    <row r="18" spans="1:30" ht="14.25">
      <c r="A18" s="147">
        <v>12</v>
      </c>
      <c r="B18" s="152" t="s">
        <v>279</v>
      </c>
      <c r="C18" s="218">
        <f>Минкультур!C87</f>
        <v>57403.240000000005</v>
      </c>
      <c r="D18" s="218">
        <f>SUM(Минкультур!D87:I87)</f>
        <v>16167.2</v>
      </c>
      <c r="E18" s="667">
        <f t="shared" si="0"/>
        <v>28.164263898692827</v>
      </c>
      <c r="F18" s="624"/>
      <c r="G18" s="624"/>
      <c r="H18" s="663"/>
      <c r="I18" s="663"/>
      <c r="L18" s="619"/>
      <c r="M18" s="629"/>
      <c r="N18" s="652"/>
      <c r="O18" s="622"/>
      <c r="P18" s="622"/>
      <c r="Q18" s="622"/>
      <c r="R18" s="622"/>
      <c r="S18" s="622"/>
      <c r="T18" s="622"/>
      <c r="U18" s="622"/>
      <c r="V18" s="622"/>
      <c r="W18" s="652"/>
      <c r="X18" s="652"/>
      <c r="Y18" s="652"/>
      <c r="Z18" s="652"/>
      <c r="AA18" s="652"/>
      <c r="AB18" s="652"/>
      <c r="AC18" s="652"/>
      <c r="AD18" s="652"/>
    </row>
    <row r="19" spans="1:30" ht="14.25">
      <c r="A19" s="156">
        <v>13</v>
      </c>
      <c r="B19" s="152" t="s">
        <v>280</v>
      </c>
      <c r="C19" s="218">
        <f>Минобр!C87</f>
        <v>203758</v>
      </c>
      <c r="D19" s="218">
        <f>SUM(Минобр!D87:I87)</f>
        <v>53023</v>
      </c>
      <c r="E19" s="667">
        <f t="shared" si="0"/>
        <v>26.022536538442665</v>
      </c>
      <c r="F19" s="624"/>
      <c r="G19" s="624"/>
      <c r="H19" s="663"/>
      <c r="I19" s="663"/>
      <c r="L19" s="653"/>
      <c r="M19" s="629"/>
      <c r="N19" s="652"/>
      <c r="O19" s="622"/>
      <c r="P19" s="622"/>
      <c r="Q19" s="622"/>
      <c r="R19" s="622"/>
      <c r="S19" s="622"/>
      <c r="T19" s="622"/>
      <c r="U19" s="622"/>
      <c r="V19" s="622"/>
      <c r="W19" s="652"/>
      <c r="X19" s="652"/>
      <c r="Y19" s="652"/>
      <c r="Z19" s="652"/>
      <c r="AA19" s="652"/>
      <c r="AB19" s="652"/>
      <c r="AC19" s="652"/>
      <c r="AD19" s="652"/>
    </row>
    <row r="20" spans="1:30" ht="14.25">
      <c r="A20" s="147">
        <v>14</v>
      </c>
      <c r="B20" s="152" t="s">
        <v>281</v>
      </c>
      <c r="C20" s="218">
        <f>Минприроды!C87</f>
        <v>21049</v>
      </c>
      <c r="D20" s="218">
        <f>SUM(Минприроды!D87:I87)</f>
        <v>6297</v>
      </c>
      <c r="E20" s="667">
        <f t="shared" si="0"/>
        <v>29.91591049456031</v>
      </c>
      <c r="F20" s="624"/>
      <c r="G20" s="624"/>
      <c r="H20" s="663"/>
      <c r="I20" s="663"/>
      <c r="L20" s="619"/>
      <c r="M20" s="629"/>
      <c r="N20" s="652"/>
      <c r="O20" s="622"/>
      <c r="P20" s="622"/>
      <c r="Q20" s="622"/>
      <c r="R20" s="622"/>
      <c r="S20" s="622"/>
      <c r="T20" s="622"/>
      <c r="U20" s="622"/>
      <c r="V20" s="622"/>
      <c r="W20" s="652"/>
      <c r="X20" s="652"/>
      <c r="Y20" s="652"/>
      <c r="Z20" s="652"/>
      <c r="AA20" s="652"/>
      <c r="AB20" s="652"/>
      <c r="AC20" s="652"/>
      <c r="AD20" s="652"/>
    </row>
    <row r="21" spans="1:30" ht="14.25">
      <c r="A21" s="147">
        <v>15</v>
      </c>
      <c r="B21" s="152" t="s">
        <v>295</v>
      </c>
      <c r="C21" s="218">
        <f>Минсельхоз!C87</f>
        <v>847904.86</v>
      </c>
      <c r="D21" s="218">
        <f>SUM(Минсельхоз!D87:I87)</f>
        <v>0</v>
      </c>
      <c r="E21" s="667">
        <f t="shared" si="0"/>
        <v>0</v>
      </c>
      <c r="F21" s="624"/>
      <c r="G21" s="624"/>
      <c r="H21" s="663"/>
      <c r="I21" s="663"/>
      <c r="L21" s="619"/>
      <c r="M21" s="629"/>
      <c r="N21" s="652"/>
      <c r="O21" s="622"/>
      <c r="P21" s="622"/>
      <c r="Q21" s="622"/>
      <c r="R21" s="622"/>
      <c r="S21" s="622"/>
      <c r="T21" s="622"/>
      <c r="U21" s="622"/>
      <c r="V21" s="622"/>
      <c r="W21" s="652"/>
      <c r="X21" s="652"/>
      <c r="Y21" s="652"/>
      <c r="Z21" s="652"/>
      <c r="AA21" s="652"/>
      <c r="AB21" s="652"/>
      <c r="AC21" s="652"/>
      <c r="AD21" s="652"/>
    </row>
    <row r="22" spans="1:30" ht="14.25">
      <c r="A22" s="156">
        <v>16</v>
      </c>
      <c r="B22" s="152" t="s">
        <v>283</v>
      </c>
      <c r="C22" s="218">
        <f>Минспорт!C87</f>
        <v>42419.47</v>
      </c>
      <c r="D22" s="218">
        <f>SUM(Минспорт!E87:H87)</f>
        <v>2010.0700000000002</v>
      </c>
      <c r="E22" s="667">
        <f t="shared" si="0"/>
        <v>4.738555196469923</v>
      </c>
      <c r="F22" s="624"/>
      <c r="G22" s="624"/>
      <c r="H22" s="663"/>
      <c r="I22" s="663"/>
      <c r="L22" s="653"/>
      <c r="M22" s="629"/>
      <c r="N22" s="652"/>
      <c r="O22" s="622"/>
      <c r="P22" s="622"/>
      <c r="Q22" s="622"/>
      <c r="R22" s="622"/>
      <c r="S22" s="622"/>
      <c r="T22" s="622"/>
      <c r="U22" s="622"/>
      <c r="V22" s="622"/>
      <c r="W22" s="652"/>
      <c r="X22" s="652"/>
      <c r="Y22" s="652"/>
      <c r="Z22" s="652"/>
      <c r="AA22" s="652"/>
      <c r="AB22" s="652"/>
      <c r="AC22" s="652"/>
      <c r="AD22" s="652"/>
    </row>
    <row r="23" spans="1:30" ht="14.25">
      <c r="A23" s="147">
        <v>17</v>
      </c>
      <c r="B23" s="152" t="s">
        <v>284</v>
      </c>
      <c r="C23" s="218">
        <f>Минстрой!C87</f>
        <v>2401.9300000000003</v>
      </c>
      <c r="D23" s="218">
        <f>SUM(Минстрой!D87:I87)</f>
        <v>0</v>
      </c>
      <c r="E23" s="667">
        <f t="shared" si="0"/>
        <v>0</v>
      </c>
      <c r="F23" s="624"/>
      <c r="G23" s="624"/>
      <c r="H23" s="663"/>
      <c r="I23" s="663"/>
      <c r="L23" s="619"/>
      <c r="M23" s="629"/>
      <c r="N23" s="652"/>
      <c r="O23" s="622"/>
      <c r="P23" s="622"/>
      <c r="Q23" s="622"/>
      <c r="R23" s="622"/>
      <c r="S23" s="622"/>
      <c r="T23" s="622"/>
      <c r="U23" s="622"/>
      <c r="V23" s="622"/>
      <c r="W23" s="652"/>
      <c r="X23" s="652"/>
      <c r="Y23" s="652"/>
      <c r="Z23" s="652"/>
      <c r="AA23" s="652"/>
      <c r="AB23" s="652"/>
      <c r="AC23" s="652"/>
      <c r="AD23" s="652"/>
    </row>
    <row r="24" spans="1:30" ht="14.25">
      <c r="A24" s="147">
        <v>18</v>
      </c>
      <c r="B24" s="152" t="s">
        <v>296</v>
      </c>
      <c r="C24" s="218">
        <f>Минтранспорт!C87</f>
        <v>347989.19834</v>
      </c>
      <c r="D24" s="218">
        <f>SUM(Минтранспорт!D87:I87)</f>
        <v>322805.99834000005</v>
      </c>
      <c r="E24" s="667">
        <f t="shared" si="0"/>
        <v>92.76322365173102</v>
      </c>
      <c r="F24" s="624"/>
      <c r="G24" s="624"/>
      <c r="H24" s="663"/>
      <c r="I24" s="663"/>
      <c r="L24" s="619"/>
      <c r="M24" s="629"/>
      <c r="N24" s="652"/>
      <c r="O24" s="622"/>
      <c r="P24" s="622"/>
      <c r="Q24" s="622"/>
      <c r="R24" s="622"/>
      <c r="S24" s="622"/>
      <c r="T24" s="622"/>
      <c r="U24" s="622"/>
      <c r="V24" s="622"/>
      <c r="W24" s="652"/>
      <c r="X24" s="652"/>
      <c r="Y24" s="652"/>
      <c r="Z24" s="652"/>
      <c r="AA24" s="652"/>
      <c r="AB24" s="652"/>
      <c r="AC24" s="652"/>
      <c r="AD24" s="652"/>
    </row>
    <row r="25" spans="1:30" ht="14.25">
      <c r="A25" s="156">
        <v>19</v>
      </c>
      <c r="B25" s="152" t="s">
        <v>297</v>
      </c>
      <c r="C25" s="218">
        <f>Минтруд!C87</f>
        <v>118333.8362</v>
      </c>
      <c r="D25" s="218">
        <f>SUM(Минтруд!D87:I87)</f>
        <v>27266.9345</v>
      </c>
      <c r="E25" s="667">
        <f t="shared" si="0"/>
        <v>23.042381938767907</v>
      </c>
      <c r="F25" s="624"/>
      <c r="G25" s="624"/>
      <c r="H25" s="663"/>
      <c r="I25" s="663"/>
      <c r="L25" s="653"/>
      <c r="M25" s="629"/>
      <c r="N25" s="652"/>
      <c r="O25" s="622"/>
      <c r="P25" s="622"/>
      <c r="Q25" s="622"/>
      <c r="R25" s="622"/>
      <c r="S25" s="622"/>
      <c r="T25" s="622"/>
      <c r="U25" s="622"/>
      <c r="V25" s="622"/>
      <c r="W25" s="652"/>
      <c r="X25" s="652"/>
      <c r="Y25" s="652"/>
      <c r="Z25" s="652"/>
      <c r="AA25" s="652"/>
      <c r="AB25" s="652"/>
      <c r="AC25" s="652"/>
      <c r="AD25" s="652"/>
    </row>
    <row r="26" spans="1:30" ht="14.25">
      <c r="A26" s="147">
        <v>20</v>
      </c>
      <c r="B26" s="152" t="s">
        <v>287</v>
      </c>
      <c r="C26" s="218">
        <f>Минфин!C87</f>
        <v>502818.1</v>
      </c>
      <c r="D26" s="218">
        <f>SUM(Минфин!D87:I87)</f>
        <v>500872</v>
      </c>
      <c r="E26" s="667">
        <f t="shared" si="0"/>
        <v>99.61296142680624</v>
      </c>
      <c r="F26" s="624"/>
      <c r="G26" s="624"/>
      <c r="H26" s="663"/>
      <c r="I26" s="663"/>
      <c r="L26" s="619"/>
      <c r="M26" s="629"/>
      <c r="N26" s="652"/>
      <c r="O26" s="622"/>
      <c r="P26" s="622"/>
      <c r="Q26" s="622"/>
      <c r="R26" s="622"/>
      <c r="S26" s="622"/>
      <c r="T26" s="622"/>
      <c r="U26" s="622"/>
      <c r="V26" s="622"/>
      <c r="W26" s="652"/>
      <c r="X26" s="652"/>
      <c r="Y26" s="652"/>
      <c r="Z26" s="652"/>
      <c r="AA26" s="652"/>
      <c r="AB26" s="652"/>
      <c r="AC26" s="652"/>
      <c r="AD26" s="652"/>
    </row>
    <row r="27" spans="1:30" ht="14.25">
      <c r="A27" s="147">
        <v>21</v>
      </c>
      <c r="B27" s="152" t="s">
        <v>288</v>
      </c>
      <c r="C27" s="218">
        <f>минэк!C87</f>
        <v>4439.32</v>
      </c>
      <c r="D27" s="218">
        <f>SUM(минэк!D87:I87)</f>
        <v>1016.45</v>
      </c>
      <c r="E27" s="667">
        <f t="shared" si="0"/>
        <v>22.896524692971</v>
      </c>
      <c r="F27" s="624"/>
      <c r="G27" s="624"/>
      <c r="H27" s="663"/>
      <c r="I27" s="663"/>
      <c r="L27" s="619"/>
      <c r="M27" s="629"/>
      <c r="N27" s="652"/>
      <c r="O27" s="622"/>
      <c r="P27" s="622"/>
      <c r="Q27" s="622"/>
      <c r="R27" s="622"/>
      <c r="S27" s="622"/>
      <c r="T27" s="622"/>
      <c r="U27" s="622"/>
      <c r="V27" s="622"/>
      <c r="W27" s="652"/>
      <c r="X27" s="652"/>
      <c r="Y27" s="652"/>
      <c r="Z27" s="652"/>
      <c r="AA27" s="652"/>
      <c r="AB27" s="652"/>
      <c r="AC27" s="652"/>
      <c r="AD27" s="652"/>
    </row>
    <row r="28" spans="1:30" ht="14.25">
      <c r="A28" s="147">
        <v>22</v>
      </c>
      <c r="B28" s="152" t="s">
        <v>289</v>
      </c>
      <c r="C28" s="218">
        <f>Минюст!C87</f>
        <v>38012.9</v>
      </c>
      <c r="D28" s="218">
        <f>SUM(Минюст!D87:I87)</f>
        <v>10148.9</v>
      </c>
      <c r="E28" s="667">
        <f t="shared" si="0"/>
        <v>26.698568117665317</v>
      </c>
      <c r="F28" s="624"/>
      <c r="G28" s="624"/>
      <c r="H28" s="663"/>
      <c r="I28" s="663"/>
      <c r="L28" s="619"/>
      <c r="M28" s="629"/>
      <c r="N28" s="652"/>
      <c r="O28" s="622"/>
      <c r="P28" s="622"/>
      <c r="Q28" s="622"/>
      <c r="R28" s="622"/>
      <c r="S28" s="622"/>
      <c r="T28" s="622"/>
      <c r="U28" s="622"/>
      <c r="V28" s="622"/>
      <c r="W28" s="652"/>
      <c r="X28" s="652"/>
      <c r="Y28" s="652"/>
      <c r="Z28" s="652"/>
      <c r="AA28" s="652"/>
      <c r="AB28" s="652"/>
      <c r="AC28" s="652"/>
      <c r="AD28" s="652"/>
    </row>
    <row r="29" spans="1:30" ht="14.25">
      <c r="A29" s="147">
        <v>25</v>
      </c>
      <c r="B29" s="217" t="s">
        <v>290</v>
      </c>
      <c r="C29" s="218">
        <f>ЦИК!C87</f>
        <v>63.9</v>
      </c>
      <c r="D29" s="218">
        <f>SUM(ЦИК!D87:I87)</f>
        <v>0</v>
      </c>
      <c r="E29" s="667">
        <f t="shared" si="0"/>
        <v>0</v>
      </c>
      <c r="F29" s="624"/>
      <c r="G29" s="624"/>
      <c r="H29" s="663"/>
      <c r="I29" s="663"/>
      <c r="L29" s="619"/>
      <c r="M29" s="629"/>
      <c r="N29" s="652"/>
      <c r="O29" s="622"/>
      <c r="P29" s="622"/>
      <c r="Q29" s="622"/>
      <c r="R29" s="622"/>
      <c r="S29" s="622"/>
      <c r="T29" s="622"/>
      <c r="U29" s="622"/>
      <c r="V29" s="622"/>
      <c r="W29" s="652"/>
      <c r="X29" s="652"/>
      <c r="Y29" s="652"/>
      <c r="Z29" s="652"/>
      <c r="AA29" s="652"/>
      <c r="AB29" s="652"/>
      <c r="AC29" s="652"/>
      <c r="AD29" s="652"/>
    </row>
    <row r="30" spans="1:30" ht="14.25">
      <c r="A30" s="147">
        <v>26</v>
      </c>
      <c r="B30" s="152" t="s">
        <v>291</v>
      </c>
      <c r="C30" s="218">
        <f>ТФОМС!C87</f>
        <v>8280.57</v>
      </c>
      <c r="D30" s="218">
        <f>SUM(ТФОМС!D87:I87)</f>
        <v>3539.39</v>
      </c>
      <c r="E30" s="667">
        <f t="shared" si="0"/>
        <v>42.743313564162854</v>
      </c>
      <c r="F30" s="624"/>
      <c r="G30" s="624"/>
      <c r="H30" s="663"/>
      <c r="I30" s="663"/>
      <c r="L30" s="619"/>
      <c r="M30" s="629"/>
      <c r="N30" s="652"/>
      <c r="O30" s="622"/>
      <c r="P30" s="622"/>
      <c r="Q30" s="622"/>
      <c r="R30" s="622"/>
      <c r="S30" s="622"/>
      <c r="T30" s="622"/>
      <c r="U30" s="622"/>
      <c r="V30" s="622"/>
      <c r="W30" s="652"/>
      <c r="X30" s="652"/>
      <c r="Y30" s="652"/>
      <c r="Z30" s="652"/>
      <c r="AA30" s="652"/>
      <c r="AB30" s="652"/>
      <c r="AC30" s="652"/>
      <c r="AD30" s="652"/>
    </row>
    <row r="31" spans="1:30" ht="14.25">
      <c r="A31" s="147"/>
      <c r="B31" s="159"/>
      <c r="C31" s="218"/>
      <c r="D31" s="218"/>
      <c r="E31" s="150"/>
      <c r="F31" s="624"/>
      <c r="G31" s="624"/>
      <c r="H31" s="663"/>
      <c r="I31" s="663"/>
      <c r="L31" s="619"/>
      <c r="M31" s="610"/>
      <c r="N31" s="652"/>
      <c r="O31" s="622"/>
      <c r="P31" s="622"/>
      <c r="Q31" s="622"/>
      <c r="R31" s="622"/>
      <c r="S31" s="622"/>
      <c r="T31" s="622"/>
      <c r="U31" s="628"/>
      <c r="W31" s="652"/>
      <c r="X31" s="652"/>
      <c r="Y31" s="652"/>
      <c r="Z31" s="652"/>
      <c r="AA31" s="652"/>
      <c r="AB31" s="652"/>
      <c r="AC31" s="652"/>
      <c r="AD31" s="652"/>
    </row>
    <row r="32" spans="1:30" ht="14.25">
      <c r="A32" s="608" t="s">
        <v>208</v>
      </c>
      <c r="B32" s="608"/>
      <c r="C32" s="219">
        <f>SUM(C7:C30)</f>
        <v>4304087.526350001</v>
      </c>
      <c r="D32" s="219">
        <f>SUM(D7:D30)</f>
        <v>2837894.8242300004</v>
      </c>
      <c r="E32" s="160">
        <f>D32/C32*100</f>
        <v>65.93487718026549</v>
      </c>
      <c r="F32" s="664"/>
      <c r="G32" s="664"/>
      <c r="H32" s="665"/>
      <c r="I32" s="665"/>
      <c r="L32" s="641"/>
      <c r="M32" s="641"/>
      <c r="N32" s="655"/>
      <c r="O32" s="655"/>
      <c r="P32" s="655"/>
      <c r="Q32" s="655"/>
      <c r="R32" s="655"/>
      <c r="S32" s="655"/>
      <c r="T32" s="655"/>
      <c r="U32" s="655"/>
      <c r="V32" s="655"/>
      <c r="W32" s="656"/>
      <c r="X32" s="656"/>
      <c r="Y32" s="656"/>
      <c r="Z32" s="656"/>
      <c r="AA32" s="656"/>
      <c r="AB32" s="656"/>
      <c r="AC32" s="656"/>
      <c r="AD32" s="656"/>
    </row>
  </sheetData>
  <sheetProtection/>
  <mergeCells count="21">
    <mergeCell ref="W4:AD4"/>
    <mergeCell ref="W5:Y5"/>
    <mergeCell ref="Z5:Z6"/>
    <mergeCell ref="AA5:AA6"/>
    <mergeCell ref="AB5:AB6"/>
    <mergeCell ref="AC5:AD5"/>
    <mergeCell ref="S5:S6"/>
    <mergeCell ref="T5:T6"/>
    <mergeCell ref="U5:V5"/>
    <mergeCell ref="L32:M32"/>
    <mergeCell ref="O5:Q5"/>
    <mergeCell ref="O4:V4"/>
    <mergeCell ref="L4:L6"/>
    <mergeCell ref="M4:M6"/>
    <mergeCell ref="N4:N6"/>
    <mergeCell ref="A2:E3"/>
    <mergeCell ref="A4:E4"/>
    <mergeCell ref="A5:E5"/>
    <mergeCell ref="A32:B32"/>
    <mergeCell ref="R5:R6"/>
    <mergeCell ref="L2:P3"/>
  </mergeCells>
  <printOptions/>
  <pageMargins left="0.7" right="0.7" top="0.75" bottom="0.75" header="0.3" footer="0.3"/>
  <pageSetup horizontalDpi="600" verticalDpi="600" orientation="portrait" paperSize="9" scale="76" r:id="rId1"/>
  <colBreaks count="1" manualBreakCount="1">
    <brk id="9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81" zoomScaleSheetLayoutView="81" zoomScalePageLayoutView="0" workbookViewId="0" topLeftCell="A1">
      <selection activeCell="D15" sqref="D15"/>
    </sheetView>
  </sheetViews>
  <sheetFormatPr defaultColWidth="9.140625" defaultRowHeight="15"/>
  <cols>
    <col min="1" max="1" width="9.140625" style="74" customWidth="1"/>
    <col min="2" max="2" width="21.57421875" style="74" customWidth="1"/>
    <col min="3" max="3" width="11.8515625" style="74" customWidth="1"/>
    <col min="4" max="4" width="13.00390625" style="74" customWidth="1"/>
    <col min="5" max="5" width="13.421875" style="74" customWidth="1"/>
    <col min="6" max="16384" width="9.140625" style="74" customWidth="1"/>
  </cols>
  <sheetData>
    <row r="1" spans="1:5" ht="15">
      <c r="A1" s="145"/>
      <c r="B1" s="145"/>
      <c r="C1" s="145"/>
      <c r="D1" s="145"/>
      <c r="E1" s="166" t="s">
        <v>200</v>
      </c>
    </row>
    <row r="2" spans="1:5" ht="14.25">
      <c r="A2" s="603" t="s">
        <v>301</v>
      </c>
      <c r="B2" s="603"/>
      <c r="C2" s="603"/>
      <c r="D2" s="603"/>
      <c r="E2" s="603"/>
    </row>
    <row r="3" spans="1:5" ht="14.25">
      <c r="A3" s="604"/>
      <c r="B3" s="604"/>
      <c r="C3" s="604"/>
      <c r="D3" s="604"/>
      <c r="E3" s="604"/>
    </row>
    <row r="4" spans="1:5" ht="15">
      <c r="A4" s="605" t="s">
        <v>256</v>
      </c>
      <c r="B4" s="606"/>
      <c r="C4" s="606"/>
      <c r="D4" s="606"/>
      <c r="E4" s="606"/>
    </row>
    <row r="5" spans="1:5" ht="14.25">
      <c r="A5" s="607" t="s">
        <v>201</v>
      </c>
      <c r="B5" s="607"/>
      <c r="C5" s="607"/>
      <c r="D5" s="607"/>
      <c r="E5" s="607"/>
    </row>
    <row r="6" spans="1:5" ht="38.25" customHeight="1">
      <c r="A6" s="146" t="s">
        <v>202</v>
      </c>
      <c r="B6" s="146" t="s">
        <v>203</v>
      </c>
      <c r="C6" s="146" t="s">
        <v>212</v>
      </c>
      <c r="D6" s="146" t="s">
        <v>213</v>
      </c>
      <c r="E6" s="411" t="s">
        <v>214</v>
      </c>
    </row>
    <row r="7" spans="1:5" ht="14.25">
      <c r="A7" s="147">
        <v>1</v>
      </c>
      <c r="B7" s="148" t="s">
        <v>292</v>
      </c>
      <c r="C7" s="149">
        <f>SUM(АГЧР!D23:I23)</f>
        <v>27</v>
      </c>
      <c r="D7" s="149">
        <f>SUM(АГЧР!D56:I56)</f>
        <v>92</v>
      </c>
      <c r="E7" s="412">
        <f>D7/C7</f>
        <v>3.4074074074074074</v>
      </c>
    </row>
    <row r="8" spans="1:5" ht="14.25">
      <c r="A8" s="147">
        <v>2</v>
      </c>
      <c r="B8" s="148" t="s">
        <v>269</v>
      </c>
      <c r="C8" s="149">
        <f>SUM(ГКЧС!D23:I23)</f>
        <v>23</v>
      </c>
      <c r="D8" s="149">
        <f>SUM(ГКЧС!D56:I56)</f>
        <v>140</v>
      </c>
      <c r="E8" s="412">
        <f>D8/C8</f>
        <v>6.086956521739131</v>
      </c>
    </row>
    <row r="9" spans="1:5" ht="14.25">
      <c r="A9" s="147">
        <v>3</v>
      </c>
      <c r="B9" s="212" t="s">
        <v>293</v>
      </c>
      <c r="C9" s="149">
        <f>SUM(Госвет!D23:I23)</f>
        <v>7</v>
      </c>
      <c r="D9" s="149">
        <f>SUM(Госвет!D56:I56)</f>
        <v>8</v>
      </c>
      <c r="E9" s="412">
        <f aca="true" t="shared" si="0" ref="E9:E30">D9/C9</f>
        <v>1.1428571428571428</v>
      </c>
    </row>
    <row r="10" spans="1:5" ht="14.25">
      <c r="A10" s="147">
        <v>4</v>
      </c>
      <c r="B10" s="152" t="s">
        <v>294</v>
      </c>
      <c r="C10" s="149">
        <f>SUM(Госжил!D23:I23)</f>
        <v>1</v>
      </c>
      <c r="D10" s="149">
        <f>SUM(Госжил!D56:I56)</f>
        <v>5</v>
      </c>
      <c r="E10" s="412">
        <f t="shared" si="0"/>
        <v>5</v>
      </c>
    </row>
    <row r="11" spans="1:5" ht="14.25">
      <c r="A11" s="147">
        <v>5</v>
      </c>
      <c r="B11" s="152" t="s">
        <v>272</v>
      </c>
      <c r="C11" s="149">
        <f>SUM(Госкомимущ!D23:I23)</f>
        <v>18</v>
      </c>
      <c r="D11" s="149">
        <f>SUM(Госкомимущ!D56:I56)</f>
        <v>70</v>
      </c>
      <c r="E11" s="412">
        <f t="shared" si="0"/>
        <v>3.888888888888889</v>
      </c>
    </row>
    <row r="12" spans="1:5" ht="14.25">
      <c r="A12" s="147">
        <v>6</v>
      </c>
      <c r="B12" s="152" t="s">
        <v>273</v>
      </c>
      <c r="C12" s="149">
        <f>SUM(Гос_по_тариф!D23:I23)</f>
        <v>0</v>
      </c>
      <c r="D12" s="149">
        <f>SUM(Гос_по_тариф!D56:I56)</f>
        <v>0</v>
      </c>
      <c r="E12" s="412" t="e">
        <f t="shared" si="0"/>
        <v>#DIV/0!</v>
      </c>
    </row>
    <row r="13" spans="1:5" ht="14.25">
      <c r="A13" s="147">
        <v>7</v>
      </c>
      <c r="B13" s="152" t="s">
        <v>274</v>
      </c>
      <c r="C13" s="149">
        <f>SUM(Госсовет!D23:I23)</f>
        <v>2</v>
      </c>
      <c r="D13" s="149">
        <f>SUM(Госсовет!D56:I56)</f>
        <v>15</v>
      </c>
      <c r="E13" s="412">
        <f t="shared" si="0"/>
        <v>7.5</v>
      </c>
    </row>
    <row r="14" spans="1:5" ht="14.25">
      <c r="A14" s="147">
        <v>8</v>
      </c>
      <c r="B14" s="252" t="s">
        <v>275</v>
      </c>
      <c r="C14" s="149">
        <f>SUM(Гостехнадзор!D23:I23)</f>
        <v>0</v>
      </c>
      <c r="D14" s="149">
        <f>SUM(Гостехнадзор!D56:I56)</f>
        <v>0</v>
      </c>
      <c r="E14" s="412" t="e">
        <f t="shared" si="0"/>
        <v>#DIV/0!</v>
      </c>
    </row>
    <row r="15" spans="1:5" ht="14.25">
      <c r="A15" s="156">
        <v>9</v>
      </c>
      <c r="B15" s="152" t="s">
        <v>276</v>
      </c>
      <c r="C15" s="149">
        <f>SUM(КСП!D23:I23)</f>
        <v>0</v>
      </c>
      <c r="D15" s="149">
        <f>SUM(КСП!D56:I56)</f>
        <v>0</v>
      </c>
      <c r="E15" s="412" t="e">
        <f t="shared" si="0"/>
        <v>#DIV/0!</v>
      </c>
    </row>
    <row r="16" spans="1:5" ht="14.25">
      <c r="A16" s="147">
        <v>10</v>
      </c>
      <c r="B16" s="152" t="s">
        <v>277</v>
      </c>
      <c r="C16" s="149">
        <f>SUM(Минздрав!D23:I23)</f>
        <v>2441</v>
      </c>
      <c r="D16" s="149">
        <f>SUM(Минздрав!D56:I56)</f>
        <v>6223</v>
      </c>
      <c r="E16" s="412">
        <f t="shared" si="0"/>
        <v>2.549365014338386</v>
      </c>
    </row>
    <row r="17" spans="1:5" ht="14.25">
      <c r="A17" s="157">
        <v>11</v>
      </c>
      <c r="B17" s="214" t="s">
        <v>278</v>
      </c>
      <c r="C17" s="149">
        <f>SUM(Мининформ!D23:I23)</f>
        <v>9</v>
      </c>
      <c r="D17" s="149">
        <f>SUM(Мининформ!D56:I56)</f>
        <v>14</v>
      </c>
      <c r="E17" s="412">
        <f t="shared" si="0"/>
        <v>1.5555555555555556</v>
      </c>
    </row>
    <row r="18" spans="1:5" ht="14.25">
      <c r="A18" s="147">
        <v>12</v>
      </c>
      <c r="B18" s="152" t="s">
        <v>279</v>
      </c>
      <c r="C18" s="149">
        <f>SUM(Минкультур!D23:I23)</f>
        <v>7</v>
      </c>
      <c r="D18" s="149">
        <f>SUM(Минкультур!D56:I56)</f>
        <v>42</v>
      </c>
      <c r="E18" s="412">
        <f t="shared" si="0"/>
        <v>6</v>
      </c>
    </row>
    <row r="19" spans="1:5" ht="14.25">
      <c r="A19" s="156">
        <v>13</v>
      </c>
      <c r="B19" s="152" t="s">
        <v>280</v>
      </c>
      <c r="C19" s="149">
        <f>SUM(Минобр!D23:I23)</f>
        <v>87</v>
      </c>
      <c r="D19" s="149">
        <f>SUM(Минобр!D56:I56)</f>
        <v>287</v>
      </c>
      <c r="E19" s="412">
        <f t="shared" si="0"/>
        <v>3.2988505747126435</v>
      </c>
    </row>
    <row r="20" spans="1:5" ht="14.25">
      <c r="A20" s="147">
        <v>14</v>
      </c>
      <c r="B20" s="152" t="s">
        <v>281</v>
      </c>
      <c r="C20" s="149">
        <f>SUM(Минприроды!D23:I23)</f>
        <v>13</v>
      </c>
      <c r="D20" s="149">
        <f>SUM(Минприроды!D56:I56)</f>
        <v>26</v>
      </c>
      <c r="E20" s="412">
        <f t="shared" si="0"/>
        <v>2</v>
      </c>
    </row>
    <row r="21" spans="1:5" ht="14.25">
      <c r="A21" s="147">
        <v>15</v>
      </c>
      <c r="B21" s="152" t="s">
        <v>295</v>
      </c>
      <c r="C21" s="149">
        <f>SUM(Минсельхоз!D23:I23)</f>
        <v>0</v>
      </c>
      <c r="D21" s="149">
        <f>SUM(Минсельхоз!D56:I56)</f>
        <v>0</v>
      </c>
      <c r="E21" s="412" t="e">
        <f t="shared" si="0"/>
        <v>#DIV/0!</v>
      </c>
    </row>
    <row r="22" spans="1:5" ht="14.25">
      <c r="A22" s="156">
        <v>16</v>
      </c>
      <c r="B22" s="152" t="s">
        <v>283</v>
      </c>
      <c r="C22" s="149">
        <f>SUM(Минспорт!D23:I23)</f>
        <v>5</v>
      </c>
      <c r="D22" s="149">
        <f>SUM(Минспорт!D56:I56)</f>
        <v>21</v>
      </c>
      <c r="E22" s="412">
        <f t="shared" si="0"/>
        <v>4.2</v>
      </c>
    </row>
    <row r="23" spans="1:5" ht="14.25">
      <c r="A23" s="147">
        <v>17</v>
      </c>
      <c r="B23" s="152" t="s">
        <v>284</v>
      </c>
      <c r="C23" s="149">
        <f>SUM(Минстрой!D23:I23)</f>
        <v>0</v>
      </c>
      <c r="D23" s="149">
        <f>SUM(Минстрой!D56:I56)</f>
        <v>0</v>
      </c>
      <c r="E23" s="412" t="e">
        <f t="shared" si="0"/>
        <v>#DIV/0!</v>
      </c>
    </row>
    <row r="24" spans="1:5" ht="14.25">
      <c r="A24" s="147">
        <v>18</v>
      </c>
      <c r="B24" s="152" t="s">
        <v>296</v>
      </c>
      <c r="C24" s="149">
        <f>SUM(Минтранспорт!D23:I23)</f>
        <v>40</v>
      </c>
      <c r="D24" s="149">
        <f>SUM(Минтранспорт!D56:I56)</f>
        <v>253</v>
      </c>
      <c r="E24" s="412">
        <f t="shared" si="0"/>
        <v>6.325</v>
      </c>
    </row>
    <row r="25" spans="1:5" ht="14.25">
      <c r="A25" s="156">
        <v>19</v>
      </c>
      <c r="B25" s="152" t="s">
        <v>297</v>
      </c>
      <c r="C25" s="149">
        <f>SUM(Минтруд!D23:I23)</f>
        <v>160</v>
      </c>
      <c r="D25" s="149">
        <f>SUM(Минтруд!D56:I56)</f>
        <v>396</v>
      </c>
      <c r="E25" s="412">
        <f t="shared" si="0"/>
        <v>2.475</v>
      </c>
    </row>
    <row r="26" spans="1:5" ht="14.25">
      <c r="A26" s="147">
        <v>20</v>
      </c>
      <c r="B26" s="152" t="s">
        <v>287</v>
      </c>
      <c r="C26" s="149">
        <f>SUM(Минфин!D23:I23)</f>
        <v>5</v>
      </c>
      <c r="D26" s="149">
        <f>SUM(Минфин!D56:I56)</f>
        <v>21</v>
      </c>
      <c r="E26" s="412">
        <f t="shared" si="0"/>
        <v>4.2</v>
      </c>
    </row>
    <row r="27" spans="1:5" ht="14.25">
      <c r="A27" s="147">
        <v>21</v>
      </c>
      <c r="B27" s="152" t="s">
        <v>288</v>
      </c>
      <c r="C27" s="149">
        <f>SUM(минэк!D23:I23)</f>
        <v>9</v>
      </c>
      <c r="D27" s="149">
        <f>SUM(минэк!D56:I56)</f>
        <v>25</v>
      </c>
      <c r="E27" s="412">
        <f t="shared" si="0"/>
        <v>2.7777777777777777</v>
      </c>
    </row>
    <row r="28" spans="1:5" ht="14.25">
      <c r="A28" s="147">
        <v>22</v>
      </c>
      <c r="B28" s="152" t="s">
        <v>289</v>
      </c>
      <c r="C28" s="149">
        <f>SUM(Минюст!D23:I23)</f>
        <v>30</v>
      </c>
      <c r="D28" s="149">
        <f>SUM(Минюст!D56:I56)</f>
        <v>101</v>
      </c>
      <c r="E28" s="412">
        <f t="shared" si="0"/>
        <v>3.3666666666666667</v>
      </c>
    </row>
    <row r="29" spans="1:5" ht="14.25">
      <c r="A29" s="156">
        <v>23</v>
      </c>
      <c r="B29" s="217" t="s">
        <v>290</v>
      </c>
      <c r="C29" s="149">
        <f>SUM(ЦИК!D23:I23)</f>
        <v>0</v>
      </c>
      <c r="D29" s="149">
        <f>SUM(ЦИК!D56:I56)</f>
        <v>0</v>
      </c>
      <c r="E29" s="412" t="e">
        <f t="shared" si="0"/>
        <v>#DIV/0!</v>
      </c>
    </row>
    <row r="30" spans="1:5" ht="14.25">
      <c r="A30" s="147">
        <v>24</v>
      </c>
      <c r="B30" s="152" t="s">
        <v>291</v>
      </c>
      <c r="C30" s="149">
        <f>SUM(ТФОМС!D23:I23)</f>
        <v>10</v>
      </c>
      <c r="D30" s="149">
        <f>SUM(ТФОМС!D56:I56)</f>
        <v>56</v>
      </c>
      <c r="E30" s="412">
        <f t="shared" si="0"/>
        <v>5.6</v>
      </c>
    </row>
    <row r="31" spans="1:5" ht="14.25">
      <c r="A31" s="609" t="s">
        <v>208</v>
      </c>
      <c r="B31" s="609"/>
      <c r="C31" s="413">
        <f>SUM(C7:C30)</f>
        <v>2894</v>
      </c>
      <c r="D31" s="413">
        <f>SUM(D7:D30)</f>
        <v>7795</v>
      </c>
      <c r="E31" s="413">
        <f>D31/C31</f>
        <v>2.693503800967519</v>
      </c>
    </row>
  </sheetData>
  <sheetProtection/>
  <mergeCells count="4">
    <mergeCell ref="A2:E3"/>
    <mergeCell ref="A4:E4"/>
    <mergeCell ref="A5:E5"/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90" zoomScaleSheetLayoutView="90" zoomScalePageLayoutView="0" workbookViewId="0" topLeftCell="A78">
      <selection activeCell="A87" sqref="A87:K87"/>
    </sheetView>
  </sheetViews>
  <sheetFormatPr defaultColWidth="8.7109375" defaultRowHeight="15"/>
  <cols>
    <col min="1" max="1" width="42.00390625" style="38" customWidth="1"/>
    <col min="2" max="2" width="12.140625" style="38" customWidth="1"/>
    <col min="3" max="3" width="16.00390625" style="38" customWidth="1"/>
    <col min="4" max="9" width="12.140625" style="38" customWidth="1"/>
    <col min="10" max="11" width="16.00390625" style="38" customWidth="1"/>
    <col min="12" max="16384" width="8.7109375" style="38" customWidth="1"/>
  </cols>
  <sheetData>
    <row r="1" spans="1:11" ht="14.25">
      <c r="A1" s="487" t="s">
        <v>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1" ht="14.25">
      <c r="A2" s="487" t="s">
        <v>1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</row>
    <row r="3" spans="1:11" ht="14.25">
      <c r="A3" s="487" t="s">
        <v>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</row>
    <row r="4" ht="15">
      <c r="A4" s="39"/>
    </row>
    <row r="5" spans="1:11" ht="16.5">
      <c r="A5" s="488" t="s">
        <v>3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</row>
    <row r="6" spans="1:11" ht="15">
      <c r="A6" s="489" t="s">
        <v>4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1" ht="15">
      <c r="A7" s="489" t="s">
        <v>5</v>
      </c>
      <c r="B7" s="489"/>
      <c r="C7" s="489"/>
      <c r="D7" s="489"/>
      <c r="E7" s="489"/>
      <c r="F7" s="489"/>
      <c r="G7" s="489"/>
      <c r="H7" s="489"/>
      <c r="I7" s="489"/>
      <c r="J7" s="489"/>
      <c r="K7" s="489"/>
    </row>
    <row r="8" spans="1:11" ht="15">
      <c r="A8" s="489" t="s">
        <v>6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</row>
    <row r="9" spans="1:11" ht="15">
      <c r="A9" s="489" t="s">
        <v>7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</row>
    <row r="10" ht="15">
      <c r="A10" s="40"/>
    </row>
    <row r="11" spans="1:2" ht="15">
      <c r="A11" s="41" t="s">
        <v>8</v>
      </c>
      <c r="B11" s="41"/>
    </row>
    <row r="12" spans="1:11" ht="63" customHeight="1">
      <c r="A12" s="41" t="s">
        <v>9</v>
      </c>
      <c r="B12" s="491" t="s">
        <v>270</v>
      </c>
      <c r="C12" s="491"/>
      <c r="D12" s="491"/>
      <c r="E12" s="491"/>
      <c r="F12" s="491"/>
      <c r="G12" s="491"/>
      <c r="H12" s="491"/>
      <c r="I12" s="491"/>
      <c r="J12" s="491"/>
      <c r="K12" s="42"/>
    </row>
    <row r="13" spans="1:11" ht="15">
      <c r="A13" s="41"/>
      <c r="B13" s="43"/>
      <c r="K13" s="42"/>
    </row>
    <row r="14" spans="1:11" ht="15.75" customHeight="1">
      <c r="A14" s="41" t="s">
        <v>10</v>
      </c>
      <c r="B14" s="491" t="s">
        <v>126</v>
      </c>
      <c r="C14" s="491"/>
      <c r="D14" s="491"/>
      <c r="E14" s="491"/>
      <c r="F14" s="491"/>
      <c r="G14" s="491"/>
      <c r="H14" s="491"/>
      <c r="I14" s="491"/>
      <c r="J14" s="491"/>
      <c r="K14" s="42"/>
    </row>
    <row r="15" spans="1:11" ht="15">
      <c r="A15" s="40"/>
      <c r="K15" s="42"/>
    </row>
    <row r="16" spans="1:11" ht="15">
      <c r="A16" s="495" t="s">
        <v>11</v>
      </c>
      <c r="B16" s="495"/>
      <c r="C16" s="495"/>
      <c r="D16" s="495"/>
      <c r="E16" s="495"/>
      <c r="F16" s="495"/>
      <c r="G16" s="495"/>
      <c r="H16" s="495"/>
      <c r="I16" s="495"/>
      <c r="J16" s="495"/>
      <c r="K16" s="495"/>
    </row>
    <row r="17" spans="1:11" ht="12.75" customHeight="1">
      <c r="A17" s="490" t="s">
        <v>12</v>
      </c>
      <c r="B17" s="490" t="s">
        <v>13</v>
      </c>
      <c r="C17" s="44" t="s">
        <v>14</v>
      </c>
      <c r="D17" s="490" t="s">
        <v>16</v>
      </c>
      <c r="E17" s="490"/>
      <c r="F17" s="490"/>
      <c r="G17" s="490"/>
      <c r="H17" s="490"/>
      <c r="I17" s="490"/>
      <c r="J17" s="490"/>
      <c r="K17" s="490"/>
    </row>
    <row r="18" spans="1:11" ht="26.25" customHeight="1">
      <c r="A18" s="490"/>
      <c r="B18" s="490"/>
      <c r="C18" s="44" t="s">
        <v>15</v>
      </c>
      <c r="D18" s="490" t="s">
        <v>17</v>
      </c>
      <c r="E18" s="490"/>
      <c r="F18" s="490"/>
      <c r="G18" s="490" t="s">
        <v>18</v>
      </c>
      <c r="H18" s="490" t="s">
        <v>19</v>
      </c>
      <c r="I18" s="490" t="s">
        <v>20</v>
      </c>
      <c r="J18" s="490" t="s">
        <v>21</v>
      </c>
      <c r="K18" s="490"/>
    </row>
    <row r="19" spans="1:11" ht="92.25">
      <c r="A19" s="490"/>
      <c r="B19" s="490"/>
      <c r="C19" s="45"/>
      <c r="D19" s="44" t="s">
        <v>22</v>
      </c>
      <c r="E19" s="44" t="s">
        <v>23</v>
      </c>
      <c r="F19" s="44" t="s">
        <v>143</v>
      </c>
      <c r="G19" s="490"/>
      <c r="H19" s="490"/>
      <c r="I19" s="490"/>
      <c r="J19" s="44" t="s">
        <v>144</v>
      </c>
      <c r="K19" s="44" t="s">
        <v>26</v>
      </c>
    </row>
    <row r="20" spans="1:11" ht="14.25">
      <c r="A20" s="44">
        <v>1</v>
      </c>
      <c r="B20" s="44">
        <v>2</v>
      </c>
      <c r="C20" s="44">
        <v>3</v>
      </c>
      <c r="D20" s="44">
        <v>4</v>
      </c>
      <c r="E20" s="44">
        <v>5</v>
      </c>
      <c r="F20" s="44">
        <v>6</v>
      </c>
      <c r="G20" s="44">
        <v>7</v>
      </c>
      <c r="H20" s="44">
        <v>8</v>
      </c>
      <c r="I20" s="44">
        <v>9</v>
      </c>
      <c r="J20" s="44">
        <v>10</v>
      </c>
      <c r="K20" s="44">
        <v>11</v>
      </c>
    </row>
    <row r="21" spans="1:11" ht="12.75" customHeight="1">
      <c r="A21" s="492" t="s">
        <v>145</v>
      </c>
      <c r="B21" s="492"/>
      <c r="C21" s="492"/>
      <c r="D21" s="492"/>
      <c r="E21" s="492"/>
      <c r="F21" s="492"/>
      <c r="G21" s="492"/>
      <c r="H21" s="492"/>
      <c r="I21" s="492"/>
      <c r="J21" s="492"/>
      <c r="K21" s="492"/>
    </row>
    <row r="22" spans="1:11" ht="15.75" customHeight="1">
      <c r="A22" s="492" t="s">
        <v>28</v>
      </c>
      <c r="B22" s="492"/>
      <c r="C22" s="492"/>
      <c r="D22" s="492"/>
      <c r="E22" s="492"/>
      <c r="F22" s="492"/>
      <c r="G22" s="492"/>
      <c r="H22" s="492"/>
      <c r="I22" s="492"/>
      <c r="J22" s="492"/>
      <c r="K22" s="492"/>
    </row>
    <row r="23" spans="1:12" ht="52.5">
      <c r="A23" s="394" t="s">
        <v>29</v>
      </c>
      <c r="B23" s="395">
        <v>101</v>
      </c>
      <c r="C23" s="396">
        <f>SUM(D23:K23)</f>
        <v>239</v>
      </c>
      <c r="D23" s="397"/>
      <c r="E23" s="397"/>
      <c r="F23" s="397"/>
      <c r="G23" s="397">
        <v>7</v>
      </c>
      <c r="H23" s="397"/>
      <c r="I23" s="397"/>
      <c r="J23" s="397">
        <v>102</v>
      </c>
      <c r="K23" s="397">
        <v>130</v>
      </c>
      <c r="L23" s="38">
        <f>SUM(D23:I23)</f>
        <v>7</v>
      </c>
    </row>
    <row r="24" spans="1:11" ht="39">
      <c r="A24" s="46" t="s">
        <v>146</v>
      </c>
      <c r="B24" s="44">
        <v>102</v>
      </c>
      <c r="C24" s="271">
        <f aca="true" t="shared" si="0" ref="C24:C71">SUM(D24:K24)</f>
        <v>0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71">
        <v>0</v>
      </c>
      <c r="J24" s="271">
        <v>0</v>
      </c>
      <c r="K24" s="271">
        <v>0</v>
      </c>
    </row>
    <row r="25" spans="1:11" ht="39">
      <c r="A25" s="46" t="s">
        <v>147</v>
      </c>
      <c r="B25" s="44">
        <v>103</v>
      </c>
      <c r="C25" s="271">
        <f t="shared" si="0"/>
        <v>6</v>
      </c>
      <c r="D25" s="272"/>
      <c r="E25" s="272"/>
      <c r="F25" s="272"/>
      <c r="G25" s="272">
        <v>6</v>
      </c>
      <c r="H25" s="272"/>
      <c r="I25" s="272"/>
      <c r="J25" s="271">
        <v>0</v>
      </c>
      <c r="K25" s="271">
        <v>0</v>
      </c>
    </row>
    <row r="26" spans="1:11" ht="52.5">
      <c r="A26" s="46" t="s">
        <v>243</v>
      </c>
      <c r="B26" s="44"/>
      <c r="C26" s="271">
        <f t="shared" si="0"/>
        <v>6</v>
      </c>
      <c r="D26" s="272"/>
      <c r="E26" s="272"/>
      <c r="F26" s="272"/>
      <c r="G26" s="272">
        <v>6</v>
      </c>
      <c r="H26" s="272"/>
      <c r="I26" s="272"/>
      <c r="J26" s="271"/>
      <c r="K26" s="271"/>
    </row>
    <row r="27" spans="1:11" ht="52.5">
      <c r="A27" s="46" t="s">
        <v>244</v>
      </c>
      <c r="B27" s="44"/>
      <c r="C27" s="271">
        <f t="shared" si="0"/>
        <v>0</v>
      </c>
      <c r="D27" s="272"/>
      <c r="E27" s="272"/>
      <c r="F27" s="272"/>
      <c r="G27" s="272"/>
      <c r="H27" s="272"/>
      <c r="I27" s="272"/>
      <c r="J27" s="271"/>
      <c r="K27" s="271"/>
    </row>
    <row r="28" spans="1:11" ht="52.5">
      <c r="A28" s="46" t="s">
        <v>148</v>
      </c>
      <c r="B28" s="44">
        <v>104</v>
      </c>
      <c r="C28" s="271">
        <f t="shared" si="0"/>
        <v>0</v>
      </c>
      <c r="D28" s="272"/>
      <c r="E28" s="272"/>
      <c r="F28" s="272"/>
      <c r="G28" s="272">
        <v>0</v>
      </c>
      <c r="H28" s="272"/>
      <c r="I28" s="272"/>
      <c r="J28" s="271">
        <v>0</v>
      </c>
      <c r="K28" s="271">
        <v>0</v>
      </c>
    </row>
    <row r="29" spans="1:11" ht="66">
      <c r="A29" s="46" t="s">
        <v>245</v>
      </c>
      <c r="B29" s="44"/>
      <c r="C29" s="271">
        <f t="shared" si="0"/>
        <v>0</v>
      </c>
      <c r="D29" s="272"/>
      <c r="E29" s="272"/>
      <c r="F29" s="272"/>
      <c r="G29" s="272"/>
      <c r="H29" s="272"/>
      <c r="I29" s="272"/>
      <c r="J29" s="271"/>
      <c r="K29" s="271"/>
    </row>
    <row r="30" spans="1:11" ht="66">
      <c r="A30" s="46" t="s">
        <v>149</v>
      </c>
      <c r="B30" s="44">
        <v>105</v>
      </c>
      <c r="C30" s="271">
        <f t="shared" si="0"/>
        <v>0</v>
      </c>
      <c r="D30" s="272"/>
      <c r="E30" s="272"/>
      <c r="F30" s="272"/>
      <c r="G30" s="272">
        <v>0</v>
      </c>
      <c r="H30" s="272"/>
      <c r="I30" s="272"/>
      <c r="J30" s="271">
        <v>0</v>
      </c>
      <c r="K30" s="271">
        <v>0</v>
      </c>
    </row>
    <row r="31" spans="1:11" ht="52.5">
      <c r="A31" s="46" t="s">
        <v>34</v>
      </c>
      <c r="B31" s="44">
        <v>106</v>
      </c>
      <c r="C31" s="271">
        <f t="shared" si="0"/>
        <v>0</v>
      </c>
      <c r="D31" s="272"/>
      <c r="E31" s="272"/>
      <c r="F31" s="272"/>
      <c r="G31" s="272">
        <v>0</v>
      </c>
      <c r="H31" s="272"/>
      <c r="I31" s="272"/>
      <c r="J31" s="271">
        <v>0</v>
      </c>
      <c r="K31" s="271">
        <v>0</v>
      </c>
    </row>
    <row r="32" spans="1:11" ht="26.25">
      <c r="A32" s="46" t="s">
        <v>150</v>
      </c>
      <c r="B32" s="44">
        <v>107</v>
      </c>
      <c r="C32" s="271">
        <f t="shared" si="0"/>
        <v>0</v>
      </c>
      <c r="D32" s="272"/>
      <c r="E32" s="272"/>
      <c r="F32" s="272"/>
      <c r="G32" s="272">
        <v>0</v>
      </c>
      <c r="H32" s="271">
        <v>0</v>
      </c>
      <c r="I32" s="271">
        <v>0</v>
      </c>
      <c r="J32" s="271">
        <v>0</v>
      </c>
      <c r="K32" s="271">
        <v>0</v>
      </c>
    </row>
    <row r="33" spans="1:11" ht="26.25">
      <c r="A33" s="46" t="s">
        <v>151</v>
      </c>
      <c r="B33" s="44">
        <v>108</v>
      </c>
      <c r="C33" s="271">
        <f t="shared" si="0"/>
        <v>0</v>
      </c>
      <c r="D33" s="272"/>
      <c r="E33" s="272"/>
      <c r="F33" s="272"/>
      <c r="G33" s="272">
        <v>0</v>
      </c>
      <c r="H33" s="271">
        <v>0</v>
      </c>
      <c r="I33" s="271">
        <v>0</v>
      </c>
      <c r="J33" s="271">
        <v>0</v>
      </c>
      <c r="K33" s="271">
        <v>0</v>
      </c>
    </row>
    <row r="34" spans="1:11" ht="39">
      <c r="A34" s="46" t="s">
        <v>152</v>
      </c>
      <c r="B34" s="44">
        <v>109</v>
      </c>
      <c r="C34" s="271">
        <f t="shared" si="0"/>
        <v>0</v>
      </c>
      <c r="D34" s="272"/>
      <c r="E34" s="272"/>
      <c r="F34" s="272"/>
      <c r="G34" s="272">
        <v>0</v>
      </c>
      <c r="H34" s="271">
        <v>0</v>
      </c>
      <c r="I34" s="271">
        <v>0</v>
      </c>
      <c r="J34" s="271">
        <v>0</v>
      </c>
      <c r="K34" s="271">
        <v>0</v>
      </c>
    </row>
    <row r="35" spans="1:11" ht="52.5">
      <c r="A35" s="46" t="s">
        <v>221</v>
      </c>
      <c r="B35" s="44"/>
      <c r="C35" s="271">
        <f t="shared" si="0"/>
        <v>239</v>
      </c>
      <c r="D35" s="272"/>
      <c r="E35" s="272"/>
      <c r="F35" s="272"/>
      <c r="G35" s="272">
        <v>7</v>
      </c>
      <c r="H35" s="271"/>
      <c r="I35" s="271"/>
      <c r="J35" s="273">
        <v>102</v>
      </c>
      <c r="K35" s="273">
        <v>130</v>
      </c>
    </row>
    <row r="36" spans="1:11" ht="52.5">
      <c r="A36" s="46" t="s">
        <v>223</v>
      </c>
      <c r="B36" s="44"/>
      <c r="C36" s="271">
        <f t="shared" si="0"/>
        <v>0</v>
      </c>
      <c r="D36" s="47"/>
      <c r="E36" s="47"/>
      <c r="F36" s="47"/>
      <c r="G36" s="47"/>
      <c r="H36" s="47"/>
      <c r="I36" s="47"/>
      <c r="J36" s="47"/>
      <c r="K36" s="47"/>
    </row>
    <row r="37" spans="1:11" ht="26.25">
      <c r="A37" s="394" t="s">
        <v>153</v>
      </c>
      <c r="B37" s="395">
        <v>110</v>
      </c>
      <c r="C37" s="396">
        <f t="shared" si="0"/>
        <v>239</v>
      </c>
      <c r="D37" s="398"/>
      <c r="E37" s="398"/>
      <c r="F37" s="398"/>
      <c r="G37" s="398">
        <v>7</v>
      </c>
      <c r="H37" s="398"/>
      <c r="I37" s="398"/>
      <c r="J37" s="398">
        <v>102</v>
      </c>
      <c r="K37" s="398">
        <v>130</v>
      </c>
    </row>
    <row r="38" spans="1:11" ht="52.5">
      <c r="A38" s="46" t="s">
        <v>154</v>
      </c>
      <c r="B38" s="44">
        <v>111</v>
      </c>
      <c r="C38" s="271">
        <f t="shared" si="0"/>
        <v>6</v>
      </c>
      <c r="D38" s="47"/>
      <c r="E38" s="47"/>
      <c r="F38" s="47"/>
      <c r="G38" s="47">
        <v>6</v>
      </c>
      <c r="H38" s="47"/>
      <c r="I38" s="47"/>
      <c r="J38" s="47">
        <v>0</v>
      </c>
      <c r="K38" s="47">
        <v>0</v>
      </c>
    </row>
    <row r="39" spans="1:11" ht="66">
      <c r="A39" s="46" t="s">
        <v>247</v>
      </c>
      <c r="B39" s="44"/>
      <c r="C39" s="271">
        <f t="shared" si="0"/>
        <v>0</v>
      </c>
      <c r="D39" s="47"/>
      <c r="E39" s="47"/>
      <c r="F39" s="47"/>
      <c r="G39" s="47">
        <v>0</v>
      </c>
      <c r="H39" s="47">
        <v>0</v>
      </c>
      <c r="I39" s="47">
        <v>0</v>
      </c>
      <c r="J39" s="47">
        <v>0</v>
      </c>
      <c r="K39" s="47">
        <v>0</v>
      </c>
    </row>
    <row r="40" spans="1:11" ht="66">
      <c r="A40" s="46" t="s">
        <v>248</v>
      </c>
      <c r="B40" s="44"/>
      <c r="C40" s="271">
        <f t="shared" si="0"/>
        <v>0</v>
      </c>
      <c r="D40" s="47"/>
      <c r="E40" s="47"/>
      <c r="F40" s="47"/>
      <c r="G40" s="47">
        <v>0</v>
      </c>
      <c r="H40" s="47">
        <v>0</v>
      </c>
      <c r="I40" s="47">
        <v>0</v>
      </c>
      <c r="J40" s="47">
        <v>0</v>
      </c>
      <c r="K40" s="47">
        <v>0</v>
      </c>
    </row>
    <row r="41" spans="1:11" ht="39">
      <c r="A41" s="46" t="s">
        <v>155</v>
      </c>
      <c r="B41" s="44">
        <v>112</v>
      </c>
      <c r="C41" s="271">
        <f t="shared" si="0"/>
        <v>239</v>
      </c>
      <c r="D41" s="47"/>
      <c r="E41" s="47"/>
      <c r="F41" s="47"/>
      <c r="G41" s="47">
        <v>7</v>
      </c>
      <c r="H41" s="47"/>
      <c r="I41" s="47"/>
      <c r="J41" s="47">
        <v>102</v>
      </c>
      <c r="K41" s="47">
        <v>130</v>
      </c>
    </row>
    <row r="42" spans="1:11" ht="39">
      <c r="A42" s="46" t="s">
        <v>156</v>
      </c>
      <c r="B42" s="44">
        <v>113</v>
      </c>
      <c r="C42" s="271">
        <f t="shared" si="0"/>
        <v>0</v>
      </c>
      <c r="D42" s="47"/>
      <c r="E42" s="47"/>
      <c r="F42" s="47"/>
      <c r="G42" s="47"/>
      <c r="H42" s="47"/>
      <c r="I42" s="47"/>
      <c r="J42" s="47"/>
      <c r="K42" s="47"/>
    </row>
    <row r="43" spans="1:11" ht="39">
      <c r="A43" s="48" t="s">
        <v>157</v>
      </c>
      <c r="B43" s="44">
        <v>114</v>
      </c>
      <c r="C43" s="271">
        <f t="shared" si="0"/>
        <v>0</v>
      </c>
      <c r="D43" s="49"/>
      <c r="E43" s="49"/>
      <c r="F43" s="49"/>
      <c r="G43" s="49"/>
      <c r="H43" s="49"/>
      <c r="I43" s="49"/>
      <c r="J43" s="49"/>
      <c r="K43" s="49"/>
    </row>
    <row r="44" spans="1:11" ht="14.25">
      <c r="A44" s="50" t="s">
        <v>158</v>
      </c>
      <c r="B44" s="493">
        <v>115</v>
      </c>
      <c r="C44" s="271">
        <f t="shared" si="0"/>
        <v>0</v>
      </c>
      <c r="D44" s="51"/>
      <c r="E44" s="51"/>
      <c r="F44" s="51"/>
      <c r="G44" s="51"/>
      <c r="H44" s="51"/>
      <c r="I44" s="51"/>
      <c r="J44" s="51"/>
      <c r="K44" s="49"/>
    </row>
    <row r="45" spans="1:11" ht="14.25">
      <c r="A45" s="52" t="s">
        <v>44</v>
      </c>
      <c r="B45" s="493"/>
      <c r="C45" s="271">
        <f t="shared" si="0"/>
        <v>0</v>
      </c>
      <c r="D45" s="53"/>
      <c r="E45" s="53"/>
      <c r="F45" s="53"/>
      <c r="G45" s="53"/>
      <c r="H45" s="53"/>
      <c r="I45" s="53"/>
      <c r="J45" s="53"/>
      <c r="K45" s="54"/>
    </row>
    <row r="46" spans="1:11" ht="14.25">
      <c r="A46" s="55" t="s">
        <v>45</v>
      </c>
      <c r="B46" s="44">
        <v>116</v>
      </c>
      <c r="C46" s="271">
        <f t="shared" si="0"/>
        <v>0</v>
      </c>
      <c r="D46" s="54"/>
      <c r="E46" s="54"/>
      <c r="F46" s="54"/>
      <c r="G46" s="54"/>
      <c r="H46" s="54"/>
      <c r="I46" s="54"/>
      <c r="J46" s="54"/>
      <c r="K46" s="54"/>
    </row>
    <row r="47" spans="1:11" ht="14.25">
      <c r="A47" s="46" t="s">
        <v>46</v>
      </c>
      <c r="B47" s="44">
        <v>121</v>
      </c>
      <c r="C47" s="271">
        <f t="shared" si="0"/>
        <v>0</v>
      </c>
      <c r="D47" s="47"/>
      <c r="E47" s="47"/>
      <c r="F47" s="47"/>
      <c r="G47" s="47"/>
      <c r="H47" s="47"/>
      <c r="I47" s="47"/>
      <c r="J47" s="47"/>
      <c r="K47" s="47"/>
    </row>
    <row r="48" spans="1:11" ht="14.25">
      <c r="A48" s="48" t="s">
        <v>47</v>
      </c>
      <c r="B48" s="44">
        <v>122</v>
      </c>
      <c r="C48" s="271">
        <f t="shared" si="0"/>
        <v>0</v>
      </c>
      <c r="D48" s="49"/>
      <c r="E48" s="49"/>
      <c r="F48" s="49"/>
      <c r="G48" s="49"/>
      <c r="H48" s="49"/>
      <c r="I48" s="49"/>
      <c r="J48" s="49"/>
      <c r="K48" s="49"/>
    </row>
    <row r="49" spans="1:11" ht="14.25">
      <c r="A49" s="50" t="s">
        <v>48</v>
      </c>
      <c r="B49" s="493">
        <v>123</v>
      </c>
      <c r="C49" s="271">
        <f t="shared" si="0"/>
        <v>0</v>
      </c>
      <c r="D49" s="51"/>
      <c r="E49" s="51"/>
      <c r="F49" s="51"/>
      <c r="G49" s="51"/>
      <c r="H49" s="51"/>
      <c r="I49" s="51"/>
      <c r="J49" s="51"/>
      <c r="K49" s="49"/>
    </row>
    <row r="50" spans="1:11" ht="14.25">
      <c r="A50" s="52" t="s">
        <v>49</v>
      </c>
      <c r="B50" s="493"/>
      <c r="C50" s="271">
        <f t="shared" si="0"/>
        <v>0</v>
      </c>
      <c r="D50" s="53"/>
      <c r="E50" s="53"/>
      <c r="F50" s="53"/>
      <c r="G50" s="53"/>
      <c r="H50" s="53"/>
      <c r="I50" s="53"/>
      <c r="J50" s="53"/>
      <c r="K50" s="54"/>
    </row>
    <row r="51" spans="1:11" ht="26.25">
      <c r="A51" s="52" t="s">
        <v>50</v>
      </c>
      <c r="B51" s="44">
        <v>124</v>
      </c>
      <c r="C51" s="271">
        <f t="shared" si="0"/>
        <v>0</v>
      </c>
      <c r="D51" s="54"/>
      <c r="E51" s="54"/>
      <c r="F51" s="54"/>
      <c r="G51" s="54"/>
      <c r="H51" s="54"/>
      <c r="I51" s="54"/>
      <c r="J51" s="54"/>
      <c r="K51" s="54"/>
    </row>
    <row r="52" spans="1:11" ht="39">
      <c r="A52" s="56" t="s">
        <v>51</v>
      </c>
      <c r="B52" s="44">
        <v>125</v>
      </c>
      <c r="C52" s="271">
        <f t="shared" si="0"/>
        <v>0</v>
      </c>
      <c r="D52" s="47"/>
      <c r="E52" s="47"/>
      <c r="F52" s="47"/>
      <c r="G52" s="47"/>
      <c r="H52" s="47"/>
      <c r="I52" s="47"/>
      <c r="J52" s="47"/>
      <c r="K52" s="47"/>
    </row>
    <row r="53" spans="1:11" ht="14.25">
      <c r="A53" s="46" t="s">
        <v>52</v>
      </c>
      <c r="B53" s="44">
        <v>126</v>
      </c>
      <c r="C53" s="271">
        <f t="shared" si="0"/>
        <v>0</v>
      </c>
      <c r="D53" s="47"/>
      <c r="E53" s="47"/>
      <c r="F53" s="47"/>
      <c r="G53" s="47"/>
      <c r="H53" s="47"/>
      <c r="I53" s="47"/>
      <c r="J53" s="47"/>
      <c r="K53" s="47"/>
    </row>
    <row r="54" spans="1:11" ht="39">
      <c r="A54" s="46" t="s">
        <v>159</v>
      </c>
      <c r="B54" s="44">
        <v>127</v>
      </c>
      <c r="C54" s="271">
        <f t="shared" si="0"/>
        <v>0</v>
      </c>
      <c r="D54" s="47"/>
      <c r="E54" s="47"/>
      <c r="F54" s="47"/>
      <c r="G54" s="47"/>
      <c r="H54" s="47"/>
      <c r="I54" s="47"/>
      <c r="J54" s="47"/>
      <c r="K54" s="47"/>
    </row>
    <row r="55" spans="1:11" ht="15.75" customHeight="1">
      <c r="A55" s="494" t="s">
        <v>160</v>
      </c>
      <c r="B55" s="494"/>
      <c r="C55" s="494"/>
      <c r="D55" s="494"/>
      <c r="E55" s="494"/>
      <c r="F55" s="494"/>
      <c r="G55" s="494"/>
      <c r="H55" s="494"/>
      <c r="I55" s="494"/>
      <c r="J55" s="494"/>
      <c r="K55" s="494"/>
    </row>
    <row r="56" spans="1:11" ht="14.25">
      <c r="A56" s="394" t="s">
        <v>161</v>
      </c>
      <c r="B56" s="395">
        <v>201</v>
      </c>
      <c r="C56" s="396">
        <f t="shared" si="0"/>
        <v>8</v>
      </c>
      <c r="D56" s="398"/>
      <c r="E56" s="398"/>
      <c r="F56" s="398"/>
      <c r="G56" s="398">
        <v>8</v>
      </c>
      <c r="H56" s="398"/>
      <c r="I56" s="398"/>
      <c r="J56" s="398">
        <v>0</v>
      </c>
      <c r="K56" s="398">
        <v>0</v>
      </c>
    </row>
    <row r="57" spans="1:11" ht="52.5">
      <c r="A57" s="56" t="s">
        <v>162</v>
      </c>
      <c r="B57" s="44">
        <v>202</v>
      </c>
      <c r="C57" s="271">
        <f t="shared" si="0"/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</row>
    <row r="58" spans="1:11" ht="52.5">
      <c r="A58" s="56" t="s">
        <v>163</v>
      </c>
      <c r="B58" s="44">
        <v>203</v>
      </c>
      <c r="C58" s="271">
        <f t="shared" si="0"/>
        <v>7</v>
      </c>
      <c r="D58" s="47"/>
      <c r="E58" s="47"/>
      <c r="F58" s="47"/>
      <c r="G58" s="47">
        <v>7</v>
      </c>
      <c r="H58" s="47"/>
      <c r="I58" s="47"/>
      <c r="J58" s="47">
        <v>0</v>
      </c>
      <c r="K58" s="47">
        <v>0</v>
      </c>
    </row>
    <row r="59" spans="1:11" ht="26.25">
      <c r="A59" s="56" t="s">
        <v>164</v>
      </c>
      <c r="B59" s="44">
        <v>204</v>
      </c>
      <c r="C59" s="271">
        <f t="shared" si="0"/>
        <v>1</v>
      </c>
      <c r="D59" s="47"/>
      <c r="E59" s="47"/>
      <c r="F59" s="47"/>
      <c r="G59" s="47">
        <v>1</v>
      </c>
      <c r="H59" s="47">
        <v>0</v>
      </c>
      <c r="I59" s="47">
        <v>0</v>
      </c>
      <c r="J59" s="47">
        <v>0</v>
      </c>
      <c r="K59" s="47">
        <v>0</v>
      </c>
    </row>
    <row r="60" spans="1:11" ht="39">
      <c r="A60" s="56" t="s">
        <v>165</v>
      </c>
      <c r="B60" s="44">
        <v>205</v>
      </c>
      <c r="C60" s="271">
        <f t="shared" si="0"/>
        <v>0</v>
      </c>
      <c r="D60" s="47"/>
      <c r="E60" s="47"/>
      <c r="F60" s="47"/>
      <c r="G60" s="47">
        <v>0</v>
      </c>
      <c r="H60" s="47">
        <v>0</v>
      </c>
      <c r="I60" s="47">
        <v>0</v>
      </c>
      <c r="J60" s="47">
        <v>0</v>
      </c>
      <c r="K60" s="47">
        <v>0</v>
      </c>
    </row>
    <row r="61" spans="1:11" ht="26.25">
      <c r="A61" s="50" t="s">
        <v>166</v>
      </c>
      <c r="B61" s="44">
        <v>206</v>
      </c>
      <c r="C61" s="271">
        <f t="shared" si="0"/>
        <v>4</v>
      </c>
      <c r="D61" s="49"/>
      <c r="E61" s="49"/>
      <c r="F61" s="49"/>
      <c r="G61" s="49">
        <v>4</v>
      </c>
      <c r="H61" s="49"/>
      <c r="I61" s="49"/>
      <c r="J61" s="49">
        <v>0</v>
      </c>
      <c r="K61" s="49">
        <v>0</v>
      </c>
    </row>
    <row r="62" spans="1:11" ht="12.75" customHeight="1">
      <c r="A62" s="50" t="s">
        <v>167</v>
      </c>
      <c r="B62" s="493">
        <v>207</v>
      </c>
      <c r="C62" s="271">
        <f t="shared" si="0"/>
        <v>0</v>
      </c>
      <c r="D62" s="51"/>
      <c r="E62" s="51"/>
      <c r="F62" s="51"/>
      <c r="G62" s="51"/>
      <c r="H62" s="51"/>
      <c r="I62" s="51"/>
      <c r="J62" s="51"/>
      <c r="K62" s="49"/>
    </row>
    <row r="63" spans="1:11" ht="14.25">
      <c r="A63" s="52" t="s">
        <v>62</v>
      </c>
      <c r="B63" s="493"/>
      <c r="C63" s="271">
        <f t="shared" si="0"/>
        <v>0</v>
      </c>
      <c r="D63" s="53"/>
      <c r="E63" s="53"/>
      <c r="F63" s="53"/>
      <c r="G63" s="53"/>
      <c r="H63" s="53"/>
      <c r="I63" s="53"/>
      <c r="J63" s="53"/>
      <c r="K63" s="54"/>
    </row>
    <row r="64" spans="1:11" ht="14.25">
      <c r="A64" s="55" t="s">
        <v>63</v>
      </c>
      <c r="B64" s="44">
        <v>208</v>
      </c>
      <c r="C64" s="271">
        <f t="shared" si="0"/>
        <v>0</v>
      </c>
      <c r="D64" s="54"/>
      <c r="E64" s="54"/>
      <c r="F64" s="54"/>
      <c r="G64" s="54"/>
      <c r="H64" s="54"/>
      <c r="I64" s="54"/>
      <c r="J64" s="54"/>
      <c r="K64" s="54"/>
    </row>
    <row r="65" spans="1:11" ht="39">
      <c r="A65" s="48" t="s">
        <v>64</v>
      </c>
      <c r="B65" s="44">
        <v>209</v>
      </c>
      <c r="C65" s="271">
        <f t="shared" si="0"/>
        <v>0</v>
      </c>
      <c r="D65" s="49"/>
      <c r="E65" s="49"/>
      <c r="F65" s="49"/>
      <c r="G65" s="49"/>
      <c r="H65" s="49"/>
      <c r="I65" s="49"/>
      <c r="J65" s="49"/>
      <c r="K65" s="49"/>
    </row>
    <row r="66" spans="1:11" ht="12.75" customHeight="1">
      <c r="A66" s="50" t="s">
        <v>65</v>
      </c>
      <c r="B66" s="493" t="s">
        <v>67</v>
      </c>
      <c r="C66" s="271">
        <f t="shared" si="0"/>
        <v>0</v>
      </c>
      <c r="D66" s="51"/>
      <c r="E66" s="51"/>
      <c r="F66" s="51"/>
      <c r="G66" s="51"/>
      <c r="H66" s="51"/>
      <c r="I66" s="51"/>
      <c r="J66" s="51"/>
      <c r="K66" s="49"/>
    </row>
    <row r="67" spans="1:11" ht="26.25">
      <c r="A67" s="52" t="s">
        <v>66</v>
      </c>
      <c r="B67" s="493"/>
      <c r="C67" s="271">
        <f t="shared" si="0"/>
        <v>0</v>
      </c>
      <c r="D67" s="53"/>
      <c r="E67" s="53"/>
      <c r="F67" s="53"/>
      <c r="G67" s="53"/>
      <c r="H67" s="53"/>
      <c r="I67" s="53"/>
      <c r="J67" s="53"/>
      <c r="K67" s="54"/>
    </row>
    <row r="68" spans="1:11" ht="14.25">
      <c r="A68" s="55" t="s">
        <v>68</v>
      </c>
      <c r="B68" s="44">
        <v>211</v>
      </c>
      <c r="C68" s="271">
        <f t="shared" si="0"/>
        <v>0</v>
      </c>
      <c r="D68" s="54"/>
      <c r="E68" s="54"/>
      <c r="F68" s="54"/>
      <c r="G68" s="54"/>
      <c r="H68" s="54"/>
      <c r="I68" s="54"/>
      <c r="J68" s="54"/>
      <c r="K68" s="54"/>
    </row>
    <row r="69" spans="1:11" ht="26.25">
      <c r="A69" s="56" t="s">
        <v>69</v>
      </c>
      <c r="B69" s="44" t="s">
        <v>70</v>
      </c>
      <c r="C69" s="271">
        <f t="shared" si="0"/>
        <v>0</v>
      </c>
      <c r="D69" s="47"/>
      <c r="E69" s="47"/>
      <c r="F69" s="47"/>
      <c r="G69" s="47"/>
      <c r="H69" s="47"/>
      <c r="I69" s="47"/>
      <c r="J69" s="47"/>
      <c r="K69" s="47"/>
    </row>
    <row r="70" spans="1:11" ht="26.25">
      <c r="A70" s="46" t="s">
        <v>71</v>
      </c>
      <c r="B70" s="44">
        <v>213</v>
      </c>
      <c r="C70" s="271">
        <f t="shared" si="0"/>
        <v>0</v>
      </c>
      <c r="D70" s="47"/>
      <c r="E70" s="47"/>
      <c r="F70" s="47"/>
      <c r="G70" s="47"/>
      <c r="H70" s="47"/>
      <c r="I70" s="47"/>
      <c r="J70" s="47"/>
      <c r="K70" s="47"/>
    </row>
    <row r="71" spans="1:11" ht="26.25">
      <c r="A71" s="46" t="s">
        <v>72</v>
      </c>
      <c r="B71" s="44">
        <v>214</v>
      </c>
      <c r="C71" s="271">
        <f t="shared" si="0"/>
        <v>0</v>
      </c>
      <c r="D71" s="47"/>
      <c r="E71" s="47"/>
      <c r="F71" s="47"/>
      <c r="G71" s="47"/>
      <c r="H71" s="47"/>
      <c r="I71" s="47"/>
      <c r="J71" s="47"/>
      <c r="K71" s="47"/>
    </row>
    <row r="72" spans="1:11" ht="12.75" customHeight="1">
      <c r="A72" s="492" t="s">
        <v>168</v>
      </c>
      <c r="B72" s="492"/>
      <c r="C72" s="492"/>
      <c r="D72" s="492"/>
      <c r="E72" s="492"/>
      <c r="F72" s="492"/>
      <c r="G72" s="492"/>
      <c r="H72" s="492"/>
      <c r="I72" s="492"/>
      <c r="J72" s="492"/>
      <c r="K72" s="492"/>
    </row>
    <row r="73" spans="1:11" ht="12.75" customHeight="1">
      <c r="A73" s="492" t="s">
        <v>74</v>
      </c>
      <c r="B73" s="492"/>
      <c r="C73" s="492"/>
      <c r="D73" s="492"/>
      <c r="E73" s="492"/>
      <c r="F73" s="492"/>
      <c r="G73" s="492"/>
      <c r="H73" s="492"/>
      <c r="I73" s="492"/>
      <c r="J73" s="492"/>
      <c r="K73" s="492"/>
    </row>
    <row r="74" spans="1:12" ht="26.25">
      <c r="A74" s="394" t="s">
        <v>75</v>
      </c>
      <c r="B74" s="395">
        <v>301</v>
      </c>
      <c r="C74" s="396">
        <f aca="true" t="shared" si="1" ref="C74:C102">SUM(D74:K74)</f>
        <v>17205.93346</v>
      </c>
      <c r="D74" s="399"/>
      <c r="E74" s="399"/>
      <c r="F74" s="399"/>
      <c r="G74" s="400">
        <v>5631.76</v>
      </c>
      <c r="H74" s="400"/>
      <c r="I74" s="399"/>
      <c r="J74" s="400">
        <v>9199.839999999998</v>
      </c>
      <c r="K74" s="400">
        <v>2374.3334600000003</v>
      </c>
      <c r="L74" s="38">
        <f>SUM(D74:I74)</f>
        <v>5631.76</v>
      </c>
    </row>
    <row r="75" spans="1:12" ht="52.5">
      <c r="A75" s="46" t="s">
        <v>169</v>
      </c>
      <c r="B75" s="44">
        <v>302</v>
      </c>
      <c r="C75" s="271">
        <f t="shared" si="1"/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38">
        <f>SUM(D87:I87)</f>
        <v>5625.4</v>
      </c>
    </row>
    <row r="76" spans="1:11" ht="52.5">
      <c r="A76" s="46" t="s">
        <v>170</v>
      </c>
      <c r="B76" s="44">
        <v>303</v>
      </c>
      <c r="C76" s="271">
        <f t="shared" si="1"/>
        <v>4359.76</v>
      </c>
      <c r="D76" s="58"/>
      <c r="E76" s="58"/>
      <c r="F76" s="58"/>
      <c r="G76" s="57">
        <v>4359.76</v>
      </c>
      <c r="H76" s="58"/>
      <c r="I76" s="58"/>
      <c r="J76" s="57">
        <v>0</v>
      </c>
      <c r="K76" s="57">
        <v>0</v>
      </c>
    </row>
    <row r="77" spans="1:11" ht="52.5">
      <c r="A77" s="46" t="s">
        <v>249</v>
      </c>
      <c r="B77" s="44"/>
      <c r="C77" s="271">
        <f t="shared" si="1"/>
        <v>4359.76</v>
      </c>
      <c r="D77" s="58"/>
      <c r="E77" s="58"/>
      <c r="F77" s="58"/>
      <c r="G77" s="57">
        <v>4359.76</v>
      </c>
      <c r="H77" s="58"/>
      <c r="I77" s="58"/>
      <c r="J77" s="57"/>
      <c r="K77" s="57"/>
    </row>
    <row r="78" spans="1:11" ht="66">
      <c r="A78" s="46" t="s">
        <v>250</v>
      </c>
      <c r="B78" s="44"/>
      <c r="C78" s="271">
        <f t="shared" si="1"/>
        <v>0</v>
      </c>
      <c r="D78" s="58"/>
      <c r="E78" s="58"/>
      <c r="F78" s="58"/>
      <c r="G78" s="57"/>
      <c r="H78" s="58"/>
      <c r="I78" s="58"/>
      <c r="J78" s="57"/>
      <c r="K78" s="57"/>
    </row>
    <row r="79" spans="1:11" ht="66">
      <c r="A79" s="46" t="s">
        <v>171</v>
      </c>
      <c r="B79" s="44">
        <v>304</v>
      </c>
      <c r="C79" s="271">
        <f t="shared" si="1"/>
        <v>0</v>
      </c>
      <c r="D79" s="58"/>
      <c r="E79" s="58"/>
      <c r="F79" s="58"/>
      <c r="G79" s="58">
        <v>0</v>
      </c>
      <c r="H79" s="58"/>
      <c r="I79" s="58"/>
      <c r="J79" s="57">
        <v>0</v>
      </c>
      <c r="K79" s="57">
        <v>0</v>
      </c>
    </row>
    <row r="80" spans="1:11" ht="66">
      <c r="A80" s="46" t="s">
        <v>251</v>
      </c>
      <c r="B80" s="44"/>
      <c r="C80" s="271">
        <f t="shared" si="1"/>
        <v>0</v>
      </c>
      <c r="D80" s="58"/>
      <c r="E80" s="58"/>
      <c r="F80" s="58"/>
      <c r="G80" s="58"/>
      <c r="H80" s="58"/>
      <c r="I80" s="58"/>
      <c r="J80" s="57"/>
      <c r="K80" s="57"/>
    </row>
    <row r="81" spans="1:11" ht="52.5">
      <c r="A81" s="46" t="s">
        <v>172</v>
      </c>
      <c r="B81" s="44">
        <v>305</v>
      </c>
      <c r="C81" s="271">
        <f t="shared" si="1"/>
        <v>0</v>
      </c>
      <c r="D81" s="58"/>
      <c r="E81" s="58"/>
      <c r="F81" s="58"/>
      <c r="G81" s="58">
        <v>0</v>
      </c>
      <c r="H81" s="58"/>
      <c r="I81" s="58"/>
      <c r="J81" s="58"/>
      <c r="K81" s="58"/>
    </row>
    <row r="82" spans="1:11" ht="52.5">
      <c r="A82" s="46" t="s">
        <v>80</v>
      </c>
      <c r="B82" s="44">
        <v>306</v>
      </c>
      <c r="C82" s="271">
        <f t="shared" si="1"/>
        <v>0</v>
      </c>
      <c r="D82" s="58"/>
      <c r="E82" s="58"/>
      <c r="F82" s="58"/>
      <c r="G82" s="58">
        <v>0</v>
      </c>
      <c r="H82" s="58"/>
      <c r="I82" s="58"/>
      <c r="J82" s="57">
        <v>0</v>
      </c>
      <c r="K82" s="57">
        <v>0</v>
      </c>
    </row>
    <row r="83" spans="1:11" ht="39">
      <c r="A83" s="46" t="s">
        <v>173</v>
      </c>
      <c r="B83" s="44">
        <v>307</v>
      </c>
      <c r="C83" s="271">
        <f t="shared" si="1"/>
        <v>0</v>
      </c>
      <c r="D83" s="58"/>
      <c r="E83" s="58"/>
      <c r="F83" s="58"/>
      <c r="G83" s="58">
        <v>0</v>
      </c>
      <c r="H83" s="57">
        <v>0</v>
      </c>
      <c r="I83" s="57">
        <v>0</v>
      </c>
      <c r="J83" s="57">
        <v>0</v>
      </c>
      <c r="K83" s="57">
        <v>0</v>
      </c>
    </row>
    <row r="84" spans="1:11" ht="39">
      <c r="A84" s="46" t="s">
        <v>174</v>
      </c>
      <c r="B84" s="44">
        <v>308</v>
      </c>
      <c r="C84" s="271">
        <f t="shared" si="1"/>
        <v>0</v>
      </c>
      <c r="D84" s="58"/>
      <c r="E84" s="58"/>
      <c r="F84" s="58"/>
      <c r="G84" s="58">
        <v>0</v>
      </c>
      <c r="H84" s="57">
        <v>0</v>
      </c>
      <c r="I84" s="57">
        <v>0</v>
      </c>
      <c r="J84" s="57">
        <v>0</v>
      </c>
      <c r="K84" s="57">
        <v>0</v>
      </c>
    </row>
    <row r="85" spans="1:11" ht="26.25">
      <c r="A85" s="46" t="s">
        <v>266</v>
      </c>
      <c r="B85" s="44"/>
      <c r="C85" s="271">
        <f t="shared" si="1"/>
        <v>5631.76</v>
      </c>
      <c r="D85" s="58"/>
      <c r="E85" s="58"/>
      <c r="F85" s="58"/>
      <c r="G85" s="58">
        <v>5631.76</v>
      </c>
      <c r="H85" s="57"/>
      <c r="I85" s="57"/>
      <c r="J85" s="57"/>
      <c r="K85" s="57"/>
    </row>
    <row r="86" spans="1:11" ht="26.25">
      <c r="A86" s="46" t="s">
        <v>253</v>
      </c>
      <c r="B86" s="44"/>
      <c r="C86" s="271">
        <f t="shared" si="1"/>
        <v>0</v>
      </c>
      <c r="D86" s="58"/>
      <c r="E86" s="58"/>
      <c r="F86" s="58"/>
      <c r="G86" s="58"/>
      <c r="H86" s="57"/>
      <c r="I86" s="57"/>
      <c r="J86" s="57"/>
      <c r="K86" s="57"/>
    </row>
    <row r="87" spans="1:11" ht="26.25">
      <c r="A87" s="394" t="s">
        <v>175</v>
      </c>
      <c r="B87" s="395">
        <v>309</v>
      </c>
      <c r="C87" s="396">
        <f t="shared" si="1"/>
        <v>17199.578459999997</v>
      </c>
      <c r="D87" s="399"/>
      <c r="E87" s="399"/>
      <c r="F87" s="399"/>
      <c r="G87" s="400">
        <v>5625.4</v>
      </c>
      <c r="H87" s="400"/>
      <c r="I87" s="400"/>
      <c r="J87" s="400">
        <v>9199.839999999998</v>
      </c>
      <c r="K87" s="400">
        <v>2374.3384600000004</v>
      </c>
    </row>
    <row r="88" spans="1:11" ht="52.5">
      <c r="A88" s="46" t="s">
        <v>176</v>
      </c>
      <c r="B88" s="44">
        <v>310</v>
      </c>
      <c r="C88" s="271">
        <f t="shared" si="1"/>
        <v>4359.76</v>
      </c>
      <c r="D88" s="58"/>
      <c r="E88" s="58"/>
      <c r="F88" s="58"/>
      <c r="G88" s="57">
        <v>4359.76</v>
      </c>
      <c r="H88" s="58"/>
      <c r="I88" s="58"/>
      <c r="J88" s="57">
        <v>0</v>
      </c>
      <c r="K88" s="57">
        <v>0</v>
      </c>
    </row>
    <row r="89" spans="1:11" ht="66">
      <c r="A89" s="46" t="s">
        <v>254</v>
      </c>
      <c r="B89" s="44"/>
      <c r="C89" s="271">
        <f t="shared" si="1"/>
        <v>4359.76</v>
      </c>
      <c r="D89" s="58"/>
      <c r="E89" s="58"/>
      <c r="F89" s="58"/>
      <c r="G89" s="57">
        <v>4359.76</v>
      </c>
      <c r="H89" s="58"/>
      <c r="I89" s="58"/>
      <c r="J89" s="57"/>
      <c r="K89" s="57"/>
    </row>
    <row r="90" spans="1:11" ht="66">
      <c r="A90" s="46" t="s">
        <v>255</v>
      </c>
      <c r="B90" s="44"/>
      <c r="C90" s="271">
        <f t="shared" si="1"/>
        <v>0</v>
      </c>
      <c r="D90" s="58"/>
      <c r="E90" s="58"/>
      <c r="F90" s="58"/>
      <c r="G90" s="57"/>
      <c r="H90" s="58"/>
      <c r="I90" s="58"/>
      <c r="J90" s="57"/>
      <c r="K90" s="57"/>
    </row>
    <row r="91" spans="1:11" ht="39">
      <c r="A91" s="46" t="s">
        <v>177</v>
      </c>
      <c r="B91" s="44">
        <v>311</v>
      </c>
      <c r="C91" s="271">
        <f t="shared" si="1"/>
        <v>0</v>
      </c>
      <c r="D91" s="58"/>
      <c r="E91" s="58"/>
      <c r="F91" s="58"/>
      <c r="G91" s="58">
        <v>0</v>
      </c>
      <c r="H91" s="57">
        <v>0</v>
      </c>
      <c r="I91" s="57">
        <v>0</v>
      </c>
      <c r="J91" s="57">
        <v>0</v>
      </c>
      <c r="K91" s="57">
        <v>0</v>
      </c>
    </row>
    <row r="92" spans="1:11" ht="39">
      <c r="A92" s="46" t="s">
        <v>178</v>
      </c>
      <c r="B92" s="44">
        <v>312</v>
      </c>
      <c r="C92" s="271">
        <f t="shared" si="1"/>
        <v>0</v>
      </c>
      <c r="D92" s="58"/>
      <c r="E92" s="58"/>
      <c r="F92" s="58"/>
      <c r="G92" s="58">
        <v>0</v>
      </c>
      <c r="H92" s="57">
        <v>0</v>
      </c>
      <c r="I92" s="57">
        <v>0</v>
      </c>
      <c r="J92" s="57">
        <v>0</v>
      </c>
      <c r="K92" s="57">
        <v>0</v>
      </c>
    </row>
    <row r="93" spans="1:11" ht="39">
      <c r="A93" s="48" t="s">
        <v>179</v>
      </c>
      <c r="B93" s="44">
        <v>313</v>
      </c>
      <c r="C93" s="271">
        <f t="shared" si="1"/>
        <v>17199.578459999997</v>
      </c>
      <c r="D93" s="60"/>
      <c r="E93" s="60"/>
      <c r="F93" s="60"/>
      <c r="G93" s="59">
        <v>5625.4</v>
      </c>
      <c r="H93" s="59"/>
      <c r="I93" s="60"/>
      <c r="J93" s="59">
        <v>9199.839999999998</v>
      </c>
      <c r="K93" s="59">
        <v>2374.3384600000004</v>
      </c>
    </row>
    <row r="94" spans="1:11" ht="14.25">
      <c r="A94" s="50" t="s">
        <v>158</v>
      </c>
      <c r="B94" s="493">
        <v>314</v>
      </c>
      <c r="C94" s="271">
        <f t="shared" si="1"/>
        <v>0</v>
      </c>
      <c r="D94" s="58"/>
      <c r="E94" s="58"/>
      <c r="F94" s="58"/>
      <c r="G94" s="58"/>
      <c r="H94" s="58"/>
      <c r="I94" s="58"/>
      <c r="J94" s="58"/>
      <c r="K94" s="58"/>
    </row>
    <row r="95" spans="1:11" ht="14.25">
      <c r="A95" s="52" t="s">
        <v>44</v>
      </c>
      <c r="B95" s="493"/>
      <c r="C95" s="271">
        <f t="shared" si="1"/>
        <v>0</v>
      </c>
      <c r="D95" s="58"/>
      <c r="E95" s="58"/>
      <c r="F95" s="58"/>
      <c r="G95" s="58"/>
      <c r="H95" s="58"/>
      <c r="I95" s="58"/>
      <c r="J95" s="58"/>
      <c r="K95" s="58"/>
    </row>
    <row r="96" spans="1:11" ht="14.25">
      <c r="A96" s="55" t="s">
        <v>88</v>
      </c>
      <c r="B96" s="44">
        <v>315</v>
      </c>
      <c r="C96" s="271">
        <f t="shared" si="1"/>
        <v>0</v>
      </c>
      <c r="D96" s="64"/>
      <c r="E96" s="64"/>
      <c r="F96" s="64"/>
      <c r="G96" s="64"/>
      <c r="H96" s="64"/>
      <c r="I96" s="64"/>
      <c r="J96" s="64"/>
      <c r="K96" s="64"/>
    </row>
    <row r="97" spans="1:11" ht="26.25">
      <c r="A97" s="46" t="s">
        <v>180</v>
      </c>
      <c r="B97" s="44">
        <v>321</v>
      </c>
      <c r="C97" s="271">
        <f t="shared" si="1"/>
        <v>0</v>
      </c>
      <c r="D97" s="58"/>
      <c r="E97" s="58"/>
      <c r="F97" s="58"/>
      <c r="G97" s="58"/>
      <c r="H97" s="58"/>
      <c r="I97" s="58"/>
      <c r="J97" s="58"/>
      <c r="K97" s="58"/>
    </row>
    <row r="98" spans="1:11" ht="26.25">
      <c r="A98" s="48" t="s">
        <v>181</v>
      </c>
      <c r="B98" s="44">
        <v>322</v>
      </c>
      <c r="C98" s="271">
        <f t="shared" si="1"/>
        <v>0</v>
      </c>
      <c r="D98" s="60"/>
      <c r="E98" s="60"/>
      <c r="F98" s="60"/>
      <c r="G98" s="60"/>
      <c r="H98" s="60"/>
      <c r="I98" s="60"/>
      <c r="J98" s="60"/>
      <c r="K98" s="60"/>
    </row>
    <row r="99" spans="1:11" ht="14.25">
      <c r="A99" s="50" t="s">
        <v>48</v>
      </c>
      <c r="B99" s="493">
        <v>323</v>
      </c>
      <c r="C99" s="271">
        <f t="shared" si="1"/>
        <v>0</v>
      </c>
      <c r="D99" s="62"/>
      <c r="E99" s="62"/>
      <c r="F99" s="62"/>
      <c r="G99" s="62"/>
      <c r="H99" s="62"/>
      <c r="I99" s="62"/>
      <c r="J99" s="62"/>
      <c r="K99" s="60"/>
    </row>
    <row r="100" spans="1:11" ht="14.25">
      <c r="A100" s="52" t="s">
        <v>49</v>
      </c>
      <c r="B100" s="493"/>
      <c r="C100" s="271">
        <f t="shared" si="1"/>
        <v>0</v>
      </c>
      <c r="D100" s="63"/>
      <c r="E100" s="63"/>
      <c r="F100" s="63"/>
      <c r="G100" s="63"/>
      <c r="H100" s="63"/>
      <c r="I100" s="63"/>
      <c r="J100" s="63"/>
      <c r="K100" s="64"/>
    </row>
    <row r="101" spans="1:11" ht="26.25">
      <c r="A101" s="52" t="s">
        <v>50</v>
      </c>
      <c r="B101" s="44">
        <v>324</v>
      </c>
      <c r="C101" s="271">
        <f t="shared" si="1"/>
        <v>0</v>
      </c>
      <c r="D101" s="64"/>
      <c r="E101" s="64"/>
      <c r="F101" s="64"/>
      <c r="G101" s="64"/>
      <c r="H101" s="64"/>
      <c r="I101" s="64"/>
      <c r="J101" s="64"/>
      <c r="K101" s="64"/>
    </row>
    <row r="102" spans="1:11" ht="39">
      <c r="A102" s="56" t="s">
        <v>51</v>
      </c>
      <c r="B102" s="44">
        <v>325</v>
      </c>
      <c r="C102" s="271">
        <f t="shared" si="1"/>
        <v>0</v>
      </c>
      <c r="D102" s="58"/>
      <c r="E102" s="58"/>
      <c r="F102" s="58"/>
      <c r="G102" s="58"/>
      <c r="H102" s="58"/>
      <c r="I102" s="58"/>
      <c r="J102" s="58"/>
      <c r="K102" s="58"/>
    </row>
    <row r="103" spans="1:11" ht="14.25">
      <c r="A103" s="46" t="s">
        <v>52</v>
      </c>
      <c r="B103" s="44">
        <v>326</v>
      </c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ht="24" customHeight="1">
      <c r="A104" s="494" t="s">
        <v>182</v>
      </c>
      <c r="B104" s="494"/>
      <c r="C104" s="494"/>
      <c r="D104" s="494"/>
      <c r="E104" s="494"/>
      <c r="F104" s="494"/>
      <c r="G104" s="494"/>
      <c r="H104" s="494"/>
      <c r="I104" s="494"/>
      <c r="J104" s="494"/>
      <c r="K104" s="494"/>
    </row>
    <row r="105" spans="1:11" ht="24" customHeight="1">
      <c r="A105" s="494" t="s">
        <v>183</v>
      </c>
      <c r="B105" s="494"/>
      <c r="C105" s="494"/>
      <c r="D105" s="494"/>
      <c r="E105" s="494"/>
      <c r="F105" s="494"/>
      <c r="G105" s="494"/>
      <c r="H105" s="494"/>
      <c r="I105" s="494"/>
      <c r="J105" s="494"/>
      <c r="K105" s="494"/>
    </row>
    <row r="106" spans="1:11" ht="66">
      <c r="A106" s="46" t="s">
        <v>184</v>
      </c>
      <c r="B106" s="44">
        <v>4.101</v>
      </c>
      <c r="C106" s="271">
        <f aca="true" t="shared" si="2" ref="C106:C113">SUM(D106:K106)</f>
        <v>6</v>
      </c>
      <c r="D106" s="47"/>
      <c r="E106" s="47"/>
      <c r="F106" s="47"/>
      <c r="G106" s="47">
        <v>6</v>
      </c>
      <c r="H106" s="47"/>
      <c r="I106" s="47"/>
      <c r="J106" s="44">
        <v>0</v>
      </c>
      <c r="K106" s="44">
        <v>0</v>
      </c>
    </row>
    <row r="107" spans="1:11" ht="78.75">
      <c r="A107" s="46" t="s">
        <v>185</v>
      </c>
      <c r="B107" s="44">
        <v>4.102</v>
      </c>
      <c r="C107" s="271">
        <f t="shared" si="2"/>
        <v>6</v>
      </c>
      <c r="D107" s="47"/>
      <c r="E107" s="47"/>
      <c r="F107" s="47"/>
      <c r="G107" s="47">
        <v>6</v>
      </c>
      <c r="H107" s="47"/>
      <c r="I107" s="47"/>
      <c r="J107" s="44">
        <v>0</v>
      </c>
      <c r="K107" s="44">
        <v>0</v>
      </c>
    </row>
    <row r="108" spans="1:11" ht="52.5">
      <c r="A108" s="46" t="s">
        <v>186</v>
      </c>
      <c r="B108" s="44">
        <v>4.103</v>
      </c>
      <c r="C108" s="271">
        <f t="shared" si="2"/>
        <v>6</v>
      </c>
      <c r="D108" s="47"/>
      <c r="E108" s="47"/>
      <c r="F108" s="47"/>
      <c r="G108" s="47">
        <v>6</v>
      </c>
      <c r="H108" s="47"/>
      <c r="I108" s="47"/>
      <c r="J108" s="44">
        <v>0</v>
      </c>
      <c r="K108" s="44">
        <v>0</v>
      </c>
    </row>
    <row r="109" spans="1:11" ht="92.25">
      <c r="A109" s="46" t="s">
        <v>187</v>
      </c>
      <c r="B109" s="44">
        <v>4.104</v>
      </c>
      <c r="C109" s="271">
        <f t="shared" si="2"/>
        <v>6</v>
      </c>
      <c r="D109" s="47"/>
      <c r="E109" s="47"/>
      <c r="F109" s="47"/>
      <c r="G109" s="47">
        <v>6</v>
      </c>
      <c r="H109" s="47"/>
      <c r="I109" s="47"/>
      <c r="J109" s="44">
        <v>0</v>
      </c>
      <c r="K109" s="44">
        <v>0</v>
      </c>
    </row>
    <row r="110" spans="1:11" ht="15.75" customHeight="1">
      <c r="A110" s="492" t="s">
        <v>188</v>
      </c>
      <c r="B110" s="492"/>
      <c r="C110" s="492"/>
      <c r="D110" s="492"/>
      <c r="E110" s="492"/>
      <c r="F110" s="492"/>
      <c r="G110" s="492"/>
      <c r="H110" s="492"/>
      <c r="I110" s="492"/>
      <c r="J110" s="492"/>
      <c r="K110" s="492"/>
    </row>
    <row r="111" spans="1:11" ht="78.75">
      <c r="A111" s="46" t="s">
        <v>189</v>
      </c>
      <c r="B111" s="44">
        <v>4.201</v>
      </c>
      <c r="C111" s="271">
        <f t="shared" si="2"/>
        <v>6</v>
      </c>
      <c r="D111" s="47"/>
      <c r="E111" s="47"/>
      <c r="F111" s="47"/>
      <c r="G111" s="47">
        <v>6</v>
      </c>
      <c r="H111" s="47"/>
      <c r="I111" s="47"/>
      <c r="J111" s="44">
        <v>0</v>
      </c>
      <c r="K111" s="44">
        <v>0</v>
      </c>
    </row>
    <row r="112" spans="1:11" ht="39">
      <c r="A112" s="46" t="s">
        <v>99</v>
      </c>
      <c r="B112" s="44">
        <v>4.202</v>
      </c>
      <c r="C112" s="271">
        <f t="shared" si="2"/>
        <v>0</v>
      </c>
      <c r="D112" s="47"/>
      <c r="E112" s="47"/>
      <c r="F112" s="47"/>
      <c r="G112" s="47">
        <v>0</v>
      </c>
      <c r="H112" s="47"/>
      <c r="I112" s="47"/>
      <c r="J112" s="44">
        <v>0</v>
      </c>
      <c r="K112" s="44">
        <v>0</v>
      </c>
    </row>
    <row r="113" spans="1:11" ht="52.5">
      <c r="A113" s="46" t="s">
        <v>190</v>
      </c>
      <c r="B113" s="44">
        <v>4.203</v>
      </c>
      <c r="C113" s="271">
        <f t="shared" si="2"/>
        <v>0</v>
      </c>
      <c r="D113" s="47"/>
      <c r="E113" s="47"/>
      <c r="F113" s="47"/>
      <c r="G113" s="47">
        <v>0</v>
      </c>
      <c r="H113" s="47"/>
      <c r="I113" s="47"/>
      <c r="J113" s="44">
        <v>0</v>
      </c>
      <c r="K113" s="44">
        <v>0</v>
      </c>
    </row>
    <row r="114" spans="1:11" ht="12.75" customHeight="1">
      <c r="A114" s="494" t="s">
        <v>191</v>
      </c>
      <c r="B114" s="494"/>
      <c r="C114" s="494"/>
      <c r="D114" s="494"/>
      <c r="E114" s="494"/>
      <c r="F114" s="494"/>
      <c r="G114" s="494"/>
      <c r="H114" s="494"/>
      <c r="I114" s="494"/>
      <c r="J114" s="494"/>
      <c r="K114" s="494"/>
    </row>
    <row r="115" spans="1:11" ht="15.75" customHeight="1">
      <c r="A115" s="492" t="s">
        <v>192</v>
      </c>
      <c r="B115" s="492"/>
      <c r="C115" s="492"/>
      <c r="D115" s="492"/>
      <c r="E115" s="492"/>
      <c r="F115" s="492"/>
      <c r="G115" s="492"/>
      <c r="H115" s="492"/>
      <c r="I115" s="492"/>
      <c r="J115" s="492"/>
      <c r="K115" s="492"/>
    </row>
    <row r="116" spans="1:11" ht="14.25">
      <c r="A116" s="46" t="s">
        <v>103</v>
      </c>
      <c r="B116" s="44">
        <v>4.301</v>
      </c>
      <c r="C116" s="57">
        <v>20128.940140000002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</row>
    <row r="117" spans="1:11" ht="39">
      <c r="A117" s="46" t="s">
        <v>104</v>
      </c>
      <c r="B117" s="44">
        <v>4.302</v>
      </c>
      <c r="C117" s="58">
        <v>3286.2573199999997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</row>
    <row r="118" spans="1:11" ht="52.5">
      <c r="A118" s="46" t="s">
        <v>193</v>
      </c>
      <c r="B118" s="44">
        <v>4.303</v>
      </c>
      <c r="C118" s="271">
        <f aca="true" t="shared" si="3" ref="C118:C125">SUM(D118:K118)</f>
        <v>4359.66</v>
      </c>
      <c r="D118" s="58"/>
      <c r="E118" s="58"/>
      <c r="F118" s="58"/>
      <c r="G118" s="57">
        <v>4359.66</v>
      </c>
      <c r="H118" s="57"/>
      <c r="I118" s="58"/>
      <c r="J118" s="44">
        <v>0</v>
      </c>
      <c r="K118" s="44">
        <v>0</v>
      </c>
    </row>
    <row r="119" spans="1:11" ht="66">
      <c r="A119" s="46" t="s">
        <v>194</v>
      </c>
      <c r="B119" s="44">
        <v>4.304</v>
      </c>
      <c r="C119" s="271">
        <f t="shared" si="3"/>
        <v>4359.76</v>
      </c>
      <c r="D119" s="58"/>
      <c r="E119" s="58"/>
      <c r="F119" s="58"/>
      <c r="G119" s="58">
        <v>4359.76</v>
      </c>
      <c r="H119" s="58"/>
      <c r="I119" s="58"/>
      <c r="J119" s="44">
        <v>0</v>
      </c>
      <c r="K119" s="44">
        <v>0</v>
      </c>
    </row>
    <row r="120" spans="1:11" ht="52.5">
      <c r="A120" s="48" t="s">
        <v>195</v>
      </c>
      <c r="B120" s="44">
        <v>4.305</v>
      </c>
      <c r="C120" s="271">
        <f t="shared" si="3"/>
        <v>4359.76</v>
      </c>
      <c r="D120" s="60"/>
      <c r="E120" s="60"/>
      <c r="F120" s="59"/>
      <c r="G120" s="59">
        <v>4359.76</v>
      </c>
      <c r="H120" s="59"/>
      <c r="I120" s="60"/>
      <c r="J120" s="44">
        <v>0</v>
      </c>
      <c r="K120" s="44">
        <v>0</v>
      </c>
    </row>
    <row r="121" spans="1:11" ht="12.75" customHeight="1">
      <c r="A121" s="48" t="s">
        <v>196</v>
      </c>
      <c r="B121" s="493">
        <v>4.306</v>
      </c>
      <c r="C121" s="271">
        <f t="shared" si="3"/>
        <v>4359.76</v>
      </c>
      <c r="D121" s="62"/>
      <c r="E121" s="62"/>
      <c r="F121" s="62"/>
      <c r="G121" s="61">
        <v>4359.76</v>
      </c>
      <c r="H121" s="61"/>
      <c r="I121" s="60"/>
      <c r="J121" s="260">
        <v>0</v>
      </c>
      <c r="K121" s="44">
        <v>0</v>
      </c>
    </row>
    <row r="122" spans="1:11" ht="14.25">
      <c r="A122" s="55" t="s">
        <v>108</v>
      </c>
      <c r="B122" s="493"/>
      <c r="C122" s="271">
        <f t="shared" si="3"/>
        <v>0</v>
      </c>
      <c r="D122" s="65"/>
      <c r="E122" s="65"/>
      <c r="F122" s="65"/>
      <c r="G122" s="65"/>
      <c r="H122" s="65"/>
      <c r="I122" s="66"/>
      <c r="J122" s="260"/>
      <c r="K122" s="44"/>
    </row>
    <row r="123" spans="1:11" ht="26.25">
      <c r="A123" s="52" t="s">
        <v>109</v>
      </c>
      <c r="B123" s="44">
        <v>4.307</v>
      </c>
      <c r="C123" s="271">
        <f t="shared" si="3"/>
        <v>0</v>
      </c>
      <c r="D123" s="64"/>
      <c r="E123" s="64"/>
      <c r="F123" s="64"/>
      <c r="G123" s="64"/>
      <c r="H123" s="64"/>
      <c r="I123" s="64"/>
      <c r="J123" s="44"/>
      <c r="K123" s="44"/>
    </row>
    <row r="124" spans="1:11" ht="78.75">
      <c r="A124" s="46" t="s">
        <v>197</v>
      </c>
      <c r="B124" s="44">
        <v>4.308</v>
      </c>
      <c r="C124" s="271">
        <f t="shared" si="3"/>
        <v>4359.76</v>
      </c>
      <c r="D124" s="58"/>
      <c r="E124" s="58"/>
      <c r="F124" s="58"/>
      <c r="G124" s="58">
        <v>4359.76</v>
      </c>
      <c r="H124" s="58"/>
      <c r="I124" s="58"/>
      <c r="J124" s="44">
        <v>0</v>
      </c>
      <c r="K124" s="44">
        <v>0</v>
      </c>
    </row>
    <row r="125" spans="1:11" ht="78.75">
      <c r="A125" s="56" t="s">
        <v>198</v>
      </c>
      <c r="B125" s="67">
        <v>4.309</v>
      </c>
      <c r="C125" s="271">
        <f t="shared" si="3"/>
        <v>0</v>
      </c>
      <c r="D125" s="67"/>
      <c r="E125" s="67"/>
      <c r="F125" s="67"/>
      <c r="G125" s="44"/>
      <c r="H125" s="67"/>
      <c r="I125" s="67"/>
      <c r="J125" s="67"/>
      <c r="K125" s="67"/>
    </row>
    <row r="126" ht="15">
      <c r="A126" s="68"/>
    </row>
    <row r="127" spans="1:8" ht="12.75" customHeight="1">
      <c r="A127" s="496"/>
      <c r="B127" s="496"/>
      <c r="C127" s="496"/>
      <c r="D127" s="496"/>
      <c r="E127" s="496"/>
      <c r="F127" s="497"/>
      <c r="G127" s="497"/>
      <c r="H127" s="497"/>
    </row>
    <row r="128" spans="1:8" ht="14.25">
      <c r="A128" s="496"/>
      <c r="B128" s="496"/>
      <c r="C128" s="496"/>
      <c r="D128" s="496"/>
      <c r="E128" s="496"/>
      <c r="F128" s="497"/>
      <c r="G128" s="497"/>
      <c r="H128" s="497"/>
    </row>
    <row r="129" spans="1:9" ht="15">
      <c r="A129" s="500"/>
      <c r="B129" s="41"/>
      <c r="C129" s="501"/>
      <c r="D129" s="501"/>
      <c r="E129" s="501"/>
      <c r="G129" s="502"/>
      <c r="H129" s="502"/>
      <c r="I129" s="502"/>
    </row>
    <row r="130" spans="1:9" ht="15">
      <c r="A130" s="500"/>
      <c r="B130" s="41"/>
      <c r="C130" s="503"/>
      <c r="D130" s="503"/>
      <c r="E130" s="503"/>
      <c r="G130" s="503"/>
      <c r="H130" s="503"/>
      <c r="I130" s="503"/>
    </row>
    <row r="131" spans="1:2" ht="14.25">
      <c r="A131" s="500"/>
      <c r="B131" s="69"/>
    </row>
    <row r="132" spans="1:8" ht="15">
      <c r="A132" s="41"/>
      <c r="B132" s="69"/>
      <c r="C132" s="69"/>
      <c r="D132" s="69"/>
      <c r="H132" s="70"/>
    </row>
    <row r="133" spans="1:8" ht="15">
      <c r="A133" s="41"/>
      <c r="B133" s="69"/>
      <c r="C133" s="69"/>
      <c r="D133" s="69"/>
      <c r="H133" s="69"/>
    </row>
    <row r="134" spans="1:4" ht="15">
      <c r="A134" s="41"/>
      <c r="B134" s="69"/>
      <c r="C134" s="69"/>
      <c r="D134" s="69"/>
    </row>
    <row r="135" ht="15">
      <c r="A135" s="68"/>
    </row>
    <row r="136" spans="1:2" ht="15">
      <c r="A136" s="498"/>
      <c r="B136" s="498"/>
    </row>
    <row r="137" spans="1:2" ht="15">
      <c r="A137" s="499"/>
      <c r="B137" s="499"/>
    </row>
    <row r="138" spans="1:2" ht="15">
      <c r="A138" s="499"/>
      <c r="B138" s="499"/>
    </row>
  </sheetData>
  <sheetProtection/>
  <mergeCells count="48">
    <mergeCell ref="A136:B136"/>
    <mergeCell ref="A137:B137"/>
    <mergeCell ref="A138:B138"/>
    <mergeCell ref="A129:A131"/>
    <mergeCell ref="C129:E129"/>
    <mergeCell ref="G129:I129"/>
    <mergeCell ref="C130:E130"/>
    <mergeCell ref="G130:I130"/>
    <mergeCell ref="A115:K115"/>
    <mergeCell ref="B121:B122"/>
    <mergeCell ref="A127:A128"/>
    <mergeCell ref="B127:C128"/>
    <mergeCell ref="D127:E128"/>
    <mergeCell ref="F127:H128"/>
    <mergeCell ref="B99:B100"/>
    <mergeCell ref="A104:K104"/>
    <mergeCell ref="A105:K105"/>
    <mergeCell ref="A110:K110"/>
    <mergeCell ref="A114:K114"/>
    <mergeCell ref="B62:B63"/>
    <mergeCell ref="B66:B67"/>
    <mergeCell ref="A72:K72"/>
    <mergeCell ref="A73:K73"/>
    <mergeCell ref="B94:B95"/>
    <mergeCell ref="B44:B45"/>
    <mergeCell ref="B49:B50"/>
    <mergeCell ref="A55:K55"/>
    <mergeCell ref="A16:K16"/>
    <mergeCell ref="A17:A19"/>
    <mergeCell ref="B17:B19"/>
    <mergeCell ref="D17:K17"/>
    <mergeCell ref="D18:F18"/>
    <mergeCell ref="A8:K8"/>
    <mergeCell ref="A9:K9"/>
    <mergeCell ref="B12:J12"/>
    <mergeCell ref="B14:J14"/>
    <mergeCell ref="A21:K21"/>
    <mergeCell ref="A22:K22"/>
    <mergeCell ref="A1:K1"/>
    <mergeCell ref="A2:K2"/>
    <mergeCell ref="A3:K3"/>
    <mergeCell ref="A5:K5"/>
    <mergeCell ref="A6:K6"/>
    <mergeCell ref="G18:G19"/>
    <mergeCell ref="H18:H19"/>
    <mergeCell ref="I18:I19"/>
    <mergeCell ref="J18:K18"/>
    <mergeCell ref="A7:K7"/>
  </mergeCells>
  <hyperlinks>
    <hyperlink ref="A117" r:id="rId1" display="2. Совокупный годовой объем закупок, рассчитанный с учетом части 1.1 статьи 30 Федерального закона от 05.04.2013 № 44-ФЗ"/>
  </hyperlink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4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view="pageBreakPreview" zoomScale="90" zoomScaleSheetLayoutView="90" zoomScalePageLayoutView="0" workbookViewId="0" topLeftCell="A82">
      <selection activeCell="A87" sqref="A87:K87"/>
    </sheetView>
  </sheetViews>
  <sheetFormatPr defaultColWidth="9.140625" defaultRowHeight="15"/>
  <cols>
    <col min="1" max="1" width="41.7109375" style="0" customWidth="1"/>
    <col min="2" max="9" width="12.140625" style="0" customWidth="1"/>
    <col min="10" max="11" width="15.8515625" style="0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1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2"/>
    </row>
    <row r="11" spans="1:2" ht="15">
      <c r="A11" s="34" t="s">
        <v>8</v>
      </c>
      <c r="B11" s="34"/>
    </row>
    <row r="12" spans="1:11" ht="62.25">
      <c r="A12" s="34" t="s">
        <v>9</v>
      </c>
      <c r="B12" s="504" t="s">
        <v>271</v>
      </c>
      <c r="C12" s="504"/>
      <c r="D12" s="504"/>
      <c r="E12" s="504"/>
      <c r="F12" s="504"/>
      <c r="G12" s="504"/>
      <c r="H12" s="504"/>
      <c r="I12" s="504"/>
      <c r="J12" s="504"/>
      <c r="K12" s="24"/>
    </row>
    <row r="13" spans="1:11" ht="15">
      <c r="A13" s="34"/>
      <c r="B13" s="505" t="s">
        <v>258</v>
      </c>
      <c r="C13" s="505"/>
      <c r="D13" s="505"/>
      <c r="E13" s="505"/>
      <c r="F13" s="505"/>
      <c r="G13" s="505"/>
      <c r="H13" s="505"/>
      <c r="I13" s="505"/>
      <c r="J13" s="505"/>
      <c r="K13" s="24"/>
    </row>
    <row r="14" spans="1:11" ht="15">
      <c r="A14" s="34" t="s">
        <v>10</v>
      </c>
      <c r="B14" s="504"/>
      <c r="C14" s="504"/>
      <c r="D14" s="504"/>
      <c r="E14" s="504"/>
      <c r="F14" s="504"/>
      <c r="G14" s="504"/>
      <c r="H14" s="504"/>
      <c r="I14" s="504"/>
      <c r="J14" s="504"/>
      <c r="K14" s="24"/>
    </row>
    <row r="15" spans="1:11" ht="15">
      <c r="A15" s="2"/>
      <c r="K15" s="24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5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6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7"/>
      <c r="D19" s="8" t="s">
        <v>22</v>
      </c>
      <c r="E19" s="8" t="s">
        <v>23</v>
      </c>
      <c r="F19" s="8" t="s">
        <v>143</v>
      </c>
      <c r="G19" s="465"/>
      <c r="H19" s="465"/>
      <c r="I19" s="465"/>
      <c r="J19" s="8" t="s">
        <v>144</v>
      </c>
      <c r="K19" s="8" t="s">
        <v>26</v>
      </c>
    </row>
    <row r="20" spans="1:11" ht="15" thickBot="1">
      <c r="A20" s="35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42">
        <f>SUM(D23:K23)</f>
        <v>28</v>
      </c>
      <c r="D23" s="342"/>
      <c r="E23" s="342"/>
      <c r="F23" s="342"/>
      <c r="G23" s="342">
        <v>1</v>
      </c>
      <c r="H23" s="342"/>
      <c r="I23" s="342"/>
      <c r="J23" s="342"/>
      <c r="K23" s="414">
        <v>27</v>
      </c>
      <c r="L23">
        <f>SUM(D23:I23)</f>
        <v>1</v>
      </c>
    </row>
    <row r="24" spans="1:11" ht="39.75" thickBot="1">
      <c r="A24" s="235" t="s">
        <v>146</v>
      </c>
      <c r="B24" s="234">
        <v>102</v>
      </c>
      <c r="C24" s="232">
        <f aca="true" t="shared" si="0" ref="C24:C71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235" t="s">
        <v>147</v>
      </c>
      <c r="B25" s="234">
        <v>103</v>
      </c>
      <c r="C25" s="232">
        <f t="shared" si="0"/>
        <v>0</v>
      </c>
      <c r="D25" s="255"/>
      <c r="E25" s="255"/>
      <c r="F25" s="255"/>
      <c r="G25" s="255"/>
      <c r="H25" s="255"/>
      <c r="I25" s="255"/>
      <c r="J25" s="255">
        <v>0</v>
      </c>
      <c r="K25" s="255">
        <v>0</v>
      </c>
    </row>
    <row r="26" spans="1:11" s="74" customFormat="1" ht="53.25" thickBot="1">
      <c r="A26" s="227" t="s">
        <v>243</v>
      </c>
      <c r="B26" s="228" t="s">
        <v>216</v>
      </c>
      <c r="C26" s="232">
        <f t="shared" si="0"/>
        <v>0</v>
      </c>
      <c r="D26" s="229"/>
      <c r="E26" s="229"/>
      <c r="F26" s="229"/>
      <c r="G26" s="229"/>
      <c r="H26" s="229"/>
      <c r="I26" s="229"/>
      <c r="J26" s="229"/>
      <c r="K26" s="229"/>
    </row>
    <row r="27" spans="1:11" s="74" customFormat="1" ht="53.25" thickBot="1">
      <c r="A27" s="227" t="s">
        <v>244</v>
      </c>
      <c r="B27" s="228" t="s">
        <v>218</v>
      </c>
      <c r="C27" s="232">
        <f t="shared" si="0"/>
        <v>0</v>
      </c>
      <c r="D27" s="229"/>
      <c r="E27" s="229"/>
      <c r="F27" s="229"/>
      <c r="G27" s="229"/>
      <c r="H27" s="229"/>
      <c r="I27" s="229"/>
      <c r="J27" s="229"/>
      <c r="K27" s="229"/>
    </row>
    <row r="28" spans="1:11" ht="53.25" thickBot="1">
      <c r="A28" s="235" t="s">
        <v>148</v>
      </c>
      <c r="B28" s="234">
        <v>104</v>
      </c>
      <c r="C28" s="232">
        <f t="shared" si="0"/>
        <v>0</v>
      </c>
      <c r="D28" s="255"/>
      <c r="E28" s="255"/>
      <c r="F28" s="255"/>
      <c r="G28" s="255"/>
      <c r="H28" s="255"/>
      <c r="I28" s="255"/>
      <c r="J28" s="255">
        <v>0</v>
      </c>
      <c r="K28" s="255">
        <v>0</v>
      </c>
    </row>
    <row r="29" spans="1:11" s="74" customFormat="1" ht="66" thickBot="1">
      <c r="A29" s="227" t="s">
        <v>245</v>
      </c>
      <c r="B29" s="228" t="s">
        <v>220</v>
      </c>
      <c r="C29" s="232">
        <f t="shared" si="0"/>
        <v>0</v>
      </c>
      <c r="D29" s="229"/>
      <c r="E29" s="229"/>
      <c r="F29" s="229"/>
      <c r="G29" s="229"/>
      <c r="H29" s="229"/>
      <c r="I29" s="229"/>
      <c r="J29" s="229"/>
      <c r="K29" s="229"/>
    </row>
    <row r="30" spans="1:11" ht="79.5" thickBot="1">
      <c r="A30" s="230" t="s">
        <v>246</v>
      </c>
      <c r="B30" s="231">
        <v>105</v>
      </c>
      <c r="C30" s="232">
        <f t="shared" si="0"/>
        <v>0</v>
      </c>
      <c r="D30" s="232"/>
      <c r="E30" s="232"/>
      <c r="F30" s="232"/>
      <c r="G30" s="232"/>
      <c r="H30" s="232"/>
      <c r="I30" s="232"/>
      <c r="J30" s="232"/>
      <c r="K30" s="232"/>
    </row>
    <row r="31" spans="1:11" ht="53.25" thickBot="1">
      <c r="A31" s="235" t="s">
        <v>34</v>
      </c>
      <c r="B31" s="234">
        <v>106</v>
      </c>
      <c r="C31" s="232">
        <f t="shared" si="0"/>
        <v>0</v>
      </c>
      <c r="D31" s="255"/>
      <c r="E31" s="255"/>
      <c r="F31" s="255"/>
      <c r="G31" s="255"/>
      <c r="H31" s="255"/>
      <c r="I31" s="255"/>
      <c r="J31" s="255">
        <v>0</v>
      </c>
      <c r="K31" s="255">
        <v>0</v>
      </c>
    </row>
    <row r="32" spans="1:11" ht="27" thickBot="1">
      <c r="A32" s="235" t="s">
        <v>150</v>
      </c>
      <c r="B32" s="234">
        <v>107</v>
      </c>
      <c r="C32" s="232">
        <f t="shared" si="0"/>
        <v>0</v>
      </c>
      <c r="D32" s="255"/>
      <c r="E32" s="255"/>
      <c r="F32" s="255"/>
      <c r="G32" s="255"/>
      <c r="H32" s="255">
        <v>0</v>
      </c>
      <c r="I32" s="255">
        <v>0</v>
      </c>
      <c r="J32" s="255">
        <v>0</v>
      </c>
      <c r="K32" s="255">
        <v>0</v>
      </c>
    </row>
    <row r="33" spans="1:11" ht="27" thickBot="1">
      <c r="A33" s="235" t="s">
        <v>151</v>
      </c>
      <c r="B33" s="234">
        <v>108</v>
      </c>
      <c r="C33" s="232">
        <f t="shared" si="0"/>
        <v>0</v>
      </c>
      <c r="D33" s="255"/>
      <c r="E33" s="255"/>
      <c r="F33" s="255"/>
      <c r="G33" s="255"/>
      <c r="H33" s="255">
        <v>0</v>
      </c>
      <c r="I33" s="255">
        <v>0</v>
      </c>
      <c r="J33" s="255">
        <v>0</v>
      </c>
      <c r="K33" s="255">
        <v>0</v>
      </c>
    </row>
    <row r="34" spans="1:11" ht="39.75" thickBot="1">
      <c r="A34" s="235" t="s">
        <v>152</v>
      </c>
      <c r="B34" s="234">
        <v>109</v>
      </c>
      <c r="C34" s="232">
        <f t="shared" si="0"/>
        <v>0</v>
      </c>
      <c r="D34" s="255"/>
      <c r="E34" s="255"/>
      <c r="F34" s="255"/>
      <c r="G34" s="255"/>
      <c r="H34" s="255">
        <v>0</v>
      </c>
      <c r="I34" s="255">
        <v>0</v>
      </c>
      <c r="J34" s="255">
        <v>0</v>
      </c>
      <c r="K34" s="255">
        <v>0</v>
      </c>
    </row>
    <row r="35" spans="1:11" s="74" customFormat="1" ht="53.25" thickBot="1">
      <c r="A35" s="225" t="s">
        <v>221</v>
      </c>
      <c r="B35" s="228" t="s">
        <v>222</v>
      </c>
      <c r="C35" s="232">
        <f t="shared" si="0"/>
        <v>28</v>
      </c>
      <c r="D35" s="229"/>
      <c r="E35" s="229"/>
      <c r="F35" s="229"/>
      <c r="G35" s="229">
        <v>1</v>
      </c>
      <c r="H35" s="229"/>
      <c r="I35" s="229"/>
      <c r="J35" s="229"/>
      <c r="K35" s="229">
        <v>27</v>
      </c>
    </row>
    <row r="36" spans="1:11" s="74" customFormat="1" ht="53.25" thickBot="1">
      <c r="A36" s="225" t="s">
        <v>223</v>
      </c>
      <c r="B36" s="228" t="s">
        <v>224</v>
      </c>
      <c r="C36" s="232">
        <f t="shared" si="0"/>
        <v>0</v>
      </c>
      <c r="D36" s="229"/>
      <c r="E36" s="229"/>
      <c r="F36" s="229"/>
      <c r="G36" s="229"/>
      <c r="H36" s="229"/>
      <c r="I36" s="229"/>
      <c r="J36" s="229"/>
      <c r="K36" s="229"/>
    </row>
    <row r="37" spans="1:11" ht="27" thickBot="1">
      <c r="A37" s="202" t="s">
        <v>153</v>
      </c>
      <c r="B37" s="203">
        <v>110</v>
      </c>
      <c r="C37" s="342">
        <f t="shared" si="0"/>
        <v>28</v>
      </c>
      <c r="D37" s="342"/>
      <c r="E37" s="342"/>
      <c r="F37" s="342"/>
      <c r="G37" s="342">
        <v>1</v>
      </c>
      <c r="H37" s="342"/>
      <c r="I37" s="342"/>
      <c r="J37" s="342"/>
      <c r="K37" s="342">
        <v>27</v>
      </c>
    </row>
    <row r="38" spans="1:11" ht="53.25" thickBot="1">
      <c r="A38" s="235" t="s">
        <v>154</v>
      </c>
      <c r="B38" s="234">
        <v>111</v>
      </c>
      <c r="C38" s="232">
        <f t="shared" si="0"/>
        <v>0</v>
      </c>
      <c r="D38" s="255"/>
      <c r="E38" s="255"/>
      <c r="F38" s="255"/>
      <c r="G38" s="255"/>
      <c r="H38" s="255"/>
      <c r="I38" s="255"/>
      <c r="J38" s="255">
        <v>0</v>
      </c>
      <c r="K38" s="255">
        <v>0</v>
      </c>
    </row>
    <row r="39" spans="1:11" s="74" customFormat="1" ht="66" thickBot="1">
      <c r="A39" s="227" t="s">
        <v>247</v>
      </c>
      <c r="B39" s="228" t="s">
        <v>226</v>
      </c>
      <c r="C39" s="232">
        <f t="shared" si="0"/>
        <v>0</v>
      </c>
      <c r="D39" s="229"/>
      <c r="E39" s="229"/>
      <c r="F39" s="229"/>
      <c r="G39" s="229"/>
      <c r="H39" s="229"/>
      <c r="I39" s="229"/>
      <c r="J39" s="229"/>
      <c r="K39" s="229"/>
    </row>
    <row r="40" spans="1:11" s="74" customFormat="1" ht="66" thickBot="1">
      <c r="A40" s="227" t="s">
        <v>248</v>
      </c>
      <c r="B40" s="228" t="s">
        <v>228</v>
      </c>
      <c r="C40" s="232">
        <f t="shared" si="0"/>
        <v>0</v>
      </c>
      <c r="D40" s="229"/>
      <c r="E40" s="229"/>
      <c r="F40" s="229"/>
      <c r="G40" s="229"/>
      <c r="H40" s="229"/>
      <c r="I40" s="229"/>
      <c r="J40" s="229"/>
      <c r="K40" s="229"/>
    </row>
    <row r="41" spans="1:11" ht="39.75" thickBot="1">
      <c r="A41" s="235" t="s">
        <v>155</v>
      </c>
      <c r="B41" s="234">
        <v>112</v>
      </c>
      <c r="C41" s="232">
        <f t="shared" si="0"/>
        <v>0</v>
      </c>
      <c r="D41" s="255"/>
      <c r="E41" s="255"/>
      <c r="F41" s="255"/>
      <c r="G41" s="255"/>
      <c r="H41" s="255">
        <v>0</v>
      </c>
      <c r="I41" s="255">
        <v>0</v>
      </c>
      <c r="J41" s="255">
        <v>0</v>
      </c>
      <c r="K41" s="255">
        <v>0</v>
      </c>
    </row>
    <row r="42" spans="1:11" ht="39.75" thickBot="1">
      <c r="A42" s="235" t="s">
        <v>156</v>
      </c>
      <c r="B42" s="234">
        <v>113</v>
      </c>
      <c r="C42" s="232">
        <f t="shared" si="0"/>
        <v>0</v>
      </c>
      <c r="D42" s="255"/>
      <c r="E42" s="255"/>
      <c r="F42" s="255"/>
      <c r="G42" s="255"/>
      <c r="H42" s="255">
        <v>0</v>
      </c>
      <c r="I42" s="255">
        <v>0</v>
      </c>
      <c r="J42" s="255">
        <v>0</v>
      </c>
      <c r="K42" s="255">
        <v>0</v>
      </c>
    </row>
    <row r="43" spans="1:11" ht="39.75" thickBot="1">
      <c r="A43" s="235" t="s">
        <v>157</v>
      </c>
      <c r="B43" s="234">
        <v>114</v>
      </c>
      <c r="C43" s="232">
        <f t="shared" si="0"/>
        <v>0</v>
      </c>
      <c r="D43" s="255"/>
      <c r="E43" s="255"/>
      <c r="F43" s="255"/>
      <c r="G43" s="255"/>
      <c r="H43" s="255"/>
      <c r="I43" s="255"/>
      <c r="J43" s="255"/>
      <c r="K43" s="255"/>
    </row>
    <row r="44" spans="1:11" ht="15" thickBot="1">
      <c r="A44" s="226" t="s">
        <v>158</v>
      </c>
      <c r="B44" s="464">
        <v>115</v>
      </c>
      <c r="C44" s="232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236" t="s">
        <v>44</v>
      </c>
      <c r="B45" s="465"/>
      <c r="C45" s="232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232">
        <f t="shared" si="0"/>
        <v>0</v>
      </c>
      <c r="D46" s="255"/>
      <c r="E46" s="255"/>
      <c r="F46" s="255"/>
      <c r="G46" s="255"/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232">
        <f t="shared" si="0"/>
        <v>0</v>
      </c>
      <c r="D47" s="255"/>
      <c r="E47" s="255"/>
      <c r="F47" s="255"/>
      <c r="G47" s="255"/>
      <c r="H47" s="255"/>
      <c r="I47" s="255"/>
      <c r="J47" s="255"/>
      <c r="K47" s="255"/>
    </row>
    <row r="48" spans="1:11" ht="15" thickBot="1">
      <c r="A48" s="235" t="s">
        <v>47</v>
      </c>
      <c r="B48" s="234">
        <v>122</v>
      </c>
      <c r="C48" s="232">
        <f t="shared" si="0"/>
        <v>0</v>
      </c>
      <c r="D48" s="255"/>
      <c r="E48" s="255"/>
      <c r="F48" s="255"/>
      <c r="G48" s="255"/>
      <c r="H48" s="255"/>
      <c r="I48" s="255"/>
      <c r="J48" s="255"/>
      <c r="K48" s="255"/>
    </row>
    <row r="49" spans="1:11" ht="15" thickBot="1">
      <c r="A49" s="226" t="s">
        <v>48</v>
      </c>
      <c r="B49" s="464">
        <v>123</v>
      </c>
      <c r="C49" s="232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236" t="s">
        <v>49</v>
      </c>
      <c r="B50" s="465"/>
      <c r="C50" s="232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232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39.75" thickBot="1">
      <c r="A52" s="236" t="s">
        <v>51</v>
      </c>
      <c r="B52" s="234">
        <v>125</v>
      </c>
      <c r="C52" s="232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232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127</v>
      </c>
      <c r="C54" s="232">
        <f t="shared" si="0"/>
        <v>0</v>
      </c>
      <c r="D54" s="255"/>
      <c r="E54" s="255"/>
      <c r="F54" s="255"/>
      <c r="G54" s="255"/>
      <c r="H54" s="255"/>
      <c r="I54" s="255"/>
      <c r="J54" s="255">
        <v>0</v>
      </c>
      <c r="K54" s="255">
        <v>0</v>
      </c>
    </row>
    <row r="55" spans="1:11" ht="15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35" t="s">
        <v>161</v>
      </c>
      <c r="B56" s="234">
        <v>201</v>
      </c>
      <c r="C56" s="232">
        <f t="shared" si="0"/>
        <v>5</v>
      </c>
      <c r="D56" s="255"/>
      <c r="E56" s="255"/>
      <c r="F56" s="255"/>
      <c r="G56" s="255">
        <v>5</v>
      </c>
      <c r="H56" s="255"/>
      <c r="I56" s="255"/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232">
        <f t="shared" si="0"/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236" t="s">
        <v>163</v>
      </c>
      <c r="B58" s="234">
        <v>203</v>
      </c>
      <c r="C58" s="232">
        <f t="shared" si="0"/>
        <v>0</v>
      </c>
      <c r="D58" s="255"/>
      <c r="E58" s="255"/>
      <c r="F58" s="255"/>
      <c r="G58" s="255"/>
      <c r="H58" s="255"/>
      <c r="I58" s="255"/>
      <c r="J58" s="255">
        <v>0</v>
      </c>
      <c r="K58" s="255">
        <v>0</v>
      </c>
    </row>
    <row r="59" spans="1:11" ht="27" thickBot="1">
      <c r="A59" s="236" t="s">
        <v>164</v>
      </c>
      <c r="B59" s="234">
        <v>204</v>
      </c>
      <c r="C59" s="232">
        <f t="shared" si="0"/>
        <v>0</v>
      </c>
      <c r="D59" s="255"/>
      <c r="E59" s="255"/>
      <c r="F59" s="255"/>
      <c r="G59" s="255"/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165</v>
      </c>
      <c r="B60" s="234">
        <v>205</v>
      </c>
      <c r="C60" s="232">
        <f t="shared" si="0"/>
        <v>0</v>
      </c>
      <c r="D60" s="255"/>
      <c r="E60" s="255"/>
      <c r="F60" s="255"/>
      <c r="G60" s="255"/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236" t="s">
        <v>166</v>
      </c>
      <c r="B61" s="234">
        <v>206</v>
      </c>
      <c r="C61" s="232">
        <f t="shared" si="0"/>
        <v>5</v>
      </c>
      <c r="D61" s="255"/>
      <c r="E61" s="255"/>
      <c r="F61" s="255"/>
      <c r="G61" s="255">
        <v>5</v>
      </c>
      <c r="H61" s="255"/>
      <c r="I61" s="255"/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232">
        <f t="shared" si="0"/>
        <v>0</v>
      </c>
      <c r="D62" s="462"/>
      <c r="E62" s="462"/>
      <c r="F62" s="462"/>
      <c r="G62" s="462"/>
      <c r="H62" s="462"/>
      <c r="I62" s="462"/>
      <c r="J62" s="462">
        <v>0</v>
      </c>
      <c r="K62" s="462">
        <v>0</v>
      </c>
    </row>
    <row r="63" spans="1:11" ht="15" thickBot="1">
      <c r="A63" s="236" t="s">
        <v>62</v>
      </c>
      <c r="B63" s="465"/>
      <c r="C63" s="232">
        <f t="shared" si="0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235" t="s">
        <v>63</v>
      </c>
      <c r="B64" s="234">
        <v>208</v>
      </c>
      <c r="C64" s="232">
        <f t="shared" si="0"/>
        <v>0</v>
      </c>
      <c r="D64" s="255"/>
      <c r="E64" s="255"/>
      <c r="F64" s="255"/>
      <c r="G64" s="255"/>
      <c r="H64" s="255"/>
      <c r="I64" s="255"/>
      <c r="J64" s="255">
        <v>0</v>
      </c>
      <c r="K64" s="255">
        <v>0</v>
      </c>
    </row>
    <row r="65" spans="1:11" ht="39.75" thickBot="1">
      <c r="A65" s="235" t="s">
        <v>64</v>
      </c>
      <c r="B65" s="234">
        <v>209</v>
      </c>
      <c r="C65" s="232">
        <f t="shared" si="0"/>
        <v>0</v>
      </c>
      <c r="D65" s="255"/>
      <c r="E65" s="255"/>
      <c r="F65" s="255"/>
      <c r="G65" s="255"/>
      <c r="H65" s="255"/>
      <c r="I65" s="255"/>
      <c r="J65" s="255">
        <v>0</v>
      </c>
      <c r="K65" s="255">
        <v>0</v>
      </c>
    </row>
    <row r="66" spans="1:11" ht="15" thickBot="1">
      <c r="A66" s="226" t="s">
        <v>65</v>
      </c>
      <c r="B66" s="464" t="s">
        <v>67</v>
      </c>
      <c r="C66" s="232">
        <f t="shared" si="0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236" t="s">
        <v>66</v>
      </c>
      <c r="B67" s="465"/>
      <c r="C67" s="232">
        <f t="shared" si="0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5" thickBot="1">
      <c r="A68" s="235" t="s">
        <v>68</v>
      </c>
      <c r="B68" s="234">
        <v>211</v>
      </c>
      <c r="C68" s="232">
        <f t="shared" si="0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69</v>
      </c>
      <c r="B69" s="234" t="s">
        <v>70</v>
      </c>
      <c r="C69" s="232">
        <f t="shared" si="0"/>
        <v>0</v>
      </c>
      <c r="D69" s="255"/>
      <c r="E69" s="255"/>
      <c r="F69" s="255"/>
      <c r="G69" s="255"/>
      <c r="H69" s="255"/>
      <c r="I69" s="255"/>
      <c r="J69" s="255">
        <v>0</v>
      </c>
      <c r="K69" s="255">
        <v>0</v>
      </c>
    </row>
    <row r="70" spans="1:11" ht="27" thickBot="1">
      <c r="A70" s="235" t="s">
        <v>71</v>
      </c>
      <c r="B70" s="234">
        <v>213</v>
      </c>
      <c r="C70" s="232">
        <f t="shared" si="0"/>
        <v>0</v>
      </c>
      <c r="D70" s="255"/>
      <c r="E70" s="255"/>
      <c r="F70" s="255"/>
      <c r="G70" s="255"/>
      <c r="H70" s="255"/>
      <c r="I70" s="255"/>
      <c r="J70" s="255">
        <v>0</v>
      </c>
      <c r="K70" s="255">
        <v>0</v>
      </c>
    </row>
    <row r="71" spans="1:11" ht="27" thickBot="1">
      <c r="A71" s="235" t="s">
        <v>72</v>
      </c>
      <c r="B71" s="234">
        <v>214</v>
      </c>
      <c r="C71" s="232">
        <f t="shared" si="0"/>
        <v>0</v>
      </c>
      <c r="D71" s="255"/>
      <c r="E71" s="255"/>
      <c r="F71" s="255"/>
      <c r="G71" s="255"/>
      <c r="H71" s="255"/>
      <c r="I71" s="255"/>
      <c r="J71" s="255">
        <v>0</v>
      </c>
      <c r="K71" s="255">
        <v>0</v>
      </c>
    </row>
    <row r="72" spans="1:11" ht="14.25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02" t="s">
        <v>75</v>
      </c>
      <c r="B74" s="203">
        <v>301</v>
      </c>
      <c r="C74" s="342">
        <f aca="true" t="shared" si="1" ref="C74:C103">SUM(D74:K74)</f>
        <v>2319.08</v>
      </c>
      <c r="D74" s="342"/>
      <c r="E74" s="342"/>
      <c r="F74" s="342"/>
      <c r="G74" s="342">
        <v>1117</v>
      </c>
      <c r="H74" s="342"/>
      <c r="I74" s="342"/>
      <c r="J74" s="342"/>
      <c r="K74" s="342">
        <v>1202.08</v>
      </c>
      <c r="L74">
        <f>SUM(D74:I74)</f>
        <v>1117</v>
      </c>
    </row>
    <row r="75" spans="1:12" ht="53.25" thickBot="1">
      <c r="A75" s="235" t="s">
        <v>169</v>
      </c>
      <c r="B75" s="234">
        <v>302</v>
      </c>
      <c r="C75" s="232">
        <f t="shared" si="1"/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167">
        <f>SUM(D87:I87)</f>
        <v>682.45</v>
      </c>
    </row>
    <row r="76" spans="1:11" ht="53.25" thickBot="1">
      <c r="A76" s="235" t="s">
        <v>170</v>
      </c>
      <c r="B76" s="234">
        <v>303</v>
      </c>
      <c r="C76" s="232">
        <f t="shared" si="1"/>
        <v>0</v>
      </c>
      <c r="D76" s="255"/>
      <c r="E76" s="255"/>
      <c r="F76" s="255"/>
      <c r="G76" s="255"/>
      <c r="H76" s="255"/>
      <c r="I76" s="255"/>
      <c r="J76" s="255">
        <v>0</v>
      </c>
      <c r="K76" s="255">
        <v>0</v>
      </c>
    </row>
    <row r="77" spans="1:11" s="74" customFormat="1" ht="53.25" thickBot="1">
      <c r="A77" s="227" t="s">
        <v>249</v>
      </c>
      <c r="B77" s="228" t="s">
        <v>230</v>
      </c>
      <c r="C77" s="232">
        <f t="shared" si="1"/>
        <v>0</v>
      </c>
      <c r="D77" s="229"/>
      <c r="E77" s="229"/>
      <c r="F77" s="229"/>
      <c r="G77" s="229"/>
      <c r="H77" s="229"/>
      <c r="I77" s="229"/>
      <c r="J77" s="229"/>
      <c r="K77" s="229"/>
    </row>
    <row r="78" spans="1:11" s="74" customFormat="1" ht="66" thickBot="1">
      <c r="A78" s="227" t="s">
        <v>250</v>
      </c>
      <c r="B78" s="228" t="s">
        <v>232</v>
      </c>
      <c r="C78" s="232">
        <f t="shared" si="1"/>
        <v>0</v>
      </c>
      <c r="D78" s="229"/>
      <c r="E78" s="229"/>
      <c r="F78" s="229"/>
      <c r="G78" s="229"/>
      <c r="H78" s="229"/>
      <c r="I78" s="229"/>
      <c r="J78" s="229"/>
      <c r="K78" s="229"/>
    </row>
    <row r="79" spans="1:11" ht="66" thickBot="1">
      <c r="A79" s="235" t="s">
        <v>171</v>
      </c>
      <c r="B79" s="234">
        <v>304</v>
      </c>
      <c r="C79" s="232">
        <f t="shared" si="1"/>
        <v>0</v>
      </c>
      <c r="D79" s="255"/>
      <c r="E79" s="255"/>
      <c r="F79" s="255"/>
      <c r="G79" s="255"/>
      <c r="H79" s="255"/>
      <c r="I79" s="255"/>
      <c r="J79" s="255">
        <v>0</v>
      </c>
      <c r="K79" s="255">
        <v>0</v>
      </c>
    </row>
    <row r="80" spans="1:11" s="74" customFormat="1" ht="66" thickBot="1">
      <c r="A80" s="227" t="s">
        <v>251</v>
      </c>
      <c r="B80" s="228" t="s">
        <v>234</v>
      </c>
      <c r="C80" s="232">
        <f t="shared" si="1"/>
        <v>0</v>
      </c>
      <c r="D80" s="229"/>
      <c r="E80" s="229"/>
      <c r="F80" s="229"/>
      <c r="G80" s="229"/>
      <c r="H80" s="229"/>
      <c r="I80" s="229"/>
      <c r="J80" s="229"/>
      <c r="K80" s="229"/>
    </row>
    <row r="81" spans="1:11" ht="93" thickBot="1">
      <c r="A81" s="230" t="s">
        <v>252</v>
      </c>
      <c r="B81" s="231">
        <v>305</v>
      </c>
      <c r="C81" s="232">
        <f t="shared" si="1"/>
        <v>0</v>
      </c>
      <c r="D81" s="232"/>
      <c r="E81" s="232"/>
      <c r="F81" s="232"/>
      <c r="G81" s="232"/>
      <c r="H81" s="232"/>
      <c r="I81" s="232"/>
      <c r="J81" s="232"/>
      <c r="K81" s="232"/>
    </row>
    <row r="82" spans="1:11" ht="53.25" thickBot="1">
      <c r="A82" s="235" t="s">
        <v>80</v>
      </c>
      <c r="B82" s="234">
        <v>306</v>
      </c>
      <c r="C82" s="232">
        <f t="shared" si="1"/>
        <v>0</v>
      </c>
      <c r="D82" s="255"/>
      <c r="E82" s="255"/>
      <c r="F82" s="255"/>
      <c r="G82" s="255"/>
      <c r="H82" s="255"/>
      <c r="I82" s="255"/>
      <c r="J82" s="255">
        <v>0</v>
      </c>
      <c r="K82" s="255">
        <v>0</v>
      </c>
    </row>
    <row r="83" spans="1:11" ht="39.75" thickBot="1">
      <c r="A83" s="235" t="s">
        <v>173</v>
      </c>
      <c r="B83" s="234">
        <v>307</v>
      </c>
      <c r="C83" s="232">
        <f t="shared" si="1"/>
        <v>0</v>
      </c>
      <c r="D83" s="255"/>
      <c r="E83" s="255"/>
      <c r="F83" s="255"/>
      <c r="G83" s="255"/>
      <c r="H83" s="255">
        <v>0</v>
      </c>
      <c r="I83" s="255">
        <v>0</v>
      </c>
      <c r="J83" s="255">
        <v>0</v>
      </c>
      <c r="K83" s="255">
        <v>0</v>
      </c>
    </row>
    <row r="84" spans="1:11" ht="39.75" thickBot="1">
      <c r="A84" s="235" t="s">
        <v>174</v>
      </c>
      <c r="B84" s="234">
        <v>308</v>
      </c>
      <c r="C84" s="232">
        <f t="shared" si="1"/>
        <v>0</v>
      </c>
      <c r="D84" s="255"/>
      <c r="E84" s="255"/>
      <c r="F84" s="255"/>
      <c r="G84" s="255"/>
      <c r="H84" s="255">
        <v>0</v>
      </c>
      <c r="I84" s="255">
        <v>0</v>
      </c>
      <c r="J84" s="255">
        <v>0</v>
      </c>
      <c r="K84" s="255">
        <v>0</v>
      </c>
    </row>
    <row r="85" spans="1:11" s="74" customFormat="1" ht="27" thickBot="1">
      <c r="A85" s="227" t="s">
        <v>375</v>
      </c>
      <c r="B85" s="228" t="s">
        <v>236</v>
      </c>
      <c r="C85" s="232">
        <f t="shared" si="1"/>
        <v>2319.08</v>
      </c>
      <c r="D85" s="229"/>
      <c r="E85" s="229"/>
      <c r="F85" s="229"/>
      <c r="G85" s="229">
        <v>1117</v>
      </c>
      <c r="H85" s="229"/>
      <c r="I85" s="229"/>
      <c r="J85" s="229"/>
      <c r="K85" s="229">
        <v>1202.08</v>
      </c>
    </row>
    <row r="86" spans="1:11" s="74" customFormat="1" ht="27" thickBot="1">
      <c r="A86" s="227" t="s">
        <v>253</v>
      </c>
      <c r="B86" s="228" t="s">
        <v>238</v>
      </c>
      <c r="C86" s="232">
        <f t="shared" si="1"/>
        <v>0</v>
      </c>
      <c r="D86" s="229"/>
      <c r="E86" s="229"/>
      <c r="F86" s="229"/>
      <c r="G86" s="229"/>
      <c r="H86" s="229"/>
      <c r="I86" s="229"/>
      <c r="J86" s="229"/>
      <c r="K86" s="229"/>
    </row>
    <row r="87" spans="1:11" ht="27" thickBot="1">
      <c r="A87" s="202" t="s">
        <v>175</v>
      </c>
      <c r="B87" s="203">
        <v>309</v>
      </c>
      <c r="C87" s="342">
        <f t="shared" si="1"/>
        <v>1884.53</v>
      </c>
      <c r="D87" s="342"/>
      <c r="E87" s="342"/>
      <c r="F87" s="342"/>
      <c r="G87" s="342">
        <v>682.45</v>
      </c>
      <c r="H87" s="342"/>
      <c r="I87" s="342"/>
      <c r="J87" s="342"/>
      <c r="K87" s="342">
        <v>1202.08</v>
      </c>
    </row>
    <row r="88" spans="1:11" ht="53.25" thickBot="1">
      <c r="A88" s="235" t="s">
        <v>176</v>
      </c>
      <c r="B88" s="234">
        <v>310</v>
      </c>
      <c r="C88" s="232">
        <f t="shared" si="1"/>
        <v>0</v>
      </c>
      <c r="D88" s="255"/>
      <c r="E88" s="255"/>
      <c r="F88" s="255"/>
      <c r="G88" s="255"/>
      <c r="H88" s="255"/>
      <c r="I88" s="255"/>
      <c r="J88" s="255">
        <v>0</v>
      </c>
      <c r="K88" s="255">
        <v>0</v>
      </c>
    </row>
    <row r="89" spans="1:11" s="74" customFormat="1" ht="66" thickBot="1">
      <c r="A89" s="227" t="s">
        <v>254</v>
      </c>
      <c r="B89" s="228" t="s">
        <v>240</v>
      </c>
      <c r="C89" s="232">
        <f t="shared" si="1"/>
        <v>0</v>
      </c>
      <c r="D89" s="229"/>
      <c r="E89" s="229"/>
      <c r="F89" s="229"/>
      <c r="G89" s="229"/>
      <c r="H89" s="229"/>
      <c r="I89" s="229"/>
      <c r="J89" s="229"/>
      <c r="K89" s="229"/>
    </row>
    <row r="90" spans="1:11" s="74" customFormat="1" ht="66" thickBot="1">
      <c r="A90" s="227" t="s">
        <v>255</v>
      </c>
      <c r="B90" s="228" t="s">
        <v>242</v>
      </c>
      <c r="C90" s="232">
        <f t="shared" si="1"/>
        <v>0</v>
      </c>
      <c r="D90" s="229"/>
      <c r="E90" s="229"/>
      <c r="F90" s="229"/>
      <c r="G90" s="229"/>
      <c r="H90" s="229"/>
      <c r="I90" s="229"/>
      <c r="J90" s="229"/>
      <c r="K90" s="229"/>
    </row>
    <row r="91" spans="1:11" ht="39.75" thickBot="1">
      <c r="A91" s="235" t="s">
        <v>177</v>
      </c>
      <c r="B91" s="234">
        <v>311</v>
      </c>
      <c r="C91" s="232">
        <f t="shared" si="1"/>
        <v>0</v>
      </c>
      <c r="D91" s="255"/>
      <c r="E91" s="255"/>
      <c r="F91" s="255"/>
      <c r="G91" s="255"/>
      <c r="H91" s="255">
        <v>0</v>
      </c>
      <c r="I91" s="255">
        <v>0</v>
      </c>
      <c r="J91" s="255">
        <v>0</v>
      </c>
      <c r="K91" s="255">
        <v>0</v>
      </c>
    </row>
    <row r="92" spans="1:11" ht="39.75" thickBot="1">
      <c r="A92" s="235" t="s">
        <v>178</v>
      </c>
      <c r="B92" s="234">
        <v>312</v>
      </c>
      <c r="C92" s="232">
        <f t="shared" si="1"/>
        <v>0</v>
      </c>
      <c r="D92" s="255"/>
      <c r="E92" s="255"/>
      <c r="F92" s="255"/>
      <c r="G92" s="255"/>
      <c r="H92" s="255">
        <v>0</v>
      </c>
      <c r="I92" s="255">
        <v>0</v>
      </c>
      <c r="J92" s="255">
        <v>0</v>
      </c>
      <c r="K92" s="255">
        <v>0</v>
      </c>
    </row>
    <row r="93" spans="1:11" ht="39.75" thickBot="1">
      <c r="A93" s="235" t="s">
        <v>179</v>
      </c>
      <c r="B93" s="234">
        <v>313</v>
      </c>
      <c r="C93" s="369">
        <f t="shared" si="1"/>
        <v>1884.53</v>
      </c>
      <c r="D93" s="353"/>
      <c r="E93" s="353"/>
      <c r="F93" s="353"/>
      <c r="G93" s="353">
        <v>682.45</v>
      </c>
      <c r="H93" s="353"/>
      <c r="I93" s="353"/>
      <c r="J93" s="353"/>
      <c r="K93" s="353">
        <v>1202.08</v>
      </c>
    </row>
    <row r="94" spans="1:11" ht="14.25">
      <c r="A94" s="226" t="s">
        <v>158</v>
      </c>
      <c r="B94" s="506">
        <v>314</v>
      </c>
      <c r="C94" s="307">
        <f t="shared" si="1"/>
        <v>0</v>
      </c>
      <c r="D94" s="356"/>
      <c r="E94" s="356"/>
      <c r="F94" s="356"/>
      <c r="G94" s="356"/>
      <c r="H94" s="356"/>
      <c r="I94" s="356"/>
      <c r="J94" s="356"/>
      <c r="K94" s="356"/>
    </row>
    <row r="95" spans="1:11" ht="15" thickBot="1">
      <c r="A95" s="236" t="s">
        <v>44</v>
      </c>
      <c r="B95" s="507"/>
      <c r="C95" s="307">
        <f t="shared" si="1"/>
        <v>0</v>
      </c>
      <c r="D95" s="356"/>
      <c r="E95" s="356"/>
      <c r="F95" s="356"/>
      <c r="G95" s="356"/>
      <c r="H95" s="356"/>
      <c r="I95" s="356"/>
      <c r="J95" s="356"/>
      <c r="K95" s="356"/>
    </row>
    <row r="96" spans="1:11" ht="15" thickBot="1">
      <c r="A96" s="235" t="s">
        <v>88</v>
      </c>
      <c r="B96" s="234">
        <v>315</v>
      </c>
      <c r="C96" s="232">
        <f t="shared" si="1"/>
        <v>0</v>
      </c>
      <c r="D96" s="255"/>
      <c r="E96" s="255"/>
      <c r="F96" s="255"/>
      <c r="G96" s="255"/>
      <c r="H96" s="255"/>
      <c r="I96" s="255"/>
      <c r="J96" s="255"/>
      <c r="K96" s="255"/>
    </row>
    <row r="97" spans="1:11" ht="27" thickBot="1">
      <c r="A97" s="235" t="s">
        <v>180</v>
      </c>
      <c r="B97" s="234">
        <v>321</v>
      </c>
      <c r="C97" s="232">
        <f t="shared" si="1"/>
        <v>0</v>
      </c>
      <c r="D97" s="255"/>
      <c r="E97" s="255"/>
      <c r="F97" s="255"/>
      <c r="G97" s="255"/>
      <c r="H97" s="255"/>
      <c r="I97" s="255"/>
      <c r="J97" s="255"/>
      <c r="K97" s="255"/>
    </row>
    <row r="98" spans="1:11" ht="27" thickBot="1">
      <c r="A98" s="235" t="s">
        <v>181</v>
      </c>
      <c r="B98" s="234">
        <v>322</v>
      </c>
      <c r="C98" s="232">
        <f t="shared" si="1"/>
        <v>0</v>
      </c>
      <c r="D98" s="255"/>
      <c r="E98" s="255"/>
      <c r="F98" s="255"/>
      <c r="G98" s="255"/>
      <c r="H98" s="255"/>
      <c r="I98" s="255"/>
      <c r="J98" s="255"/>
      <c r="K98" s="255"/>
    </row>
    <row r="99" spans="1:11" ht="15" thickBot="1">
      <c r="A99" s="226" t="s">
        <v>48</v>
      </c>
      <c r="B99" s="464">
        <v>323</v>
      </c>
      <c r="C99" s="232">
        <f t="shared" si="1"/>
        <v>0</v>
      </c>
      <c r="D99" s="462"/>
      <c r="E99" s="462"/>
      <c r="F99" s="462"/>
      <c r="G99" s="462"/>
      <c r="H99" s="462"/>
      <c r="I99" s="462"/>
      <c r="J99" s="462"/>
      <c r="K99" s="462"/>
    </row>
    <row r="100" spans="1:11" ht="15" thickBot="1">
      <c r="A100" s="236" t="s">
        <v>49</v>
      </c>
      <c r="B100" s="465"/>
      <c r="C100" s="232">
        <f t="shared" si="1"/>
        <v>0</v>
      </c>
      <c r="D100" s="463"/>
      <c r="E100" s="463"/>
      <c r="F100" s="463"/>
      <c r="G100" s="463"/>
      <c r="H100" s="463"/>
      <c r="I100" s="463"/>
      <c r="J100" s="463"/>
      <c r="K100" s="463"/>
    </row>
    <row r="101" spans="1:11" ht="27" thickBot="1">
      <c r="A101" s="236" t="s">
        <v>50</v>
      </c>
      <c r="B101" s="234">
        <v>324</v>
      </c>
      <c r="C101" s="232">
        <f t="shared" si="1"/>
        <v>0</v>
      </c>
      <c r="D101" s="255"/>
      <c r="E101" s="255"/>
      <c r="F101" s="255"/>
      <c r="G101" s="255"/>
      <c r="H101" s="255"/>
      <c r="I101" s="255"/>
      <c r="J101" s="255"/>
      <c r="K101" s="255"/>
    </row>
    <row r="102" spans="1:11" ht="39.75" thickBot="1">
      <c r="A102" s="236" t="s">
        <v>51</v>
      </c>
      <c r="B102" s="234">
        <v>325</v>
      </c>
      <c r="C102" s="232">
        <f t="shared" si="1"/>
        <v>0</v>
      </c>
      <c r="D102" s="255"/>
      <c r="E102" s="255"/>
      <c r="F102" s="255"/>
      <c r="G102" s="255"/>
      <c r="H102" s="255"/>
      <c r="I102" s="255"/>
      <c r="J102" s="255"/>
      <c r="K102" s="255"/>
    </row>
    <row r="103" spans="1:11" ht="15" thickBot="1">
      <c r="A103" s="235" t="s">
        <v>52</v>
      </c>
      <c r="B103" s="234">
        <v>326</v>
      </c>
      <c r="C103" s="232">
        <f t="shared" si="1"/>
        <v>0</v>
      </c>
      <c r="D103" s="255"/>
      <c r="E103" s="255"/>
      <c r="F103" s="255"/>
      <c r="G103" s="255"/>
      <c r="H103" s="255"/>
      <c r="I103" s="255"/>
      <c r="J103" s="255"/>
      <c r="K103" s="255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 t="s">
        <v>127</v>
      </c>
      <c r="C106" s="232">
        <f aca="true" t="shared" si="2" ref="C106:C113">SUM(D106:K106)</f>
        <v>1</v>
      </c>
      <c r="D106" s="255"/>
      <c r="E106" s="255"/>
      <c r="F106" s="255"/>
      <c r="G106" s="255">
        <v>1</v>
      </c>
      <c r="H106" s="255"/>
      <c r="I106" s="255"/>
      <c r="J106" s="234">
        <v>0</v>
      </c>
      <c r="K106" s="234">
        <v>0</v>
      </c>
    </row>
    <row r="107" spans="1:11" ht="79.5" thickBot="1">
      <c r="A107" s="235" t="s">
        <v>185</v>
      </c>
      <c r="B107" s="234" t="s">
        <v>128</v>
      </c>
      <c r="C107" s="232">
        <f t="shared" si="2"/>
        <v>0</v>
      </c>
      <c r="D107" s="255"/>
      <c r="E107" s="255"/>
      <c r="F107" s="255"/>
      <c r="G107" s="255"/>
      <c r="H107" s="255"/>
      <c r="I107" s="255"/>
      <c r="J107" s="234">
        <v>0</v>
      </c>
      <c r="K107" s="234">
        <v>0</v>
      </c>
    </row>
    <row r="108" spans="1:11" ht="53.25" thickBot="1">
      <c r="A108" s="235" t="s">
        <v>186</v>
      </c>
      <c r="B108" s="234" t="s">
        <v>129</v>
      </c>
      <c r="C108" s="232">
        <f t="shared" si="2"/>
        <v>1</v>
      </c>
      <c r="D108" s="255"/>
      <c r="E108" s="255"/>
      <c r="F108" s="255"/>
      <c r="G108" s="255">
        <v>1</v>
      </c>
      <c r="H108" s="255"/>
      <c r="I108" s="255"/>
      <c r="J108" s="234">
        <v>0</v>
      </c>
      <c r="K108" s="234">
        <v>0</v>
      </c>
    </row>
    <row r="109" spans="1:11" ht="93" thickBot="1">
      <c r="A109" s="235" t="s">
        <v>187</v>
      </c>
      <c r="B109" s="234" t="s">
        <v>130</v>
      </c>
      <c r="C109" s="232">
        <f t="shared" si="2"/>
        <v>0</v>
      </c>
      <c r="D109" s="255"/>
      <c r="E109" s="255"/>
      <c r="F109" s="255"/>
      <c r="G109" s="255"/>
      <c r="H109" s="255"/>
      <c r="I109" s="255"/>
      <c r="J109" s="234">
        <v>0</v>
      </c>
      <c r="K109" s="234">
        <v>0</v>
      </c>
    </row>
    <row r="110" spans="1:11" ht="15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235" t="s">
        <v>189</v>
      </c>
      <c r="B111" s="234" t="s">
        <v>131</v>
      </c>
      <c r="C111" s="232">
        <f t="shared" si="2"/>
        <v>5</v>
      </c>
      <c r="D111" s="255"/>
      <c r="E111" s="255"/>
      <c r="F111" s="255"/>
      <c r="G111" s="255">
        <v>5</v>
      </c>
      <c r="H111" s="255"/>
      <c r="I111" s="255"/>
      <c r="J111" s="234">
        <v>0</v>
      </c>
      <c r="K111" s="234">
        <v>0</v>
      </c>
    </row>
    <row r="112" spans="1:11" ht="39.75" thickBot="1">
      <c r="A112" s="235" t="s">
        <v>99</v>
      </c>
      <c r="B112" s="234" t="s">
        <v>132</v>
      </c>
      <c r="C112" s="232">
        <f t="shared" si="2"/>
        <v>0</v>
      </c>
      <c r="D112" s="255"/>
      <c r="E112" s="255"/>
      <c r="F112" s="255"/>
      <c r="G112" s="255"/>
      <c r="H112" s="255"/>
      <c r="I112" s="255"/>
      <c r="J112" s="234">
        <v>0</v>
      </c>
      <c r="K112" s="234">
        <v>0</v>
      </c>
    </row>
    <row r="113" spans="1:11" ht="53.25" thickBot="1">
      <c r="A113" s="235" t="s">
        <v>190</v>
      </c>
      <c r="B113" s="234" t="s">
        <v>133</v>
      </c>
      <c r="C113" s="232">
        <f t="shared" si="2"/>
        <v>0</v>
      </c>
      <c r="D113" s="255"/>
      <c r="E113" s="255"/>
      <c r="F113" s="255"/>
      <c r="G113" s="255"/>
      <c r="H113" s="255"/>
      <c r="I113" s="255"/>
      <c r="J113" s="234">
        <v>0</v>
      </c>
      <c r="K113" s="234">
        <v>0</v>
      </c>
    </row>
    <row r="114" spans="1:11" ht="14.25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 t="s">
        <v>134</v>
      </c>
      <c r="C116" s="255">
        <v>2943.49</v>
      </c>
      <c r="D116" s="234">
        <v>0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</row>
    <row r="117" spans="1:11" ht="43.5" thickBot="1">
      <c r="A117" s="237" t="s">
        <v>104</v>
      </c>
      <c r="B117" s="234" t="s">
        <v>135</v>
      </c>
      <c r="C117" s="255">
        <v>1417</v>
      </c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</row>
    <row r="118" spans="1:11" ht="53.25" thickBot="1">
      <c r="A118" s="235" t="s">
        <v>193</v>
      </c>
      <c r="B118" s="234" t="s">
        <v>136</v>
      </c>
      <c r="C118" s="232">
        <f aca="true" t="shared" si="3" ref="C118:C125">SUM(D118:K118)</f>
        <v>1117</v>
      </c>
      <c r="D118" s="255"/>
      <c r="E118" s="255"/>
      <c r="F118" s="255"/>
      <c r="G118" s="255">
        <v>1117</v>
      </c>
      <c r="H118" s="255"/>
      <c r="I118" s="255"/>
      <c r="J118" s="234">
        <v>0</v>
      </c>
      <c r="K118" s="234">
        <v>0</v>
      </c>
    </row>
    <row r="119" spans="1:11" ht="66" thickBot="1">
      <c r="A119" s="235" t="s">
        <v>194</v>
      </c>
      <c r="B119" s="234" t="s">
        <v>137</v>
      </c>
      <c r="C119" s="232">
        <f t="shared" si="3"/>
        <v>0</v>
      </c>
      <c r="D119" s="255"/>
      <c r="E119" s="255"/>
      <c r="F119" s="255"/>
      <c r="G119" s="255"/>
      <c r="H119" s="255"/>
      <c r="I119" s="255"/>
      <c r="J119" s="234">
        <v>0</v>
      </c>
      <c r="K119" s="234">
        <v>0</v>
      </c>
    </row>
    <row r="120" spans="1:11" ht="53.25" thickBot="1">
      <c r="A120" s="235" t="s">
        <v>195</v>
      </c>
      <c r="B120" s="234" t="s">
        <v>138</v>
      </c>
      <c r="C120" s="232">
        <f t="shared" si="3"/>
        <v>682.45</v>
      </c>
      <c r="D120" s="255"/>
      <c r="E120" s="255"/>
      <c r="F120" s="255"/>
      <c r="G120" s="255">
        <v>682.45</v>
      </c>
      <c r="H120" s="255"/>
      <c r="I120" s="255"/>
      <c r="J120" s="234">
        <v>0</v>
      </c>
      <c r="K120" s="234">
        <v>0</v>
      </c>
    </row>
    <row r="121" spans="1:11" ht="15" thickBot="1">
      <c r="A121" s="238" t="s">
        <v>196</v>
      </c>
      <c r="B121" s="464" t="s">
        <v>139</v>
      </c>
      <c r="C121" s="232">
        <f t="shared" si="3"/>
        <v>682.45</v>
      </c>
      <c r="D121" s="344"/>
      <c r="E121" s="344"/>
      <c r="F121" s="344"/>
      <c r="G121" s="344">
        <v>682.45</v>
      </c>
      <c r="H121" s="344"/>
      <c r="I121" s="344"/>
      <c r="J121" s="346">
        <v>0</v>
      </c>
      <c r="K121" s="346">
        <v>0</v>
      </c>
    </row>
    <row r="122" spans="1:11" ht="15" thickBot="1">
      <c r="A122" s="235" t="s">
        <v>108</v>
      </c>
      <c r="B122" s="465"/>
      <c r="C122" s="232">
        <f t="shared" si="3"/>
        <v>0</v>
      </c>
      <c r="D122" s="345"/>
      <c r="E122" s="345"/>
      <c r="F122" s="345"/>
      <c r="G122" s="345"/>
      <c r="H122" s="345"/>
      <c r="I122" s="345"/>
      <c r="J122" s="347"/>
      <c r="K122" s="347"/>
    </row>
    <row r="123" spans="1:11" ht="27" thickBot="1">
      <c r="A123" s="236" t="s">
        <v>109</v>
      </c>
      <c r="B123" s="234" t="s">
        <v>140</v>
      </c>
      <c r="C123" s="232">
        <f t="shared" si="3"/>
        <v>0</v>
      </c>
      <c r="D123" s="255"/>
      <c r="E123" s="255"/>
      <c r="F123" s="255"/>
      <c r="G123" s="255"/>
      <c r="H123" s="255"/>
      <c r="I123" s="255"/>
      <c r="J123" s="234">
        <v>0</v>
      </c>
      <c r="K123" s="234">
        <v>0</v>
      </c>
    </row>
    <row r="124" spans="1:11" ht="79.5" thickBot="1">
      <c r="A124" s="235" t="s">
        <v>197</v>
      </c>
      <c r="B124" s="234" t="s">
        <v>141</v>
      </c>
      <c r="C124" s="232">
        <f t="shared" si="3"/>
        <v>0</v>
      </c>
      <c r="D124" s="255"/>
      <c r="E124" s="255"/>
      <c r="F124" s="255"/>
      <c r="G124" s="255"/>
      <c r="H124" s="255"/>
      <c r="I124" s="255"/>
      <c r="J124" s="234">
        <v>0</v>
      </c>
      <c r="K124" s="234">
        <v>0</v>
      </c>
    </row>
    <row r="125" spans="1:11" ht="79.5" thickBot="1">
      <c r="A125" s="236" t="s">
        <v>198</v>
      </c>
      <c r="B125" s="239" t="s">
        <v>142</v>
      </c>
      <c r="C125" s="232">
        <f t="shared" si="3"/>
        <v>0</v>
      </c>
      <c r="D125" s="239">
        <v>0</v>
      </c>
      <c r="E125" s="239">
        <v>0</v>
      </c>
      <c r="F125" s="239">
        <v>0</v>
      </c>
      <c r="G125" s="234">
        <v>0</v>
      </c>
      <c r="H125" s="239">
        <v>0</v>
      </c>
      <c r="I125" s="239">
        <v>0</v>
      </c>
      <c r="J125" s="239">
        <v>0</v>
      </c>
      <c r="K125" s="239">
        <v>0</v>
      </c>
    </row>
    <row r="126" ht="15">
      <c r="A126" s="18"/>
    </row>
    <row r="127" spans="1:5" ht="15.75" thickBot="1">
      <c r="A127" s="482"/>
      <c r="B127" s="34"/>
      <c r="C127" s="71"/>
      <c r="D127" s="34"/>
      <c r="E127" s="71"/>
    </row>
    <row r="128" spans="1:5" ht="15.75" thickBot="1">
      <c r="A128" s="482"/>
      <c r="B128" s="34"/>
      <c r="C128" s="71"/>
      <c r="D128" s="34"/>
      <c r="E128" s="71"/>
    </row>
    <row r="129" spans="1:5" ht="15">
      <c r="A129" s="34"/>
      <c r="B129" s="33"/>
      <c r="C129" s="33"/>
      <c r="D129" s="33"/>
      <c r="E129" s="33"/>
    </row>
    <row r="130" spans="1:5" ht="15">
      <c r="A130" s="34"/>
      <c r="B130" s="33"/>
      <c r="C130" s="33"/>
      <c r="D130" s="33"/>
      <c r="E130" s="33"/>
    </row>
    <row r="131" spans="1:5" ht="15.75" thickBot="1">
      <c r="A131" s="34"/>
      <c r="B131" s="33"/>
      <c r="C131" s="33"/>
      <c r="D131" s="33"/>
      <c r="E131" s="23"/>
    </row>
    <row r="132" spans="1:5" ht="15">
      <c r="A132" s="34"/>
      <c r="B132" s="33"/>
      <c r="C132" s="33"/>
      <c r="D132" s="33"/>
      <c r="E132" s="33"/>
    </row>
    <row r="133" ht="15">
      <c r="A133" s="18"/>
    </row>
    <row r="134" ht="15">
      <c r="A134" s="1"/>
    </row>
    <row r="135" ht="15">
      <c r="A135" s="1"/>
    </row>
    <row r="136" spans="1:3" ht="15">
      <c r="A136" s="508"/>
      <c r="B136" s="452"/>
      <c r="C136" s="452"/>
    </row>
    <row r="138" ht="15">
      <c r="A138" s="18"/>
    </row>
  </sheetData>
  <sheetProtection/>
  <mergeCells count="78">
    <mergeCell ref="A136:C136"/>
    <mergeCell ref="B121:B122"/>
    <mergeCell ref="A104:K104"/>
    <mergeCell ref="A105:K105"/>
    <mergeCell ref="A110:K110"/>
    <mergeCell ref="A114:K114"/>
    <mergeCell ref="A115:K115"/>
    <mergeCell ref="A127:A128"/>
    <mergeCell ref="J99:J100"/>
    <mergeCell ref="K99:K100"/>
    <mergeCell ref="B99:B100"/>
    <mergeCell ref="K66:K67"/>
    <mergeCell ref="G66:G67"/>
    <mergeCell ref="H66:H67"/>
    <mergeCell ref="B94:B95"/>
    <mergeCell ref="G99:G100"/>
    <mergeCell ref="D99:D100"/>
    <mergeCell ref="E99:E100"/>
    <mergeCell ref="A55:K55"/>
    <mergeCell ref="A9:K9"/>
    <mergeCell ref="B12:J12"/>
    <mergeCell ref="B13:J14"/>
    <mergeCell ref="A16:K16"/>
    <mergeCell ref="A17:A19"/>
    <mergeCell ref="B17:B19"/>
    <mergeCell ref="D17:K17"/>
    <mergeCell ref="I18:I19"/>
    <mergeCell ref="J18:K18"/>
    <mergeCell ref="J44:J45"/>
    <mergeCell ref="K44:K45"/>
    <mergeCell ref="A8:K8"/>
    <mergeCell ref="A22:K22"/>
    <mergeCell ref="B44:B45"/>
    <mergeCell ref="D44:D45"/>
    <mergeCell ref="E44:E45"/>
    <mergeCell ref="F44:F45"/>
    <mergeCell ref="G44:G45"/>
    <mergeCell ref="D18:F18"/>
    <mergeCell ref="G18:G19"/>
    <mergeCell ref="H18:H19"/>
    <mergeCell ref="G49:G50"/>
    <mergeCell ref="H49:H50"/>
    <mergeCell ref="A21:K21"/>
    <mergeCell ref="H44:H45"/>
    <mergeCell ref="I44:I45"/>
    <mergeCell ref="I49:I50"/>
    <mergeCell ref="J49:J50"/>
    <mergeCell ref="K49:K50"/>
    <mergeCell ref="B49:B50"/>
    <mergeCell ref="E49:E50"/>
    <mergeCell ref="F49:F50"/>
    <mergeCell ref="D49:D50"/>
    <mergeCell ref="A5:K5"/>
    <mergeCell ref="A1:K1"/>
    <mergeCell ref="A2:K2"/>
    <mergeCell ref="A3:K3"/>
    <mergeCell ref="A6:K6"/>
    <mergeCell ref="A7:K7"/>
    <mergeCell ref="I62:I63"/>
    <mergeCell ref="J62:J63"/>
    <mergeCell ref="K62:K63"/>
    <mergeCell ref="H99:H100"/>
    <mergeCell ref="I99:I100"/>
    <mergeCell ref="G62:G63"/>
    <mergeCell ref="I66:I67"/>
    <mergeCell ref="J66:J67"/>
    <mergeCell ref="A72:K72"/>
    <mergeCell ref="A73:K73"/>
    <mergeCell ref="F99:F100"/>
    <mergeCell ref="H62:H63"/>
    <mergeCell ref="B66:B67"/>
    <mergeCell ref="D66:D67"/>
    <mergeCell ref="E66:E67"/>
    <mergeCell ref="F66:F67"/>
    <mergeCell ref="B62:B63"/>
    <mergeCell ref="D62:D63"/>
    <mergeCell ref="E62:E63"/>
    <mergeCell ref="F62:F63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scale="34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78">
      <selection activeCell="A37" sqref="A37:K37"/>
    </sheetView>
  </sheetViews>
  <sheetFormatPr defaultColWidth="9.140625" defaultRowHeight="15"/>
  <cols>
    <col min="1" max="1" width="46.00390625" style="0" customWidth="1"/>
    <col min="2" max="9" width="12.140625" style="0" customWidth="1"/>
    <col min="10" max="11" width="15.8515625" style="0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1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2"/>
    </row>
    <row r="11" spans="1:2" ht="15">
      <c r="A11" s="34" t="s">
        <v>8</v>
      </c>
      <c r="B11" s="34"/>
    </row>
    <row r="12" spans="1:11" ht="62.25">
      <c r="A12" s="34" t="s">
        <v>9</v>
      </c>
      <c r="B12" s="21"/>
      <c r="C12" s="22"/>
      <c r="D12" s="22"/>
      <c r="E12" s="22" t="s">
        <v>272</v>
      </c>
      <c r="F12" s="22"/>
      <c r="G12" s="22"/>
      <c r="H12" s="22"/>
      <c r="I12" s="22"/>
      <c r="J12" s="22"/>
      <c r="K12" s="24"/>
    </row>
    <row r="13" spans="1:11" ht="30.75">
      <c r="A13" s="31" t="s">
        <v>120</v>
      </c>
      <c r="B13" s="32"/>
      <c r="K13" s="24"/>
    </row>
    <row r="14" spans="1:11" ht="15">
      <c r="A14" s="34" t="s">
        <v>10</v>
      </c>
      <c r="B14" s="72"/>
      <c r="C14" s="22"/>
      <c r="D14" s="22"/>
      <c r="E14" s="22"/>
      <c r="F14" s="22"/>
      <c r="G14" s="22"/>
      <c r="H14" s="22"/>
      <c r="I14" s="22"/>
      <c r="J14" s="22"/>
      <c r="K14" s="24"/>
    </row>
    <row r="15" spans="1:11" ht="15">
      <c r="A15" s="36" t="s">
        <v>126</v>
      </c>
      <c r="K15" s="24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5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6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7"/>
      <c r="D19" s="8" t="s">
        <v>22</v>
      </c>
      <c r="E19" s="8" t="s">
        <v>23</v>
      </c>
      <c r="F19" s="8" t="s">
        <v>143</v>
      </c>
      <c r="G19" s="465"/>
      <c r="H19" s="465"/>
      <c r="I19" s="465"/>
      <c r="J19" s="8" t="s">
        <v>144</v>
      </c>
      <c r="K19" s="8" t="s">
        <v>26</v>
      </c>
    </row>
    <row r="20" spans="1:11" ht="15" thickBot="1">
      <c r="A20" s="35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42" customHeight="1" thickBot="1">
      <c r="A23" s="202" t="s">
        <v>29</v>
      </c>
      <c r="B23" s="203">
        <v>101</v>
      </c>
      <c r="C23" s="342">
        <f>SUM(D23:K23)</f>
        <v>61</v>
      </c>
      <c r="D23" s="342">
        <v>3</v>
      </c>
      <c r="E23" s="342">
        <v>2</v>
      </c>
      <c r="F23" s="342"/>
      <c r="G23" s="342">
        <v>13</v>
      </c>
      <c r="H23" s="342"/>
      <c r="I23" s="342"/>
      <c r="J23" s="342">
        <v>4</v>
      </c>
      <c r="K23" s="342">
        <v>39</v>
      </c>
      <c r="L23">
        <f>SUM(D23:I23)</f>
        <v>18</v>
      </c>
    </row>
    <row r="24" spans="1:11" ht="42.75" customHeight="1" thickBot="1">
      <c r="A24" s="235" t="s">
        <v>146</v>
      </c>
      <c r="B24" s="234">
        <v>102</v>
      </c>
      <c r="C24" s="232">
        <f aca="true" t="shared" si="0" ref="C24:C71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235" t="s">
        <v>147</v>
      </c>
      <c r="B25" s="234">
        <v>103</v>
      </c>
      <c r="C25" s="232">
        <f t="shared" si="0"/>
        <v>2</v>
      </c>
      <c r="D25" s="255">
        <v>1</v>
      </c>
      <c r="E25" s="255">
        <v>1</v>
      </c>
      <c r="F25" s="255"/>
      <c r="G25" s="255"/>
      <c r="H25" s="255"/>
      <c r="I25" s="255"/>
      <c r="J25" s="255">
        <v>0</v>
      </c>
      <c r="K25" s="255">
        <v>0</v>
      </c>
    </row>
    <row r="26" spans="1:11" s="74" customFormat="1" ht="39.75" thickBot="1">
      <c r="A26" s="227" t="s">
        <v>243</v>
      </c>
      <c r="B26" s="228" t="s">
        <v>216</v>
      </c>
      <c r="C26" s="232">
        <f t="shared" si="0"/>
        <v>1</v>
      </c>
      <c r="D26" s="229">
        <v>1</v>
      </c>
      <c r="E26" s="229"/>
      <c r="F26" s="229"/>
      <c r="G26" s="229"/>
      <c r="H26" s="229"/>
      <c r="I26" s="229"/>
      <c r="J26" s="229"/>
      <c r="K26" s="229"/>
    </row>
    <row r="27" spans="1:11" s="74" customFormat="1" ht="53.25" thickBot="1">
      <c r="A27" s="227" t="s">
        <v>244</v>
      </c>
      <c r="B27" s="228" t="s">
        <v>218</v>
      </c>
      <c r="C27" s="232">
        <f t="shared" si="0"/>
        <v>0</v>
      </c>
      <c r="D27" s="229"/>
      <c r="E27" s="229"/>
      <c r="F27" s="229"/>
      <c r="G27" s="229"/>
      <c r="H27" s="229"/>
      <c r="I27" s="229"/>
      <c r="J27" s="229"/>
      <c r="K27" s="229"/>
    </row>
    <row r="28" spans="1:11" ht="42" customHeight="1" thickBot="1">
      <c r="A28" s="235" t="s">
        <v>148</v>
      </c>
      <c r="B28" s="234">
        <v>104</v>
      </c>
      <c r="C28" s="232">
        <f t="shared" si="0"/>
        <v>0</v>
      </c>
      <c r="D28" s="255"/>
      <c r="E28" s="255"/>
      <c r="F28" s="255"/>
      <c r="G28" s="255"/>
      <c r="H28" s="255"/>
      <c r="I28" s="255"/>
      <c r="J28" s="255">
        <v>0</v>
      </c>
      <c r="K28" s="255">
        <v>0</v>
      </c>
    </row>
    <row r="29" spans="1:11" s="74" customFormat="1" ht="42" customHeight="1" thickBot="1">
      <c r="A29" s="227" t="s">
        <v>245</v>
      </c>
      <c r="B29" s="228" t="s">
        <v>220</v>
      </c>
      <c r="C29" s="232">
        <f t="shared" si="0"/>
        <v>0</v>
      </c>
      <c r="D29" s="229"/>
      <c r="E29" s="229"/>
      <c r="F29" s="229"/>
      <c r="G29" s="229"/>
      <c r="H29" s="229"/>
      <c r="I29" s="229"/>
      <c r="J29" s="229"/>
      <c r="K29" s="229"/>
    </row>
    <row r="30" spans="1:11" ht="79.5" thickBot="1">
      <c r="A30" s="230" t="s">
        <v>246</v>
      </c>
      <c r="B30" s="231">
        <v>105</v>
      </c>
      <c r="C30" s="232">
        <f t="shared" si="0"/>
        <v>1</v>
      </c>
      <c r="D30" s="232">
        <v>1</v>
      </c>
      <c r="E30" s="232"/>
      <c r="F30" s="232"/>
      <c r="G30" s="232"/>
      <c r="H30" s="232"/>
      <c r="I30" s="232"/>
      <c r="J30" s="232"/>
      <c r="K30" s="232"/>
    </row>
    <row r="31" spans="1:11" ht="53.25" thickBot="1">
      <c r="A31" s="235" t="s">
        <v>34</v>
      </c>
      <c r="B31" s="234">
        <v>106</v>
      </c>
      <c r="C31" s="232">
        <f t="shared" si="0"/>
        <v>0</v>
      </c>
      <c r="D31" s="255"/>
      <c r="E31" s="255"/>
      <c r="F31" s="255"/>
      <c r="G31" s="255"/>
      <c r="H31" s="255"/>
      <c r="I31" s="255"/>
      <c r="J31" s="255">
        <v>0</v>
      </c>
      <c r="K31" s="255">
        <v>0</v>
      </c>
    </row>
    <row r="32" spans="1:11" ht="27" thickBot="1">
      <c r="A32" s="235" t="s">
        <v>150</v>
      </c>
      <c r="B32" s="234">
        <v>107</v>
      </c>
      <c r="C32" s="232">
        <f t="shared" si="0"/>
        <v>0</v>
      </c>
      <c r="D32" s="255"/>
      <c r="E32" s="255"/>
      <c r="F32" s="255"/>
      <c r="G32" s="255"/>
      <c r="H32" s="255">
        <v>0</v>
      </c>
      <c r="I32" s="255">
        <v>0</v>
      </c>
      <c r="J32" s="255">
        <v>0</v>
      </c>
      <c r="K32" s="255">
        <v>0</v>
      </c>
    </row>
    <row r="33" spans="1:11" ht="27" thickBot="1">
      <c r="A33" s="235" t="s">
        <v>151</v>
      </c>
      <c r="B33" s="234">
        <v>108</v>
      </c>
      <c r="C33" s="232">
        <f t="shared" si="0"/>
        <v>0</v>
      </c>
      <c r="D33" s="255"/>
      <c r="E33" s="255"/>
      <c r="F33" s="255"/>
      <c r="G33" s="255"/>
      <c r="H33" s="255">
        <v>0</v>
      </c>
      <c r="I33" s="255">
        <v>0</v>
      </c>
      <c r="J33" s="255">
        <v>0</v>
      </c>
      <c r="K33" s="255">
        <v>0</v>
      </c>
    </row>
    <row r="34" spans="1:11" ht="39.75" thickBot="1">
      <c r="A34" s="235" t="s">
        <v>152</v>
      </c>
      <c r="B34" s="234">
        <v>109</v>
      </c>
      <c r="C34" s="232">
        <f t="shared" si="0"/>
        <v>0</v>
      </c>
      <c r="D34" s="255"/>
      <c r="E34" s="255"/>
      <c r="F34" s="255"/>
      <c r="G34" s="255"/>
      <c r="H34" s="255">
        <v>0</v>
      </c>
      <c r="I34" s="255">
        <v>0</v>
      </c>
      <c r="J34" s="255">
        <v>0</v>
      </c>
      <c r="K34" s="255">
        <v>0</v>
      </c>
    </row>
    <row r="35" spans="1:11" s="74" customFormat="1" ht="39.75" thickBot="1">
      <c r="A35" s="225" t="s">
        <v>221</v>
      </c>
      <c r="B35" s="228" t="s">
        <v>222</v>
      </c>
      <c r="C35" s="232">
        <f t="shared" si="0"/>
        <v>63</v>
      </c>
      <c r="D35" s="229">
        <v>5</v>
      </c>
      <c r="E35" s="229">
        <f aca="true" t="shared" si="1" ref="E35:K35">E23</f>
        <v>2</v>
      </c>
      <c r="F35" s="229">
        <f t="shared" si="1"/>
        <v>0</v>
      </c>
      <c r="G35" s="229">
        <f t="shared" si="1"/>
        <v>13</v>
      </c>
      <c r="H35" s="229">
        <f t="shared" si="1"/>
        <v>0</v>
      </c>
      <c r="I35" s="229">
        <f t="shared" si="1"/>
        <v>0</v>
      </c>
      <c r="J35" s="229">
        <f t="shared" si="1"/>
        <v>4</v>
      </c>
      <c r="K35" s="229">
        <f t="shared" si="1"/>
        <v>39</v>
      </c>
    </row>
    <row r="36" spans="1:11" s="74" customFormat="1" ht="39.75" thickBot="1">
      <c r="A36" s="225" t="s">
        <v>223</v>
      </c>
      <c r="B36" s="228" t="s">
        <v>224</v>
      </c>
      <c r="C36" s="232">
        <f t="shared" si="0"/>
        <v>2</v>
      </c>
      <c r="D36" s="229">
        <v>2</v>
      </c>
      <c r="E36" s="229"/>
      <c r="F36" s="229"/>
      <c r="G36" s="229"/>
      <c r="H36" s="229"/>
      <c r="I36" s="229"/>
      <c r="J36" s="229"/>
      <c r="K36" s="229"/>
    </row>
    <row r="37" spans="1:11" ht="15.75" customHeight="1" thickBot="1">
      <c r="A37" s="202" t="s">
        <v>153</v>
      </c>
      <c r="B37" s="203">
        <v>110</v>
      </c>
      <c r="C37" s="342">
        <f t="shared" si="0"/>
        <v>59</v>
      </c>
      <c r="D37" s="342">
        <v>2</v>
      </c>
      <c r="E37" s="342">
        <v>1</v>
      </c>
      <c r="F37" s="342"/>
      <c r="G37" s="342">
        <v>13</v>
      </c>
      <c r="H37" s="342"/>
      <c r="I37" s="342"/>
      <c r="J37" s="342">
        <v>4</v>
      </c>
      <c r="K37" s="342">
        <v>39</v>
      </c>
    </row>
    <row r="38" spans="1:11" ht="36.75" customHeight="1" thickBot="1">
      <c r="A38" s="235" t="s">
        <v>154</v>
      </c>
      <c r="B38" s="234">
        <v>111</v>
      </c>
      <c r="C38" s="232">
        <f t="shared" si="0"/>
        <v>2</v>
      </c>
      <c r="D38" s="255">
        <v>2</v>
      </c>
      <c r="E38" s="255"/>
      <c r="F38" s="255"/>
      <c r="G38" s="255"/>
      <c r="H38" s="255"/>
      <c r="I38" s="255"/>
      <c r="J38" s="255">
        <v>0</v>
      </c>
      <c r="K38" s="255">
        <v>0</v>
      </c>
    </row>
    <row r="39" spans="1:11" s="74" customFormat="1" ht="36.75" customHeight="1" thickBot="1">
      <c r="A39" s="227" t="s">
        <v>247</v>
      </c>
      <c r="B39" s="228" t="s">
        <v>226</v>
      </c>
      <c r="C39" s="232">
        <f t="shared" si="0"/>
        <v>0</v>
      </c>
      <c r="D39" s="229"/>
      <c r="E39" s="229"/>
      <c r="F39" s="229"/>
      <c r="G39" s="229"/>
      <c r="H39" s="229"/>
      <c r="I39" s="229"/>
      <c r="J39" s="229"/>
      <c r="K39" s="229"/>
    </row>
    <row r="40" spans="1:11" s="74" customFormat="1" ht="36.75" customHeight="1" thickBot="1">
      <c r="A40" s="227" t="s">
        <v>248</v>
      </c>
      <c r="B40" s="228" t="s">
        <v>228</v>
      </c>
      <c r="C40" s="232">
        <f t="shared" si="0"/>
        <v>0</v>
      </c>
      <c r="D40" s="229"/>
      <c r="E40" s="229"/>
      <c r="F40" s="229"/>
      <c r="G40" s="229"/>
      <c r="H40" s="229"/>
      <c r="I40" s="229"/>
      <c r="J40" s="229"/>
      <c r="K40" s="229"/>
    </row>
    <row r="41" spans="1:11" ht="39.75" thickBot="1">
      <c r="A41" s="235" t="s">
        <v>155</v>
      </c>
      <c r="B41" s="234">
        <v>112</v>
      </c>
      <c r="C41" s="232">
        <f t="shared" si="0"/>
        <v>0</v>
      </c>
      <c r="D41" s="255"/>
      <c r="E41" s="255"/>
      <c r="F41" s="255"/>
      <c r="G41" s="255"/>
      <c r="H41" s="255">
        <v>0</v>
      </c>
      <c r="I41" s="255">
        <v>0</v>
      </c>
      <c r="J41" s="255">
        <v>0</v>
      </c>
      <c r="K41" s="255">
        <v>0</v>
      </c>
    </row>
    <row r="42" spans="1:11" ht="39.75" thickBot="1">
      <c r="A42" s="235" t="s">
        <v>156</v>
      </c>
      <c r="B42" s="234">
        <v>113</v>
      </c>
      <c r="C42" s="232">
        <f t="shared" si="0"/>
        <v>0</v>
      </c>
      <c r="D42" s="255"/>
      <c r="E42" s="255"/>
      <c r="F42" s="255"/>
      <c r="G42" s="255"/>
      <c r="H42" s="255">
        <v>0</v>
      </c>
      <c r="I42" s="255">
        <v>0</v>
      </c>
      <c r="J42" s="255">
        <v>0</v>
      </c>
      <c r="K42" s="255">
        <v>0</v>
      </c>
    </row>
    <row r="43" spans="1:11" ht="25.5" customHeight="1" thickBot="1">
      <c r="A43" s="235" t="s">
        <v>157</v>
      </c>
      <c r="B43" s="234">
        <v>114</v>
      </c>
      <c r="C43" s="232">
        <f t="shared" si="0"/>
        <v>59</v>
      </c>
      <c r="D43" s="255">
        <v>2</v>
      </c>
      <c r="E43" s="255">
        <v>1</v>
      </c>
      <c r="F43" s="255"/>
      <c r="G43" s="255">
        <v>13</v>
      </c>
      <c r="H43" s="255"/>
      <c r="I43" s="255"/>
      <c r="J43" s="255">
        <v>4</v>
      </c>
      <c r="K43" s="255">
        <v>39</v>
      </c>
    </row>
    <row r="44" spans="1:11" ht="15" thickBot="1">
      <c r="A44" s="226" t="s">
        <v>158</v>
      </c>
      <c r="B44" s="464">
        <v>115</v>
      </c>
      <c r="C44" s="232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236" t="s">
        <v>44</v>
      </c>
      <c r="B45" s="465"/>
      <c r="C45" s="232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232">
        <f t="shared" si="0"/>
        <v>0</v>
      </c>
      <c r="D46" s="255"/>
      <c r="E46" s="255"/>
      <c r="F46" s="255"/>
      <c r="G46" s="255"/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232">
        <f t="shared" si="0"/>
        <v>0</v>
      </c>
      <c r="D47" s="255"/>
      <c r="E47" s="255"/>
      <c r="F47" s="255"/>
      <c r="G47" s="255"/>
      <c r="H47" s="255"/>
      <c r="I47" s="255"/>
      <c r="J47" s="255"/>
      <c r="K47" s="255"/>
    </row>
    <row r="48" spans="1:11" ht="15" thickBot="1">
      <c r="A48" s="235" t="s">
        <v>47</v>
      </c>
      <c r="B48" s="234">
        <v>122</v>
      </c>
      <c r="C48" s="232">
        <f t="shared" si="0"/>
        <v>0</v>
      </c>
      <c r="D48" s="255"/>
      <c r="E48" s="255"/>
      <c r="F48" s="255"/>
      <c r="G48" s="255"/>
      <c r="H48" s="255"/>
      <c r="I48" s="255"/>
      <c r="J48" s="255"/>
      <c r="K48" s="255"/>
    </row>
    <row r="49" spans="1:11" ht="15" thickBot="1">
      <c r="A49" s="226" t="s">
        <v>48</v>
      </c>
      <c r="B49" s="464">
        <v>123</v>
      </c>
      <c r="C49" s="232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236" t="s">
        <v>49</v>
      </c>
      <c r="B50" s="465"/>
      <c r="C50" s="232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232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25.5" customHeight="1" thickBot="1">
      <c r="A52" s="236" t="s">
        <v>51</v>
      </c>
      <c r="B52" s="234">
        <v>125</v>
      </c>
      <c r="C52" s="232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232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128</v>
      </c>
      <c r="C54" s="232">
        <f t="shared" si="0"/>
        <v>1</v>
      </c>
      <c r="D54" s="255"/>
      <c r="E54" s="255">
        <v>1</v>
      </c>
      <c r="F54" s="255"/>
      <c r="G54" s="255"/>
      <c r="H54" s="255"/>
      <c r="I54" s="255"/>
      <c r="J54" s="255">
        <v>0</v>
      </c>
      <c r="K54" s="255">
        <v>0</v>
      </c>
    </row>
    <row r="55" spans="1:11" ht="15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235" t="s">
        <v>161</v>
      </c>
      <c r="B56" s="234">
        <v>201</v>
      </c>
      <c r="C56" s="232">
        <f t="shared" si="0"/>
        <v>70</v>
      </c>
      <c r="D56" s="255">
        <v>3</v>
      </c>
      <c r="E56" s="255">
        <v>9</v>
      </c>
      <c r="F56" s="255"/>
      <c r="G56" s="255">
        <v>58</v>
      </c>
      <c r="H56" s="255"/>
      <c r="I56" s="255"/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232">
        <f t="shared" si="0"/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42" customHeight="1" thickBot="1">
      <c r="A58" s="236" t="s">
        <v>163</v>
      </c>
      <c r="B58" s="234">
        <v>203</v>
      </c>
      <c r="C58" s="232">
        <f t="shared" si="0"/>
        <v>6</v>
      </c>
      <c r="D58" s="255">
        <v>1</v>
      </c>
      <c r="E58" s="255">
        <v>5</v>
      </c>
      <c r="F58" s="255"/>
      <c r="G58" s="255"/>
      <c r="H58" s="255"/>
      <c r="I58" s="255"/>
      <c r="J58" s="255">
        <v>0</v>
      </c>
      <c r="K58" s="255">
        <v>0</v>
      </c>
    </row>
    <row r="59" spans="1:11" ht="27" thickBot="1">
      <c r="A59" s="236" t="s">
        <v>164</v>
      </c>
      <c r="B59" s="234">
        <v>204</v>
      </c>
      <c r="C59" s="232">
        <f t="shared" si="0"/>
        <v>0</v>
      </c>
      <c r="D59" s="255"/>
      <c r="E59" s="255"/>
      <c r="F59" s="255"/>
      <c r="G59" s="255"/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165</v>
      </c>
      <c r="B60" s="234">
        <v>205</v>
      </c>
      <c r="C60" s="232">
        <f t="shared" si="0"/>
        <v>0</v>
      </c>
      <c r="D60" s="255"/>
      <c r="E60" s="255"/>
      <c r="F60" s="255"/>
      <c r="G60" s="255"/>
      <c r="H60" s="255">
        <v>0</v>
      </c>
      <c r="I60" s="255">
        <v>0</v>
      </c>
      <c r="J60" s="255">
        <v>0</v>
      </c>
      <c r="K60" s="255">
        <v>0</v>
      </c>
    </row>
    <row r="61" spans="1:11" ht="15" customHeight="1" thickBot="1">
      <c r="A61" s="236" t="s">
        <v>166</v>
      </c>
      <c r="B61" s="234">
        <v>206</v>
      </c>
      <c r="C61" s="232">
        <f t="shared" si="0"/>
        <v>70</v>
      </c>
      <c r="D61" s="255">
        <v>3</v>
      </c>
      <c r="E61" s="255">
        <v>9</v>
      </c>
      <c r="F61" s="255"/>
      <c r="G61" s="255">
        <v>58</v>
      </c>
      <c r="H61" s="255"/>
      <c r="I61" s="255"/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232">
        <f t="shared" si="0"/>
        <v>0</v>
      </c>
      <c r="D62" s="462"/>
      <c r="E62" s="462"/>
      <c r="F62" s="462"/>
      <c r="G62" s="462"/>
      <c r="H62" s="462"/>
      <c r="I62" s="462"/>
      <c r="J62" s="462">
        <v>0</v>
      </c>
      <c r="K62" s="462">
        <v>0</v>
      </c>
    </row>
    <row r="63" spans="1:11" ht="15" thickBot="1">
      <c r="A63" s="236" t="s">
        <v>62</v>
      </c>
      <c r="B63" s="465"/>
      <c r="C63" s="232">
        <f t="shared" si="0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235" t="s">
        <v>63</v>
      </c>
      <c r="B64" s="234">
        <v>208</v>
      </c>
      <c r="C64" s="232">
        <f t="shared" si="0"/>
        <v>0</v>
      </c>
      <c r="D64" s="255"/>
      <c r="E64" s="255"/>
      <c r="F64" s="255"/>
      <c r="G64" s="255"/>
      <c r="H64" s="255"/>
      <c r="I64" s="255"/>
      <c r="J64" s="255">
        <v>0</v>
      </c>
      <c r="K64" s="255">
        <v>0</v>
      </c>
    </row>
    <row r="65" spans="1:11" ht="27.75" customHeight="1" thickBot="1">
      <c r="A65" s="235" t="s">
        <v>64</v>
      </c>
      <c r="B65" s="234">
        <v>209</v>
      </c>
      <c r="C65" s="232">
        <f t="shared" si="0"/>
        <v>10</v>
      </c>
      <c r="D65" s="255">
        <v>1</v>
      </c>
      <c r="E65" s="255">
        <v>5</v>
      </c>
      <c r="F65" s="255"/>
      <c r="G65" s="255">
        <v>4</v>
      </c>
      <c r="H65" s="255"/>
      <c r="I65" s="255"/>
      <c r="J65" s="255">
        <v>0</v>
      </c>
      <c r="K65" s="255">
        <v>0</v>
      </c>
    </row>
    <row r="66" spans="1:11" ht="15" thickBot="1">
      <c r="A66" s="226" t="s">
        <v>65</v>
      </c>
      <c r="B66" s="464" t="s">
        <v>67</v>
      </c>
      <c r="C66" s="232">
        <f t="shared" si="0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236" t="s">
        <v>66</v>
      </c>
      <c r="B67" s="465"/>
      <c r="C67" s="232">
        <f t="shared" si="0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6.5" customHeight="1" thickBot="1">
      <c r="A68" s="235" t="s">
        <v>68</v>
      </c>
      <c r="B68" s="234">
        <v>211</v>
      </c>
      <c r="C68" s="232">
        <f t="shared" si="0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69</v>
      </c>
      <c r="B69" s="234" t="s">
        <v>70</v>
      </c>
      <c r="C69" s="232">
        <f t="shared" si="0"/>
        <v>10</v>
      </c>
      <c r="D69" s="255">
        <v>1</v>
      </c>
      <c r="E69" s="255">
        <v>5</v>
      </c>
      <c r="F69" s="255"/>
      <c r="G69" s="255">
        <v>4</v>
      </c>
      <c r="H69" s="255"/>
      <c r="I69" s="255"/>
      <c r="J69" s="255">
        <v>0</v>
      </c>
      <c r="K69" s="255">
        <v>0</v>
      </c>
    </row>
    <row r="70" spans="1:11" ht="18" customHeight="1" thickBot="1">
      <c r="A70" s="235" t="s">
        <v>71</v>
      </c>
      <c r="B70" s="234">
        <v>213</v>
      </c>
      <c r="C70" s="232">
        <f t="shared" si="0"/>
        <v>0</v>
      </c>
      <c r="D70" s="255"/>
      <c r="E70" s="255"/>
      <c r="F70" s="255"/>
      <c r="G70" s="255"/>
      <c r="H70" s="255"/>
      <c r="I70" s="255"/>
      <c r="J70" s="255">
        <v>0</v>
      </c>
      <c r="K70" s="255">
        <v>0</v>
      </c>
    </row>
    <row r="71" spans="1:11" ht="13.5" customHeight="1" thickBot="1">
      <c r="A71" s="235" t="s">
        <v>72</v>
      </c>
      <c r="B71" s="234">
        <v>214</v>
      </c>
      <c r="C71" s="232">
        <f t="shared" si="0"/>
        <v>1</v>
      </c>
      <c r="D71" s="255"/>
      <c r="E71" s="255">
        <v>1</v>
      </c>
      <c r="F71" s="255"/>
      <c r="G71" s="255"/>
      <c r="H71" s="255"/>
      <c r="I71" s="255"/>
      <c r="J71" s="255">
        <v>0</v>
      </c>
      <c r="K71" s="255">
        <v>0</v>
      </c>
    </row>
    <row r="72" spans="1:11" ht="14.25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235" t="s">
        <v>75</v>
      </c>
      <c r="B74" s="234">
        <v>301</v>
      </c>
      <c r="C74" s="232">
        <f aca="true" t="shared" si="2" ref="C74:C103">SUM(D74:K74)</f>
        <v>17614</v>
      </c>
      <c r="D74" s="255">
        <v>170</v>
      </c>
      <c r="E74" s="255">
        <v>14900</v>
      </c>
      <c r="F74" s="255"/>
      <c r="G74" s="255">
        <v>1368</v>
      </c>
      <c r="H74" s="255"/>
      <c r="I74" s="255"/>
      <c r="J74" s="255">
        <v>505</v>
      </c>
      <c r="K74" s="255">
        <v>671</v>
      </c>
      <c r="L74">
        <f>SUM(D74:I74)</f>
        <v>16438</v>
      </c>
    </row>
    <row r="75" spans="1:12" ht="41.25" customHeight="1" thickBot="1">
      <c r="A75" s="235" t="s">
        <v>169</v>
      </c>
      <c r="B75" s="234">
        <v>302</v>
      </c>
      <c r="C75" s="232">
        <f t="shared" si="2"/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>
        <f>SUM(D87:I87)</f>
        <v>1435</v>
      </c>
    </row>
    <row r="76" spans="1:11" ht="40.5" customHeight="1" thickBot="1">
      <c r="A76" s="235" t="s">
        <v>170</v>
      </c>
      <c r="B76" s="234">
        <v>303</v>
      </c>
      <c r="C76" s="232">
        <f t="shared" si="2"/>
        <v>13045</v>
      </c>
      <c r="D76" s="255">
        <v>45</v>
      </c>
      <c r="E76" s="255">
        <v>13000</v>
      </c>
      <c r="F76" s="255"/>
      <c r="G76" s="255"/>
      <c r="H76" s="255"/>
      <c r="I76" s="255"/>
      <c r="J76" s="255">
        <v>0</v>
      </c>
      <c r="K76" s="255">
        <v>0</v>
      </c>
    </row>
    <row r="77" spans="1:11" s="74" customFormat="1" ht="40.5" customHeight="1" thickBot="1">
      <c r="A77" s="227" t="s">
        <v>249</v>
      </c>
      <c r="B77" s="228" t="s">
        <v>230</v>
      </c>
      <c r="C77" s="232">
        <f t="shared" si="2"/>
        <v>125</v>
      </c>
      <c r="D77" s="229">
        <v>125</v>
      </c>
      <c r="E77" s="229"/>
      <c r="F77" s="229"/>
      <c r="G77" s="229"/>
      <c r="H77" s="229"/>
      <c r="I77" s="229"/>
      <c r="J77" s="229"/>
      <c r="K77" s="229"/>
    </row>
    <row r="78" spans="1:11" s="74" customFormat="1" ht="40.5" customHeight="1" thickBot="1">
      <c r="A78" s="227" t="s">
        <v>250</v>
      </c>
      <c r="B78" s="228" t="s">
        <v>232</v>
      </c>
      <c r="C78" s="232">
        <f t="shared" si="2"/>
        <v>0</v>
      </c>
      <c r="D78" s="229"/>
      <c r="E78" s="229"/>
      <c r="F78" s="229"/>
      <c r="G78" s="229"/>
      <c r="H78" s="229"/>
      <c r="I78" s="229"/>
      <c r="J78" s="229"/>
      <c r="K78" s="229"/>
    </row>
    <row r="79" spans="1:11" ht="53.25" customHeight="1" thickBot="1">
      <c r="A79" s="235" t="s">
        <v>171</v>
      </c>
      <c r="B79" s="234">
        <v>304</v>
      </c>
      <c r="C79" s="232">
        <f t="shared" si="2"/>
        <v>13045</v>
      </c>
      <c r="D79" s="255">
        <v>45</v>
      </c>
      <c r="E79" s="255">
        <v>13000</v>
      </c>
      <c r="F79" s="255"/>
      <c r="G79" s="255"/>
      <c r="H79" s="255"/>
      <c r="I79" s="255"/>
      <c r="J79" s="255">
        <v>0</v>
      </c>
      <c r="K79" s="255">
        <v>0</v>
      </c>
    </row>
    <row r="80" spans="1:11" s="74" customFormat="1" ht="53.25" customHeight="1" thickBot="1">
      <c r="A80" s="227" t="s">
        <v>251</v>
      </c>
      <c r="B80" s="228" t="s">
        <v>234</v>
      </c>
      <c r="C80" s="232">
        <f t="shared" si="2"/>
        <v>0</v>
      </c>
      <c r="D80" s="229"/>
      <c r="E80" s="229"/>
      <c r="F80" s="229"/>
      <c r="G80" s="229"/>
      <c r="H80" s="229"/>
      <c r="I80" s="229"/>
      <c r="J80" s="229"/>
      <c r="K80" s="229"/>
    </row>
    <row r="81" spans="1:11" ht="79.5" thickBot="1">
      <c r="A81" s="230" t="s">
        <v>252</v>
      </c>
      <c r="B81" s="231">
        <v>305</v>
      </c>
      <c r="C81" s="232">
        <f t="shared" si="2"/>
        <v>45</v>
      </c>
      <c r="D81" s="232">
        <v>45</v>
      </c>
      <c r="E81" s="232"/>
      <c r="F81" s="232"/>
      <c r="G81" s="232"/>
      <c r="H81" s="232"/>
      <c r="I81" s="232"/>
      <c r="J81" s="232"/>
      <c r="K81" s="232"/>
    </row>
    <row r="82" spans="1:11" ht="42.75" customHeight="1" thickBot="1">
      <c r="A82" s="235" t="s">
        <v>80</v>
      </c>
      <c r="B82" s="234">
        <v>306</v>
      </c>
      <c r="C82" s="232">
        <f t="shared" si="2"/>
        <v>0</v>
      </c>
      <c r="D82" s="255"/>
      <c r="E82" s="255"/>
      <c r="F82" s="255"/>
      <c r="G82" s="255"/>
      <c r="H82" s="255"/>
      <c r="I82" s="255"/>
      <c r="J82" s="255">
        <v>0</v>
      </c>
      <c r="K82" s="255">
        <v>0</v>
      </c>
    </row>
    <row r="83" spans="1:11" ht="39.75" thickBot="1">
      <c r="A83" s="235" t="s">
        <v>173</v>
      </c>
      <c r="B83" s="234">
        <v>307</v>
      </c>
      <c r="C83" s="232">
        <f t="shared" si="2"/>
        <v>0</v>
      </c>
      <c r="D83" s="255"/>
      <c r="E83" s="255"/>
      <c r="F83" s="255"/>
      <c r="G83" s="255"/>
      <c r="H83" s="255">
        <v>0</v>
      </c>
      <c r="I83" s="255">
        <v>0</v>
      </c>
      <c r="J83" s="255">
        <v>0</v>
      </c>
      <c r="K83" s="255">
        <v>0</v>
      </c>
    </row>
    <row r="84" spans="1:11" ht="39.75" thickBot="1">
      <c r="A84" s="235" t="s">
        <v>174</v>
      </c>
      <c r="B84" s="234">
        <v>308</v>
      </c>
      <c r="C84" s="232">
        <f t="shared" si="2"/>
        <v>0</v>
      </c>
      <c r="D84" s="255"/>
      <c r="E84" s="255"/>
      <c r="F84" s="255"/>
      <c r="G84" s="255"/>
      <c r="H84" s="255">
        <v>0</v>
      </c>
      <c r="I84" s="255">
        <v>0</v>
      </c>
      <c r="J84" s="255">
        <v>0</v>
      </c>
      <c r="K84" s="255">
        <v>0</v>
      </c>
    </row>
    <row r="85" spans="1:11" s="74" customFormat="1" ht="27" thickBot="1">
      <c r="A85" s="227" t="s">
        <v>375</v>
      </c>
      <c r="B85" s="228" t="s">
        <v>236</v>
      </c>
      <c r="C85" s="232">
        <f t="shared" si="2"/>
        <v>4569</v>
      </c>
      <c r="D85" s="229">
        <f>D74-D76</f>
        <v>125</v>
      </c>
      <c r="E85" s="229">
        <f>E74-E76</f>
        <v>1900</v>
      </c>
      <c r="F85" s="229"/>
      <c r="G85" s="229">
        <f>G74-G76</f>
        <v>1368</v>
      </c>
      <c r="H85" s="229"/>
      <c r="I85" s="229"/>
      <c r="J85" s="229">
        <f>J74</f>
        <v>505</v>
      </c>
      <c r="K85" s="229">
        <f>K74</f>
        <v>671</v>
      </c>
    </row>
    <row r="86" spans="1:11" s="74" customFormat="1" ht="27" thickBot="1">
      <c r="A86" s="227" t="s">
        <v>253</v>
      </c>
      <c r="B86" s="228" t="s">
        <v>238</v>
      </c>
      <c r="C86" s="232">
        <f t="shared" si="2"/>
        <v>0</v>
      </c>
      <c r="D86" s="229"/>
      <c r="E86" s="229"/>
      <c r="F86" s="229"/>
      <c r="G86" s="229"/>
      <c r="H86" s="229"/>
      <c r="I86" s="229"/>
      <c r="J86" s="229"/>
      <c r="K86" s="229"/>
    </row>
    <row r="87" spans="1:11" ht="27" thickBot="1">
      <c r="A87" s="235" t="s">
        <v>175</v>
      </c>
      <c r="B87" s="234">
        <v>309</v>
      </c>
      <c r="C87" s="232">
        <f t="shared" si="2"/>
        <v>2611</v>
      </c>
      <c r="D87" s="255">
        <v>58</v>
      </c>
      <c r="E87" s="255">
        <v>750</v>
      </c>
      <c r="F87" s="255"/>
      <c r="G87" s="255">
        <v>627</v>
      </c>
      <c r="H87" s="255"/>
      <c r="I87" s="255"/>
      <c r="J87" s="255">
        <v>505</v>
      </c>
      <c r="K87" s="255">
        <v>671</v>
      </c>
    </row>
    <row r="88" spans="1:11" ht="53.25" thickBot="1">
      <c r="A88" s="235" t="s">
        <v>176</v>
      </c>
      <c r="B88" s="234">
        <v>310</v>
      </c>
      <c r="C88" s="232">
        <f t="shared" si="2"/>
        <v>58</v>
      </c>
      <c r="D88" s="255">
        <v>58</v>
      </c>
      <c r="E88" s="255"/>
      <c r="F88" s="255"/>
      <c r="G88" s="255"/>
      <c r="H88" s="255"/>
      <c r="I88" s="255"/>
      <c r="J88" s="255">
        <v>0</v>
      </c>
      <c r="K88" s="255">
        <v>0</v>
      </c>
    </row>
    <row r="89" spans="1:11" s="74" customFormat="1" ht="53.25" thickBot="1">
      <c r="A89" s="227" t="s">
        <v>254</v>
      </c>
      <c r="B89" s="228" t="s">
        <v>240</v>
      </c>
      <c r="C89" s="232">
        <f t="shared" si="2"/>
        <v>58</v>
      </c>
      <c r="D89" s="229">
        <v>58</v>
      </c>
      <c r="E89" s="229"/>
      <c r="F89" s="229"/>
      <c r="G89" s="229"/>
      <c r="H89" s="229"/>
      <c r="I89" s="229"/>
      <c r="J89" s="229"/>
      <c r="K89" s="229"/>
    </row>
    <row r="90" spans="1:11" s="74" customFormat="1" ht="66" thickBot="1">
      <c r="A90" s="227" t="s">
        <v>255</v>
      </c>
      <c r="B90" s="228" t="s">
        <v>242</v>
      </c>
      <c r="C90" s="232">
        <f t="shared" si="2"/>
        <v>0</v>
      </c>
      <c r="D90" s="229"/>
      <c r="E90" s="229"/>
      <c r="F90" s="229"/>
      <c r="G90" s="229"/>
      <c r="H90" s="229"/>
      <c r="I90" s="229"/>
      <c r="J90" s="229"/>
      <c r="K90" s="229"/>
    </row>
    <row r="91" spans="1:11" ht="39.75" thickBot="1">
      <c r="A91" s="235" t="s">
        <v>177</v>
      </c>
      <c r="B91" s="234">
        <v>311</v>
      </c>
      <c r="C91" s="232">
        <f t="shared" si="2"/>
        <v>0</v>
      </c>
      <c r="D91" s="255"/>
      <c r="E91" s="255"/>
      <c r="F91" s="255"/>
      <c r="G91" s="255"/>
      <c r="H91" s="255">
        <v>0</v>
      </c>
      <c r="I91" s="255">
        <v>0</v>
      </c>
      <c r="J91" s="255">
        <v>0</v>
      </c>
      <c r="K91" s="255">
        <v>0</v>
      </c>
    </row>
    <row r="92" spans="1:11" ht="39.75" thickBot="1">
      <c r="A92" s="235" t="s">
        <v>178</v>
      </c>
      <c r="B92" s="234">
        <v>312</v>
      </c>
      <c r="C92" s="232">
        <f t="shared" si="2"/>
        <v>0</v>
      </c>
      <c r="D92" s="255"/>
      <c r="E92" s="255"/>
      <c r="F92" s="255"/>
      <c r="G92" s="255"/>
      <c r="H92" s="255">
        <v>0</v>
      </c>
      <c r="I92" s="255">
        <v>0</v>
      </c>
      <c r="J92" s="255">
        <v>0</v>
      </c>
      <c r="K92" s="255">
        <v>0</v>
      </c>
    </row>
    <row r="93" spans="1:11" ht="27" thickBot="1">
      <c r="A93" s="235" t="s">
        <v>179</v>
      </c>
      <c r="B93" s="234">
        <v>313</v>
      </c>
      <c r="C93" s="369">
        <f t="shared" si="2"/>
        <v>2611</v>
      </c>
      <c r="D93" s="353">
        <f>D87</f>
        <v>58</v>
      </c>
      <c r="E93" s="353">
        <f aca="true" t="shared" si="3" ref="E93:K93">E87</f>
        <v>750</v>
      </c>
      <c r="F93" s="353">
        <f t="shared" si="3"/>
        <v>0</v>
      </c>
      <c r="G93" s="353">
        <f t="shared" si="3"/>
        <v>627</v>
      </c>
      <c r="H93" s="353">
        <f t="shared" si="3"/>
        <v>0</v>
      </c>
      <c r="I93" s="353">
        <f t="shared" si="3"/>
        <v>0</v>
      </c>
      <c r="J93" s="353">
        <f t="shared" si="3"/>
        <v>505</v>
      </c>
      <c r="K93" s="353">
        <f t="shared" si="3"/>
        <v>671</v>
      </c>
    </row>
    <row r="94" spans="1:11" ht="14.25">
      <c r="A94" s="226" t="s">
        <v>158</v>
      </c>
      <c r="B94" s="506">
        <v>314</v>
      </c>
      <c r="C94" s="307">
        <f t="shared" si="2"/>
        <v>0</v>
      </c>
      <c r="D94" s="356"/>
      <c r="E94" s="356"/>
      <c r="F94" s="356"/>
      <c r="G94" s="356"/>
      <c r="H94" s="356"/>
      <c r="I94" s="356"/>
      <c r="J94" s="356"/>
      <c r="K94" s="356"/>
    </row>
    <row r="95" spans="1:11" ht="15" thickBot="1">
      <c r="A95" s="236" t="s">
        <v>44</v>
      </c>
      <c r="B95" s="507"/>
      <c r="C95" s="307">
        <f t="shared" si="2"/>
        <v>0</v>
      </c>
      <c r="D95" s="356"/>
      <c r="E95" s="356"/>
      <c r="F95" s="356"/>
      <c r="G95" s="356"/>
      <c r="H95" s="356"/>
      <c r="I95" s="356"/>
      <c r="J95" s="356"/>
      <c r="K95" s="356"/>
    </row>
    <row r="96" spans="1:11" ht="15" thickBot="1">
      <c r="A96" s="235" t="s">
        <v>88</v>
      </c>
      <c r="B96" s="234">
        <v>315</v>
      </c>
      <c r="C96" s="232">
        <f t="shared" si="2"/>
        <v>0</v>
      </c>
      <c r="D96" s="255"/>
      <c r="E96" s="255"/>
      <c r="F96" s="255"/>
      <c r="G96" s="255"/>
      <c r="H96" s="255"/>
      <c r="I96" s="255"/>
      <c r="J96" s="255"/>
      <c r="K96" s="255"/>
    </row>
    <row r="97" spans="1:11" ht="27" thickBot="1">
      <c r="A97" s="235" t="s">
        <v>180</v>
      </c>
      <c r="B97" s="234">
        <v>321</v>
      </c>
      <c r="C97" s="232">
        <f t="shared" si="2"/>
        <v>0</v>
      </c>
      <c r="D97" s="255"/>
      <c r="E97" s="255"/>
      <c r="F97" s="255"/>
      <c r="G97" s="255"/>
      <c r="H97" s="255"/>
      <c r="I97" s="255"/>
      <c r="J97" s="255"/>
      <c r="K97" s="255"/>
    </row>
    <row r="98" spans="1:11" ht="27" thickBot="1">
      <c r="A98" s="235" t="s">
        <v>181</v>
      </c>
      <c r="B98" s="234">
        <v>322</v>
      </c>
      <c r="C98" s="232">
        <f t="shared" si="2"/>
        <v>0</v>
      </c>
      <c r="D98" s="255"/>
      <c r="E98" s="255"/>
      <c r="F98" s="255"/>
      <c r="G98" s="255"/>
      <c r="H98" s="255"/>
      <c r="I98" s="255"/>
      <c r="J98" s="255"/>
      <c r="K98" s="255"/>
    </row>
    <row r="99" spans="1:11" ht="15" thickBot="1">
      <c r="A99" s="226" t="s">
        <v>48</v>
      </c>
      <c r="B99" s="464">
        <v>323</v>
      </c>
      <c r="C99" s="232">
        <f t="shared" si="2"/>
        <v>0</v>
      </c>
      <c r="D99" s="462"/>
      <c r="E99" s="462"/>
      <c r="F99" s="462"/>
      <c r="G99" s="462"/>
      <c r="H99" s="462"/>
      <c r="I99" s="462"/>
      <c r="J99" s="462"/>
      <c r="K99" s="462"/>
    </row>
    <row r="100" spans="1:11" ht="15" thickBot="1">
      <c r="A100" s="236" t="s">
        <v>49</v>
      </c>
      <c r="B100" s="465"/>
      <c r="C100" s="232">
        <f t="shared" si="2"/>
        <v>0</v>
      </c>
      <c r="D100" s="463"/>
      <c r="E100" s="463"/>
      <c r="F100" s="463"/>
      <c r="G100" s="463"/>
      <c r="H100" s="463"/>
      <c r="I100" s="463"/>
      <c r="J100" s="463"/>
      <c r="K100" s="463"/>
    </row>
    <row r="101" spans="1:11" ht="27" thickBot="1">
      <c r="A101" s="236" t="s">
        <v>50</v>
      </c>
      <c r="B101" s="234">
        <v>324</v>
      </c>
      <c r="C101" s="232">
        <f t="shared" si="2"/>
        <v>0</v>
      </c>
      <c r="D101" s="255"/>
      <c r="E101" s="255"/>
      <c r="F101" s="255"/>
      <c r="G101" s="255"/>
      <c r="H101" s="255"/>
      <c r="I101" s="255"/>
      <c r="J101" s="255"/>
      <c r="K101" s="255"/>
    </row>
    <row r="102" spans="1:11" ht="27" thickBot="1">
      <c r="A102" s="236" t="s">
        <v>51</v>
      </c>
      <c r="B102" s="234">
        <v>325</v>
      </c>
      <c r="C102" s="232">
        <f t="shared" si="2"/>
        <v>0</v>
      </c>
      <c r="D102" s="255"/>
      <c r="E102" s="255"/>
      <c r="F102" s="255"/>
      <c r="G102" s="255"/>
      <c r="H102" s="255"/>
      <c r="I102" s="255"/>
      <c r="J102" s="255"/>
      <c r="K102" s="255"/>
    </row>
    <row r="103" spans="1:11" ht="15" thickBot="1">
      <c r="A103" s="235" t="s">
        <v>52</v>
      </c>
      <c r="B103" s="234">
        <v>326</v>
      </c>
      <c r="C103" s="232">
        <f t="shared" si="2"/>
        <v>0</v>
      </c>
      <c r="D103" s="255"/>
      <c r="E103" s="255"/>
      <c r="F103" s="255"/>
      <c r="G103" s="255"/>
      <c r="H103" s="255"/>
      <c r="I103" s="255"/>
      <c r="J103" s="255"/>
      <c r="K103" s="255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235" t="s">
        <v>184</v>
      </c>
      <c r="B106" s="234" t="s">
        <v>127</v>
      </c>
      <c r="C106" s="232">
        <f aca="true" t="shared" si="4" ref="C106:C113">SUM(D106:K106)</f>
        <v>9</v>
      </c>
      <c r="D106" s="255"/>
      <c r="E106" s="255">
        <v>1</v>
      </c>
      <c r="F106" s="255"/>
      <c r="G106" s="255">
        <v>8</v>
      </c>
      <c r="H106" s="255"/>
      <c r="I106" s="255"/>
      <c r="J106" s="234">
        <v>0</v>
      </c>
      <c r="K106" s="234">
        <v>0</v>
      </c>
    </row>
    <row r="107" spans="1:11" ht="64.5" customHeight="1" thickBot="1">
      <c r="A107" s="235" t="s">
        <v>185</v>
      </c>
      <c r="B107" s="234" t="s">
        <v>128</v>
      </c>
      <c r="C107" s="232">
        <f t="shared" si="4"/>
        <v>1</v>
      </c>
      <c r="D107" s="255"/>
      <c r="E107" s="255">
        <v>1</v>
      </c>
      <c r="F107" s="255"/>
      <c r="G107" s="255"/>
      <c r="H107" s="255"/>
      <c r="I107" s="255"/>
      <c r="J107" s="234">
        <v>0</v>
      </c>
      <c r="K107" s="234">
        <v>0</v>
      </c>
    </row>
    <row r="108" spans="1:11" ht="41.25" customHeight="1" thickBot="1">
      <c r="A108" s="235" t="s">
        <v>186</v>
      </c>
      <c r="B108" s="234" t="s">
        <v>129</v>
      </c>
      <c r="C108" s="232">
        <f t="shared" si="4"/>
        <v>8</v>
      </c>
      <c r="D108" s="255"/>
      <c r="E108" s="255"/>
      <c r="F108" s="255"/>
      <c r="G108" s="255">
        <v>8</v>
      </c>
      <c r="H108" s="255"/>
      <c r="I108" s="255"/>
      <c r="J108" s="234">
        <v>0</v>
      </c>
      <c r="K108" s="234">
        <v>0</v>
      </c>
    </row>
    <row r="109" spans="1:11" ht="72.75" customHeight="1" thickBot="1">
      <c r="A109" s="235" t="s">
        <v>187</v>
      </c>
      <c r="B109" s="234" t="s">
        <v>130</v>
      </c>
      <c r="C109" s="232">
        <f t="shared" si="4"/>
        <v>0</v>
      </c>
      <c r="D109" s="255"/>
      <c r="E109" s="255"/>
      <c r="F109" s="255"/>
      <c r="G109" s="255"/>
      <c r="H109" s="255"/>
      <c r="I109" s="255"/>
      <c r="J109" s="234">
        <v>0</v>
      </c>
      <c r="K109" s="234">
        <v>0</v>
      </c>
    </row>
    <row r="110" spans="1:11" ht="15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66" thickBot="1">
      <c r="A111" s="235" t="s">
        <v>189</v>
      </c>
      <c r="B111" s="234" t="s">
        <v>131</v>
      </c>
      <c r="C111" s="232">
        <f t="shared" si="4"/>
        <v>43</v>
      </c>
      <c r="D111" s="255"/>
      <c r="E111" s="255">
        <v>5</v>
      </c>
      <c r="F111" s="255"/>
      <c r="G111" s="255">
        <v>38</v>
      </c>
      <c r="H111" s="255"/>
      <c r="I111" s="255"/>
      <c r="J111" s="234">
        <v>0</v>
      </c>
      <c r="K111" s="234">
        <v>0</v>
      </c>
    </row>
    <row r="112" spans="1:11" ht="39.75" thickBot="1">
      <c r="A112" s="235" t="s">
        <v>99</v>
      </c>
      <c r="B112" s="234" t="s">
        <v>132</v>
      </c>
      <c r="C112" s="232">
        <f t="shared" si="4"/>
        <v>6</v>
      </c>
      <c r="D112" s="255"/>
      <c r="E112" s="255">
        <v>3</v>
      </c>
      <c r="F112" s="255"/>
      <c r="G112" s="255">
        <v>3</v>
      </c>
      <c r="H112" s="255"/>
      <c r="I112" s="255"/>
      <c r="J112" s="234">
        <v>0</v>
      </c>
      <c r="K112" s="234">
        <v>0</v>
      </c>
    </row>
    <row r="113" spans="1:11" ht="39.75" thickBot="1">
      <c r="A113" s="235" t="s">
        <v>190</v>
      </c>
      <c r="B113" s="234" t="s">
        <v>133</v>
      </c>
      <c r="C113" s="232">
        <f t="shared" si="4"/>
        <v>0</v>
      </c>
      <c r="D113" s="255"/>
      <c r="E113" s="255"/>
      <c r="F113" s="255"/>
      <c r="G113" s="255"/>
      <c r="H113" s="255"/>
      <c r="I113" s="255"/>
      <c r="J113" s="234">
        <v>0</v>
      </c>
      <c r="K113" s="234">
        <v>0</v>
      </c>
    </row>
    <row r="114" spans="1:11" ht="14.25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235" t="s">
        <v>103</v>
      </c>
      <c r="B116" s="234" t="s">
        <v>134</v>
      </c>
      <c r="C116" s="232">
        <v>19862</v>
      </c>
      <c r="D116" s="234">
        <v>0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</row>
    <row r="117" spans="1:11" ht="43.5" thickBot="1">
      <c r="A117" s="237" t="s">
        <v>104</v>
      </c>
      <c r="B117" s="234" t="s">
        <v>135</v>
      </c>
      <c r="C117" s="232"/>
      <c r="D117" s="234">
        <v>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</row>
    <row r="118" spans="1:11" ht="53.25" thickBot="1">
      <c r="A118" s="235" t="s">
        <v>193</v>
      </c>
      <c r="B118" s="234" t="s">
        <v>136</v>
      </c>
      <c r="C118" s="232">
        <f aca="true" t="shared" si="5" ref="C118:C125">SUM(D118:K118)</f>
        <v>41856</v>
      </c>
      <c r="D118" s="255"/>
      <c r="E118" s="255">
        <v>41400</v>
      </c>
      <c r="F118" s="255"/>
      <c r="G118" s="255">
        <v>456</v>
      </c>
      <c r="H118" s="255"/>
      <c r="I118" s="255"/>
      <c r="J118" s="234">
        <v>0</v>
      </c>
      <c r="K118" s="234">
        <v>0</v>
      </c>
    </row>
    <row r="119" spans="1:11" ht="66" thickBot="1">
      <c r="A119" s="235" t="s">
        <v>194</v>
      </c>
      <c r="B119" s="234" t="s">
        <v>137</v>
      </c>
      <c r="C119" s="232">
        <f t="shared" si="5"/>
        <v>41400</v>
      </c>
      <c r="D119" s="255"/>
      <c r="E119" s="255">
        <v>41400</v>
      </c>
      <c r="F119" s="255"/>
      <c r="G119" s="255"/>
      <c r="H119" s="255"/>
      <c r="I119" s="255"/>
      <c r="J119" s="234">
        <v>0</v>
      </c>
      <c r="K119" s="234">
        <v>0</v>
      </c>
    </row>
    <row r="120" spans="1:11" ht="38.25" customHeight="1" thickBot="1">
      <c r="A120" s="235" t="s">
        <v>195</v>
      </c>
      <c r="B120" s="234" t="s">
        <v>138</v>
      </c>
      <c r="C120" s="232">
        <f t="shared" si="5"/>
        <v>294</v>
      </c>
      <c r="D120" s="255"/>
      <c r="E120" s="255"/>
      <c r="F120" s="255"/>
      <c r="G120" s="255">
        <v>294</v>
      </c>
      <c r="H120" s="255"/>
      <c r="I120" s="255"/>
      <c r="J120" s="234">
        <v>0</v>
      </c>
      <c r="K120" s="234">
        <v>0</v>
      </c>
    </row>
    <row r="121" spans="1:11" ht="15" thickBot="1">
      <c r="A121" s="238" t="s">
        <v>196</v>
      </c>
      <c r="B121" s="464" t="s">
        <v>139</v>
      </c>
      <c r="C121" s="232">
        <f t="shared" si="5"/>
        <v>294</v>
      </c>
      <c r="D121" s="344"/>
      <c r="E121" s="344"/>
      <c r="F121" s="344"/>
      <c r="G121" s="344">
        <v>294</v>
      </c>
      <c r="H121" s="344"/>
      <c r="I121" s="344"/>
      <c r="J121" s="346">
        <v>0</v>
      </c>
      <c r="K121" s="346">
        <v>0</v>
      </c>
    </row>
    <row r="122" spans="1:11" ht="15" thickBot="1">
      <c r="A122" s="235" t="s">
        <v>108</v>
      </c>
      <c r="B122" s="465"/>
      <c r="C122" s="232">
        <f t="shared" si="5"/>
        <v>0</v>
      </c>
      <c r="D122" s="345"/>
      <c r="E122" s="345"/>
      <c r="F122" s="345"/>
      <c r="G122" s="345"/>
      <c r="H122" s="345"/>
      <c r="I122" s="345"/>
      <c r="J122" s="347"/>
      <c r="K122" s="347"/>
    </row>
    <row r="123" spans="1:11" ht="27" thickBot="1">
      <c r="A123" s="236" t="s">
        <v>109</v>
      </c>
      <c r="B123" s="234" t="s">
        <v>140</v>
      </c>
      <c r="C123" s="232">
        <f t="shared" si="5"/>
        <v>0</v>
      </c>
      <c r="D123" s="255"/>
      <c r="E123" s="255"/>
      <c r="F123" s="255"/>
      <c r="G123" s="255"/>
      <c r="H123" s="255"/>
      <c r="I123" s="255"/>
      <c r="J123" s="234">
        <v>0</v>
      </c>
      <c r="K123" s="234">
        <v>0</v>
      </c>
    </row>
    <row r="124" spans="1:11" ht="66.75" customHeight="1" thickBot="1">
      <c r="A124" s="235" t="s">
        <v>197</v>
      </c>
      <c r="B124" s="234" t="s">
        <v>141</v>
      </c>
      <c r="C124" s="232">
        <f t="shared" si="5"/>
        <v>0</v>
      </c>
      <c r="D124" s="255"/>
      <c r="E124" s="255"/>
      <c r="F124" s="255"/>
      <c r="G124" s="255"/>
      <c r="H124" s="255"/>
      <c r="I124" s="255"/>
      <c r="J124" s="234">
        <v>0</v>
      </c>
      <c r="K124" s="234">
        <v>0</v>
      </c>
    </row>
    <row r="125" spans="1:11" ht="62.25" customHeight="1" thickBot="1">
      <c r="A125" s="236" t="s">
        <v>198</v>
      </c>
      <c r="B125" s="239" t="s">
        <v>142</v>
      </c>
      <c r="C125" s="232">
        <f t="shared" si="5"/>
        <v>0</v>
      </c>
      <c r="D125" s="239">
        <v>0</v>
      </c>
      <c r="E125" s="239">
        <v>0</v>
      </c>
      <c r="F125" s="239">
        <v>0</v>
      </c>
      <c r="G125" s="234">
        <v>0</v>
      </c>
      <c r="H125" s="239">
        <v>0</v>
      </c>
      <c r="I125" s="239">
        <v>0</v>
      </c>
      <c r="J125" s="239">
        <v>0</v>
      </c>
      <c r="K125" s="239">
        <v>0</v>
      </c>
    </row>
    <row r="126" ht="15">
      <c r="A126" s="18"/>
    </row>
    <row r="127" spans="1:5" ht="211.5" thickBot="1">
      <c r="A127" s="482" t="s">
        <v>112</v>
      </c>
      <c r="B127" s="34"/>
      <c r="C127" s="71" t="s">
        <v>121</v>
      </c>
      <c r="D127" s="34"/>
      <c r="E127" s="73" t="s">
        <v>199</v>
      </c>
    </row>
    <row r="128" spans="1:5" ht="15.75" thickBot="1">
      <c r="A128" s="482"/>
      <c r="B128" s="34"/>
      <c r="C128" s="71"/>
      <c r="D128" s="34"/>
      <c r="E128" s="71"/>
    </row>
    <row r="129" spans="1:5" ht="26.25">
      <c r="A129" s="34"/>
      <c r="B129" s="33"/>
      <c r="C129" s="33" t="s">
        <v>113</v>
      </c>
      <c r="D129" s="33"/>
      <c r="E129" s="33" t="s">
        <v>114</v>
      </c>
    </row>
    <row r="130" spans="1:5" ht="15">
      <c r="A130" s="34"/>
      <c r="B130" s="33"/>
      <c r="C130" s="33"/>
      <c r="D130" s="33"/>
      <c r="E130" s="33"/>
    </row>
    <row r="131" spans="1:5" ht="15.75" thickBot="1">
      <c r="A131" s="34"/>
      <c r="B131" s="33"/>
      <c r="C131" s="33"/>
      <c r="D131" s="33"/>
      <c r="E131" s="23"/>
    </row>
    <row r="132" spans="1:5" ht="15">
      <c r="A132" s="34"/>
      <c r="B132" s="33"/>
      <c r="C132" s="33"/>
      <c r="D132" s="33"/>
      <c r="E132" s="33" t="s">
        <v>115</v>
      </c>
    </row>
    <row r="133" ht="15">
      <c r="A133" s="18"/>
    </row>
    <row r="134" ht="15">
      <c r="A134" s="1" t="s">
        <v>122</v>
      </c>
    </row>
    <row r="135" ht="15">
      <c r="A135" s="1" t="s">
        <v>123</v>
      </c>
    </row>
    <row r="136" ht="30.75">
      <c r="A136" s="1" t="s">
        <v>124</v>
      </c>
    </row>
    <row r="138" ht="15">
      <c r="A138" s="18"/>
    </row>
  </sheetData>
  <sheetProtection/>
  <mergeCells count="75">
    <mergeCell ref="I99:I100"/>
    <mergeCell ref="A127:A128"/>
    <mergeCell ref="A110:K110"/>
    <mergeCell ref="A114:K114"/>
    <mergeCell ref="A115:K115"/>
    <mergeCell ref="B121:B122"/>
    <mergeCell ref="J99:J100"/>
    <mergeCell ref="K99:K100"/>
    <mergeCell ref="A104:K104"/>
    <mergeCell ref="A72:K72"/>
    <mergeCell ref="A73:K73"/>
    <mergeCell ref="G99:G100"/>
    <mergeCell ref="B94:B95"/>
    <mergeCell ref="A105:K105"/>
    <mergeCell ref="B99:B100"/>
    <mergeCell ref="D99:D100"/>
    <mergeCell ref="E99:E100"/>
    <mergeCell ref="F99:F100"/>
    <mergeCell ref="H99:H100"/>
    <mergeCell ref="K62:K63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K49:K50"/>
    <mergeCell ref="A55:K55"/>
    <mergeCell ref="B62:B63"/>
    <mergeCell ref="D62:D63"/>
    <mergeCell ref="E62:E63"/>
    <mergeCell ref="F62:F63"/>
    <mergeCell ref="G62:G63"/>
    <mergeCell ref="H62:H63"/>
    <mergeCell ref="I62:I63"/>
    <mergeCell ref="J62:J63"/>
    <mergeCell ref="J44:J45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A8:K8"/>
    <mergeCell ref="A9:K9"/>
    <mergeCell ref="A16:K16"/>
    <mergeCell ref="A17:A19"/>
    <mergeCell ref="B17:B19"/>
    <mergeCell ref="D17:K17"/>
    <mergeCell ref="D18:F18"/>
    <mergeCell ref="G18:G19"/>
    <mergeCell ref="H18:H19"/>
    <mergeCell ref="I18:I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8"/>
  <sheetViews>
    <sheetView zoomScalePageLayoutView="0" workbookViewId="0" topLeftCell="A79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377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2.25">
      <c r="A12" s="77" t="s">
        <v>9</v>
      </c>
      <c r="B12" s="96"/>
      <c r="C12" s="97"/>
      <c r="D12" s="97"/>
      <c r="E12" s="97" t="s">
        <v>273</v>
      </c>
      <c r="F12" s="97"/>
      <c r="G12" s="97"/>
      <c r="H12" s="97"/>
      <c r="I12" s="97"/>
      <c r="J12" s="97"/>
      <c r="K12" s="99"/>
    </row>
    <row r="13" spans="1:11" ht="15">
      <c r="A13" s="77"/>
      <c r="B13" s="78"/>
      <c r="K13" s="99"/>
    </row>
    <row r="14" spans="1:11" ht="46.5">
      <c r="A14" s="77" t="s">
        <v>10</v>
      </c>
      <c r="B14" s="98" t="s">
        <v>126</v>
      </c>
      <c r="C14" s="97"/>
      <c r="D14" s="97"/>
      <c r="E14" s="97"/>
      <c r="F14" s="97"/>
      <c r="G14" s="97"/>
      <c r="H14" s="97"/>
      <c r="I14" s="97"/>
      <c r="J14" s="97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401" t="s">
        <v>29</v>
      </c>
      <c r="B23" s="402">
        <v>101</v>
      </c>
      <c r="C23" s="403">
        <f>SUM(D23:K23)</f>
        <v>20</v>
      </c>
      <c r="D23" s="403"/>
      <c r="E23" s="403"/>
      <c r="F23" s="403"/>
      <c r="G23" s="403"/>
      <c r="H23" s="403"/>
      <c r="I23" s="403"/>
      <c r="J23" s="403">
        <v>1</v>
      </c>
      <c r="K23" s="403">
        <v>19</v>
      </c>
      <c r="L23" s="74">
        <f>SUM(D23:I23)</f>
        <v>0</v>
      </c>
    </row>
    <row r="24" spans="1:11" ht="39.75" thickBot="1">
      <c r="A24" s="192" t="s">
        <v>146</v>
      </c>
      <c r="B24" s="191">
        <v>102</v>
      </c>
      <c r="C24" s="140">
        <f aca="true" t="shared" si="0" ref="C24:C71">SUM(D24:K24)</f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</row>
    <row r="25" spans="1:11" ht="39.75" thickBot="1">
      <c r="A25" s="192" t="s">
        <v>147</v>
      </c>
      <c r="B25" s="191">
        <v>103</v>
      </c>
      <c r="C25" s="140">
        <f t="shared" si="0"/>
        <v>0</v>
      </c>
      <c r="D25" s="111"/>
      <c r="E25" s="111"/>
      <c r="F25" s="111"/>
      <c r="G25" s="111"/>
      <c r="H25" s="111"/>
      <c r="I25" s="111"/>
      <c r="J25" s="111">
        <v>0</v>
      </c>
      <c r="K25" s="111">
        <v>0</v>
      </c>
    </row>
    <row r="26" spans="1:11" ht="53.25" thickBot="1">
      <c r="A26" s="274" t="s">
        <v>243</v>
      </c>
      <c r="B26" s="275" t="s">
        <v>216</v>
      </c>
      <c r="C26" s="140">
        <f t="shared" si="0"/>
        <v>0</v>
      </c>
      <c r="D26" s="140"/>
      <c r="E26" s="140"/>
      <c r="F26" s="140"/>
      <c r="G26" s="140"/>
      <c r="H26" s="140"/>
      <c r="I26" s="140"/>
      <c r="J26" s="140"/>
      <c r="K26" s="140"/>
    </row>
    <row r="27" spans="1:11" ht="53.25" thickBot="1">
      <c r="A27" s="274" t="s">
        <v>244</v>
      </c>
      <c r="B27" s="275" t="s">
        <v>218</v>
      </c>
      <c r="C27" s="140">
        <f t="shared" si="0"/>
        <v>0</v>
      </c>
      <c r="D27" s="140"/>
      <c r="E27" s="140"/>
      <c r="F27" s="140"/>
      <c r="G27" s="140"/>
      <c r="H27" s="140"/>
      <c r="I27" s="140"/>
      <c r="J27" s="140"/>
      <c r="K27" s="140"/>
    </row>
    <row r="28" spans="1:11" ht="53.25" thickBot="1">
      <c r="A28" s="192" t="s">
        <v>148</v>
      </c>
      <c r="B28" s="191">
        <v>104</v>
      </c>
      <c r="C28" s="140">
        <f t="shared" si="0"/>
        <v>0</v>
      </c>
      <c r="D28" s="111"/>
      <c r="E28" s="111"/>
      <c r="F28" s="111"/>
      <c r="G28" s="111"/>
      <c r="H28" s="111"/>
      <c r="I28" s="111"/>
      <c r="J28" s="111">
        <v>0</v>
      </c>
      <c r="K28" s="111">
        <v>0</v>
      </c>
    </row>
    <row r="29" spans="1:11" ht="66" thickBot="1">
      <c r="A29" s="274" t="s">
        <v>245</v>
      </c>
      <c r="B29" s="275" t="s">
        <v>220</v>
      </c>
      <c r="C29" s="140">
        <f t="shared" si="0"/>
        <v>0</v>
      </c>
      <c r="D29" s="140"/>
      <c r="E29" s="140"/>
      <c r="F29" s="140"/>
      <c r="G29" s="140"/>
      <c r="H29" s="140"/>
      <c r="I29" s="140"/>
      <c r="J29" s="140"/>
      <c r="K29" s="140"/>
    </row>
    <row r="30" spans="1:11" ht="79.5" thickBot="1">
      <c r="A30" s="274" t="s">
        <v>246</v>
      </c>
      <c r="B30" s="275">
        <v>105</v>
      </c>
      <c r="C30" s="140">
        <f t="shared" si="0"/>
        <v>0</v>
      </c>
      <c r="D30" s="140"/>
      <c r="E30" s="140"/>
      <c r="F30" s="140"/>
      <c r="G30" s="140"/>
      <c r="H30" s="140"/>
      <c r="I30" s="140"/>
      <c r="J30" s="140"/>
      <c r="K30" s="140"/>
    </row>
    <row r="31" spans="1:11" ht="53.25" thickBot="1">
      <c r="A31" s="192" t="s">
        <v>34</v>
      </c>
      <c r="B31" s="191">
        <v>106</v>
      </c>
      <c r="C31" s="140">
        <f t="shared" si="0"/>
        <v>0</v>
      </c>
      <c r="D31" s="111"/>
      <c r="E31" s="111"/>
      <c r="F31" s="111"/>
      <c r="G31" s="111"/>
      <c r="H31" s="111"/>
      <c r="I31" s="111"/>
      <c r="J31" s="111">
        <v>0</v>
      </c>
      <c r="K31" s="111">
        <v>0</v>
      </c>
    </row>
    <row r="32" spans="1:11" ht="27" thickBot="1">
      <c r="A32" s="192" t="s">
        <v>150</v>
      </c>
      <c r="B32" s="191">
        <v>107</v>
      </c>
      <c r="C32" s="140">
        <f t="shared" si="0"/>
        <v>0</v>
      </c>
      <c r="D32" s="111"/>
      <c r="E32" s="111"/>
      <c r="F32" s="111"/>
      <c r="G32" s="111"/>
      <c r="H32" s="111">
        <v>0</v>
      </c>
      <c r="I32" s="111">
        <v>0</v>
      </c>
      <c r="J32" s="111">
        <v>0</v>
      </c>
      <c r="K32" s="111">
        <v>0</v>
      </c>
    </row>
    <row r="33" spans="1:11" ht="27" thickBot="1">
      <c r="A33" s="192" t="s">
        <v>151</v>
      </c>
      <c r="B33" s="191">
        <v>108</v>
      </c>
      <c r="C33" s="140">
        <f t="shared" si="0"/>
        <v>0</v>
      </c>
      <c r="D33" s="111"/>
      <c r="E33" s="111"/>
      <c r="F33" s="111"/>
      <c r="G33" s="111"/>
      <c r="H33" s="111">
        <v>0</v>
      </c>
      <c r="I33" s="111">
        <v>0</v>
      </c>
      <c r="J33" s="111">
        <v>0</v>
      </c>
      <c r="K33" s="111">
        <v>0</v>
      </c>
    </row>
    <row r="34" spans="1:11" ht="39.75" thickBot="1">
      <c r="A34" s="192" t="s">
        <v>152</v>
      </c>
      <c r="B34" s="191">
        <v>109</v>
      </c>
      <c r="C34" s="140">
        <f t="shared" si="0"/>
        <v>0</v>
      </c>
      <c r="D34" s="111"/>
      <c r="E34" s="111"/>
      <c r="F34" s="111"/>
      <c r="G34" s="111"/>
      <c r="H34" s="111">
        <v>0</v>
      </c>
      <c r="I34" s="111">
        <v>0</v>
      </c>
      <c r="J34" s="111">
        <v>0</v>
      </c>
      <c r="K34" s="111">
        <v>0</v>
      </c>
    </row>
    <row r="35" spans="1:11" ht="53.25" thickBot="1">
      <c r="A35" s="265" t="s">
        <v>221</v>
      </c>
      <c r="B35" s="275" t="s">
        <v>222</v>
      </c>
      <c r="C35" s="140">
        <f t="shared" si="0"/>
        <v>0</v>
      </c>
      <c r="D35" s="140"/>
      <c r="E35" s="140"/>
      <c r="F35" s="140"/>
      <c r="G35" s="140"/>
      <c r="H35" s="140"/>
      <c r="I35" s="140"/>
      <c r="J35" s="140"/>
      <c r="K35" s="140"/>
    </row>
    <row r="36" spans="1:11" ht="53.25" thickBot="1">
      <c r="A36" s="265" t="s">
        <v>223</v>
      </c>
      <c r="B36" s="275" t="s">
        <v>224</v>
      </c>
      <c r="C36" s="140">
        <f t="shared" si="0"/>
        <v>0</v>
      </c>
      <c r="D36" s="140"/>
      <c r="E36" s="140"/>
      <c r="F36" s="140"/>
      <c r="G36" s="140"/>
      <c r="H36" s="140"/>
      <c r="I36" s="140"/>
      <c r="J36" s="140"/>
      <c r="K36" s="140"/>
    </row>
    <row r="37" spans="1:11" ht="27" thickBot="1">
      <c r="A37" s="401" t="s">
        <v>153</v>
      </c>
      <c r="B37" s="402">
        <v>110</v>
      </c>
      <c r="C37" s="403">
        <f t="shared" si="0"/>
        <v>20</v>
      </c>
      <c r="D37" s="403"/>
      <c r="E37" s="403"/>
      <c r="F37" s="403"/>
      <c r="G37" s="403"/>
      <c r="H37" s="403"/>
      <c r="I37" s="403"/>
      <c r="J37" s="403">
        <v>1</v>
      </c>
      <c r="K37" s="403">
        <v>19</v>
      </c>
    </row>
    <row r="38" spans="1:11" ht="53.25" thickBot="1">
      <c r="A38" s="192" t="s">
        <v>154</v>
      </c>
      <c r="B38" s="191">
        <v>111</v>
      </c>
      <c r="C38" s="140">
        <f t="shared" si="0"/>
        <v>0</v>
      </c>
      <c r="D38" s="111"/>
      <c r="E38" s="111"/>
      <c r="F38" s="111"/>
      <c r="G38" s="111"/>
      <c r="H38" s="111"/>
      <c r="I38" s="111"/>
      <c r="J38" s="111">
        <v>0</v>
      </c>
      <c r="K38" s="111">
        <v>0</v>
      </c>
    </row>
    <row r="39" spans="1:11" ht="66" thickBot="1">
      <c r="A39" s="274" t="s">
        <v>247</v>
      </c>
      <c r="B39" s="275" t="s">
        <v>226</v>
      </c>
      <c r="C39" s="140">
        <f t="shared" si="0"/>
        <v>0</v>
      </c>
      <c r="D39" s="140"/>
      <c r="E39" s="140"/>
      <c r="F39" s="140"/>
      <c r="G39" s="140"/>
      <c r="H39" s="140"/>
      <c r="I39" s="140"/>
      <c r="J39" s="140"/>
      <c r="K39" s="140"/>
    </row>
    <row r="40" spans="1:11" ht="66" thickBot="1">
      <c r="A40" s="274" t="s">
        <v>248</v>
      </c>
      <c r="B40" s="275" t="s">
        <v>228</v>
      </c>
      <c r="C40" s="140">
        <f t="shared" si="0"/>
        <v>0</v>
      </c>
      <c r="D40" s="140"/>
      <c r="E40" s="140"/>
      <c r="F40" s="140"/>
      <c r="G40" s="140"/>
      <c r="H40" s="140"/>
      <c r="I40" s="140"/>
      <c r="J40" s="140"/>
      <c r="K40" s="140"/>
    </row>
    <row r="41" spans="1:11" ht="39.75" thickBot="1">
      <c r="A41" s="192" t="s">
        <v>155</v>
      </c>
      <c r="B41" s="191">
        <v>112</v>
      </c>
      <c r="C41" s="140">
        <f t="shared" si="0"/>
        <v>0</v>
      </c>
      <c r="D41" s="111"/>
      <c r="E41" s="111"/>
      <c r="F41" s="111"/>
      <c r="G41" s="111"/>
      <c r="H41" s="111">
        <v>0</v>
      </c>
      <c r="I41" s="111">
        <v>0</v>
      </c>
      <c r="J41" s="111">
        <v>0</v>
      </c>
      <c r="K41" s="111">
        <v>0</v>
      </c>
    </row>
    <row r="42" spans="1:11" ht="39.75" thickBot="1">
      <c r="A42" s="192" t="s">
        <v>156</v>
      </c>
      <c r="B42" s="191">
        <v>113</v>
      </c>
      <c r="C42" s="140">
        <f t="shared" si="0"/>
        <v>0</v>
      </c>
      <c r="D42" s="111"/>
      <c r="E42" s="111"/>
      <c r="F42" s="111"/>
      <c r="G42" s="111"/>
      <c r="H42" s="111">
        <v>0</v>
      </c>
      <c r="I42" s="111">
        <v>0</v>
      </c>
      <c r="J42" s="111">
        <v>0</v>
      </c>
      <c r="K42" s="111">
        <v>0</v>
      </c>
    </row>
    <row r="43" spans="1:11" ht="39.75" thickBot="1">
      <c r="A43" s="192" t="s">
        <v>157</v>
      </c>
      <c r="B43" s="191">
        <v>114</v>
      </c>
      <c r="C43" s="140">
        <f t="shared" si="0"/>
        <v>20</v>
      </c>
      <c r="D43" s="111"/>
      <c r="E43" s="111"/>
      <c r="F43" s="111"/>
      <c r="G43" s="111"/>
      <c r="H43" s="111"/>
      <c r="I43" s="111"/>
      <c r="J43" s="111">
        <v>1</v>
      </c>
      <c r="K43" s="111">
        <v>19</v>
      </c>
    </row>
    <row r="44" spans="1:11" ht="15" thickBot="1">
      <c r="A44" s="276" t="s">
        <v>158</v>
      </c>
      <c r="B44" s="428">
        <v>115</v>
      </c>
      <c r="C44" s="140">
        <f t="shared" si="0"/>
        <v>0</v>
      </c>
      <c r="D44" s="509"/>
      <c r="E44" s="509"/>
      <c r="F44" s="509"/>
      <c r="G44" s="509"/>
      <c r="H44" s="509"/>
      <c r="I44" s="509"/>
      <c r="J44" s="509"/>
      <c r="K44" s="509"/>
    </row>
    <row r="45" spans="1:11" ht="15" thickBot="1">
      <c r="A45" s="193" t="s">
        <v>44</v>
      </c>
      <c r="B45" s="430"/>
      <c r="C45" s="140">
        <f t="shared" si="0"/>
        <v>0</v>
      </c>
      <c r="D45" s="510"/>
      <c r="E45" s="510"/>
      <c r="F45" s="510"/>
      <c r="G45" s="510"/>
      <c r="H45" s="510"/>
      <c r="I45" s="510"/>
      <c r="J45" s="510"/>
      <c r="K45" s="510"/>
    </row>
    <row r="46" spans="1:11" ht="15" thickBot="1">
      <c r="A46" s="192" t="s">
        <v>45</v>
      </c>
      <c r="B46" s="191">
        <v>116</v>
      </c>
      <c r="C46" s="140">
        <f t="shared" si="0"/>
        <v>0</v>
      </c>
      <c r="D46" s="111"/>
      <c r="E46" s="111"/>
      <c r="F46" s="111"/>
      <c r="G46" s="111"/>
      <c r="H46" s="111"/>
      <c r="I46" s="111"/>
      <c r="J46" s="111"/>
      <c r="K46" s="111"/>
    </row>
    <row r="47" spans="1:11" ht="15" thickBot="1">
      <c r="A47" s="192" t="s">
        <v>46</v>
      </c>
      <c r="B47" s="191">
        <v>121</v>
      </c>
      <c r="C47" s="140">
        <f t="shared" si="0"/>
        <v>0</v>
      </c>
      <c r="D47" s="111"/>
      <c r="E47" s="111"/>
      <c r="F47" s="111"/>
      <c r="G47" s="111"/>
      <c r="H47" s="111"/>
      <c r="I47" s="111"/>
      <c r="J47" s="111"/>
      <c r="K47" s="111"/>
    </row>
    <row r="48" spans="1:11" ht="15" thickBot="1">
      <c r="A48" s="192" t="s">
        <v>47</v>
      </c>
      <c r="B48" s="191">
        <v>122</v>
      </c>
      <c r="C48" s="140">
        <f t="shared" si="0"/>
        <v>0</v>
      </c>
      <c r="D48" s="111"/>
      <c r="E48" s="111"/>
      <c r="F48" s="111"/>
      <c r="G48" s="111"/>
      <c r="H48" s="111"/>
      <c r="I48" s="111"/>
      <c r="J48" s="111"/>
      <c r="K48" s="111"/>
    </row>
    <row r="49" spans="1:11" ht="15" thickBot="1">
      <c r="A49" s="276" t="s">
        <v>48</v>
      </c>
      <c r="B49" s="428">
        <v>123</v>
      </c>
      <c r="C49" s="140">
        <f t="shared" si="0"/>
        <v>0</v>
      </c>
      <c r="D49" s="509"/>
      <c r="E49" s="509"/>
      <c r="F49" s="509"/>
      <c r="G49" s="509"/>
      <c r="H49" s="509"/>
      <c r="I49" s="509"/>
      <c r="J49" s="509"/>
      <c r="K49" s="509"/>
    </row>
    <row r="50" spans="1:11" ht="15" thickBot="1">
      <c r="A50" s="193" t="s">
        <v>49</v>
      </c>
      <c r="B50" s="430"/>
      <c r="C50" s="140">
        <f t="shared" si="0"/>
        <v>0</v>
      </c>
      <c r="D50" s="510"/>
      <c r="E50" s="510"/>
      <c r="F50" s="510"/>
      <c r="G50" s="510"/>
      <c r="H50" s="510"/>
      <c r="I50" s="510"/>
      <c r="J50" s="510"/>
      <c r="K50" s="510"/>
    </row>
    <row r="51" spans="1:11" ht="27" thickBot="1">
      <c r="A51" s="193" t="s">
        <v>50</v>
      </c>
      <c r="B51" s="191">
        <v>124</v>
      </c>
      <c r="C51" s="140">
        <f t="shared" si="0"/>
        <v>0</v>
      </c>
      <c r="D51" s="111"/>
      <c r="E51" s="111"/>
      <c r="F51" s="111"/>
      <c r="G51" s="111"/>
      <c r="H51" s="111"/>
      <c r="I51" s="111"/>
      <c r="J51" s="111"/>
      <c r="K51" s="111"/>
    </row>
    <row r="52" spans="1:11" ht="39.75" thickBot="1">
      <c r="A52" s="193" t="s">
        <v>51</v>
      </c>
      <c r="B52" s="191">
        <v>125</v>
      </c>
      <c r="C52" s="140">
        <f t="shared" si="0"/>
        <v>0</v>
      </c>
      <c r="D52" s="111"/>
      <c r="E52" s="111"/>
      <c r="F52" s="111"/>
      <c r="G52" s="111"/>
      <c r="H52" s="111"/>
      <c r="I52" s="111"/>
      <c r="J52" s="111"/>
      <c r="K52" s="111"/>
    </row>
    <row r="53" spans="1:11" ht="15" thickBot="1">
      <c r="A53" s="192" t="s">
        <v>52</v>
      </c>
      <c r="B53" s="191">
        <v>126</v>
      </c>
      <c r="C53" s="140">
        <f t="shared" si="0"/>
        <v>0</v>
      </c>
      <c r="D53" s="111"/>
      <c r="E53" s="111"/>
      <c r="F53" s="111"/>
      <c r="G53" s="111"/>
      <c r="H53" s="111"/>
      <c r="I53" s="111"/>
      <c r="J53" s="111"/>
      <c r="K53" s="111"/>
    </row>
    <row r="54" spans="1:11" ht="39.75" thickBot="1">
      <c r="A54" s="192" t="s">
        <v>159</v>
      </c>
      <c r="B54" s="191">
        <v>127</v>
      </c>
      <c r="C54" s="140">
        <f t="shared" si="0"/>
        <v>0</v>
      </c>
      <c r="D54" s="111"/>
      <c r="E54" s="111"/>
      <c r="F54" s="111"/>
      <c r="G54" s="111"/>
      <c r="H54" s="111"/>
      <c r="I54" s="111"/>
      <c r="J54" s="111">
        <v>0</v>
      </c>
      <c r="K54" s="111">
        <v>0</v>
      </c>
    </row>
    <row r="55" spans="1:11" ht="15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192" t="s">
        <v>161</v>
      </c>
      <c r="B56" s="191">
        <v>201</v>
      </c>
      <c r="C56" s="140">
        <f t="shared" si="0"/>
        <v>0</v>
      </c>
      <c r="D56" s="111"/>
      <c r="E56" s="111"/>
      <c r="F56" s="111"/>
      <c r="G56" s="111"/>
      <c r="H56" s="111"/>
      <c r="I56" s="111"/>
      <c r="J56" s="111">
        <v>0</v>
      </c>
      <c r="K56" s="111">
        <v>0</v>
      </c>
    </row>
    <row r="57" spans="1:11" ht="53.25" thickBot="1">
      <c r="A57" s="193" t="s">
        <v>162</v>
      </c>
      <c r="B57" s="191">
        <v>202</v>
      </c>
      <c r="C57" s="140">
        <f t="shared" si="0"/>
        <v>0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</row>
    <row r="58" spans="1:11" ht="53.25" thickBot="1">
      <c r="A58" s="193" t="s">
        <v>163</v>
      </c>
      <c r="B58" s="191">
        <v>203</v>
      </c>
      <c r="C58" s="140">
        <f t="shared" si="0"/>
        <v>0</v>
      </c>
      <c r="D58" s="111"/>
      <c r="E58" s="111"/>
      <c r="F58" s="111"/>
      <c r="G58" s="111"/>
      <c r="H58" s="111"/>
      <c r="I58" s="111"/>
      <c r="J58" s="111">
        <v>0</v>
      </c>
      <c r="K58" s="111">
        <v>0</v>
      </c>
    </row>
    <row r="59" spans="1:11" ht="27" thickBot="1">
      <c r="A59" s="193" t="s">
        <v>164</v>
      </c>
      <c r="B59" s="191">
        <v>204</v>
      </c>
      <c r="C59" s="140">
        <f t="shared" si="0"/>
        <v>0</v>
      </c>
      <c r="D59" s="111"/>
      <c r="E59" s="111"/>
      <c r="F59" s="111"/>
      <c r="G59" s="111"/>
      <c r="H59" s="111">
        <v>0</v>
      </c>
      <c r="I59" s="111">
        <v>0</v>
      </c>
      <c r="J59" s="111">
        <v>0</v>
      </c>
      <c r="K59" s="111">
        <v>0</v>
      </c>
    </row>
    <row r="60" spans="1:11" ht="39.75" thickBot="1">
      <c r="A60" s="193" t="s">
        <v>165</v>
      </c>
      <c r="B60" s="191">
        <v>205</v>
      </c>
      <c r="C60" s="140">
        <f t="shared" si="0"/>
        <v>0</v>
      </c>
      <c r="D60" s="111"/>
      <c r="E60" s="111"/>
      <c r="F60" s="111"/>
      <c r="G60" s="111"/>
      <c r="H60" s="111">
        <v>0</v>
      </c>
      <c r="I60" s="111">
        <v>0</v>
      </c>
      <c r="J60" s="111">
        <v>0</v>
      </c>
      <c r="K60" s="111">
        <v>0</v>
      </c>
    </row>
    <row r="61" spans="1:11" ht="27" thickBot="1">
      <c r="A61" s="193" t="s">
        <v>166</v>
      </c>
      <c r="B61" s="191">
        <v>206</v>
      </c>
      <c r="C61" s="140">
        <f t="shared" si="0"/>
        <v>0</v>
      </c>
      <c r="D61" s="111"/>
      <c r="E61" s="111"/>
      <c r="F61" s="111"/>
      <c r="G61" s="111"/>
      <c r="H61" s="111"/>
      <c r="I61" s="111"/>
      <c r="J61" s="111">
        <v>0</v>
      </c>
      <c r="K61" s="111">
        <v>0</v>
      </c>
    </row>
    <row r="62" spans="1:11" ht="15" thickBot="1">
      <c r="A62" s="276" t="s">
        <v>167</v>
      </c>
      <c r="B62" s="428">
        <v>207</v>
      </c>
      <c r="C62" s="140">
        <f t="shared" si="0"/>
        <v>0</v>
      </c>
      <c r="D62" s="509"/>
      <c r="E62" s="509"/>
      <c r="F62" s="509"/>
      <c r="G62" s="509"/>
      <c r="H62" s="509"/>
      <c r="I62" s="509"/>
      <c r="J62" s="509">
        <v>0</v>
      </c>
      <c r="K62" s="509">
        <v>0</v>
      </c>
    </row>
    <row r="63" spans="1:11" ht="15" thickBot="1">
      <c r="A63" s="193" t="s">
        <v>62</v>
      </c>
      <c r="B63" s="430"/>
      <c r="C63" s="140">
        <f t="shared" si="0"/>
        <v>0</v>
      </c>
      <c r="D63" s="510"/>
      <c r="E63" s="510"/>
      <c r="F63" s="510"/>
      <c r="G63" s="510"/>
      <c r="H63" s="510"/>
      <c r="I63" s="510"/>
      <c r="J63" s="510"/>
      <c r="K63" s="510"/>
    </row>
    <row r="64" spans="1:11" ht="15" thickBot="1">
      <c r="A64" s="192" t="s">
        <v>63</v>
      </c>
      <c r="B64" s="191">
        <v>208</v>
      </c>
      <c r="C64" s="140">
        <f t="shared" si="0"/>
        <v>0</v>
      </c>
      <c r="D64" s="111"/>
      <c r="E64" s="111"/>
      <c r="F64" s="111"/>
      <c r="G64" s="111"/>
      <c r="H64" s="111"/>
      <c r="I64" s="111"/>
      <c r="J64" s="111">
        <v>0</v>
      </c>
      <c r="K64" s="111">
        <v>0</v>
      </c>
    </row>
    <row r="65" spans="1:11" ht="39.75" thickBot="1">
      <c r="A65" s="192" t="s">
        <v>64</v>
      </c>
      <c r="B65" s="191">
        <v>209</v>
      </c>
      <c r="C65" s="140">
        <f t="shared" si="0"/>
        <v>0</v>
      </c>
      <c r="D65" s="111"/>
      <c r="E65" s="111"/>
      <c r="F65" s="111"/>
      <c r="G65" s="111"/>
      <c r="H65" s="111"/>
      <c r="I65" s="111"/>
      <c r="J65" s="111">
        <v>0</v>
      </c>
      <c r="K65" s="111">
        <v>0</v>
      </c>
    </row>
    <row r="66" spans="1:11" ht="15" thickBot="1">
      <c r="A66" s="276" t="s">
        <v>65</v>
      </c>
      <c r="B66" s="428" t="s">
        <v>67</v>
      </c>
      <c r="C66" s="140">
        <f t="shared" si="0"/>
        <v>0</v>
      </c>
      <c r="D66" s="509"/>
      <c r="E66" s="509"/>
      <c r="F66" s="509"/>
      <c r="G66" s="509"/>
      <c r="H66" s="509"/>
      <c r="I66" s="509"/>
      <c r="J66" s="509">
        <v>0</v>
      </c>
      <c r="K66" s="509">
        <v>0</v>
      </c>
    </row>
    <row r="67" spans="1:11" ht="27" thickBot="1">
      <c r="A67" s="193" t="s">
        <v>66</v>
      </c>
      <c r="B67" s="430"/>
      <c r="C67" s="140">
        <f t="shared" si="0"/>
        <v>0</v>
      </c>
      <c r="D67" s="510"/>
      <c r="E67" s="510"/>
      <c r="F67" s="510"/>
      <c r="G67" s="510"/>
      <c r="H67" s="510"/>
      <c r="I67" s="510"/>
      <c r="J67" s="510"/>
      <c r="K67" s="510"/>
    </row>
    <row r="68" spans="1:11" ht="15" thickBot="1">
      <c r="A68" s="192" t="s">
        <v>68</v>
      </c>
      <c r="B68" s="191">
        <v>211</v>
      </c>
      <c r="C68" s="140">
        <f t="shared" si="0"/>
        <v>0</v>
      </c>
      <c r="D68" s="111"/>
      <c r="E68" s="111"/>
      <c r="F68" s="111"/>
      <c r="G68" s="111"/>
      <c r="H68" s="111"/>
      <c r="I68" s="111"/>
      <c r="J68" s="111">
        <v>0</v>
      </c>
      <c r="K68" s="111">
        <v>0</v>
      </c>
    </row>
    <row r="69" spans="1:11" ht="27" thickBot="1">
      <c r="A69" s="193" t="s">
        <v>69</v>
      </c>
      <c r="B69" s="191" t="s">
        <v>70</v>
      </c>
      <c r="C69" s="140">
        <f t="shared" si="0"/>
        <v>0</v>
      </c>
      <c r="D69" s="111"/>
      <c r="E69" s="111"/>
      <c r="F69" s="111"/>
      <c r="G69" s="111"/>
      <c r="H69" s="111"/>
      <c r="I69" s="111"/>
      <c r="J69" s="111">
        <v>0</v>
      </c>
      <c r="K69" s="111">
        <v>0</v>
      </c>
    </row>
    <row r="70" spans="1:11" ht="27" thickBot="1">
      <c r="A70" s="192" t="s">
        <v>71</v>
      </c>
      <c r="B70" s="191">
        <v>213</v>
      </c>
      <c r="C70" s="140">
        <f t="shared" si="0"/>
        <v>0</v>
      </c>
      <c r="D70" s="111"/>
      <c r="E70" s="111"/>
      <c r="F70" s="111"/>
      <c r="G70" s="111"/>
      <c r="H70" s="111"/>
      <c r="I70" s="111"/>
      <c r="J70" s="111">
        <v>0</v>
      </c>
      <c r="K70" s="111">
        <v>0</v>
      </c>
    </row>
    <row r="71" spans="1:11" ht="27" thickBot="1">
      <c r="A71" s="192" t="s">
        <v>72</v>
      </c>
      <c r="B71" s="191">
        <v>214</v>
      </c>
      <c r="C71" s="140">
        <f t="shared" si="0"/>
        <v>0</v>
      </c>
      <c r="D71" s="111"/>
      <c r="E71" s="111"/>
      <c r="F71" s="111"/>
      <c r="G71" s="111"/>
      <c r="H71" s="111"/>
      <c r="I71" s="111"/>
      <c r="J71" s="111">
        <v>0</v>
      </c>
      <c r="K71" s="111">
        <v>0</v>
      </c>
    </row>
    <row r="72" spans="1:11" ht="14.25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192" t="s">
        <v>75</v>
      </c>
      <c r="B74" s="191">
        <v>301</v>
      </c>
      <c r="C74" s="140">
        <f aca="true" t="shared" si="1" ref="C74:C103">SUM(D74:K74)</f>
        <v>392.1</v>
      </c>
      <c r="D74" s="111"/>
      <c r="E74" s="111"/>
      <c r="F74" s="111"/>
      <c r="G74" s="111"/>
      <c r="H74" s="111"/>
      <c r="I74" s="111"/>
      <c r="J74" s="111">
        <v>152</v>
      </c>
      <c r="K74" s="111">
        <v>240.1</v>
      </c>
      <c r="L74" s="74">
        <f>SUM(D74:I74)</f>
        <v>0</v>
      </c>
    </row>
    <row r="75" spans="1:12" ht="53.25" thickBot="1">
      <c r="A75" s="192" t="s">
        <v>169</v>
      </c>
      <c r="B75" s="191">
        <v>302</v>
      </c>
      <c r="C75" s="140">
        <f t="shared" si="1"/>
        <v>0</v>
      </c>
      <c r="D75" s="111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74">
        <f>SUM(D87:I87)</f>
        <v>0</v>
      </c>
    </row>
    <row r="76" spans="1:11" ht="53.25" thickBot="1">
      <c r="A76" s="192" t="s">
        <v>170</v>
      </c>
      <c r="B76" s="191">
        <v>303</v>
      </c>
      <c r="C76" s="140">
        <f t="shared" si="1"/>
        <v>0</v>
      </c>
      <c r="D76" s="111"/>
      <c r="E76" s="111"/>
      <c r="F76" s="111"/>
      <c r="G76" s="111"/>
      <c r="H76" s="111"/>
      <c r="I76" s="111"/>
      <c r="J76" s="111">
        <v>0</v>
      </c>
      <c r="K76" s="111">
        <v>0</v>
      </c>
    </row>
    <row r="77" spans="1:11" ht="53.25" thickBot="1">
      <c r="A77" s="274" t="s">
        <v>249</v>
      </c>
      <c r="B77" s="275" t="s">
        <v>230</v>
      </c>
      <c r="C77" s="140">
        <f t="shared" si="1"/>
        <v>0</v>
      </c>
      <c r="D77" s="140"/>
      <c r="E77" s="140"/>
      <c r="F77" s="140"/>
      <c r="G77" s="140"/>
      <c r="H77" s="140"/>
      <c r="I77" s="140"/>
      <c r="J77" s="140"/>
      <c r="K77" s="140"/>
    </row>
    <row r="78" spans="1:11" ht="66" thickBot="1">
      <c r="A78" s="274" t="s">
        <v>250</v>
      </c>
      <c r="B78" s="275" t="s">
        <v>232</v>
      </c>
      <c r="C78" s="140">
        <f t="shared" si="1"/>
        <v>0</v>
      </c>
      <c r="D78" s="140"/>
      <c r="E78" s="140"/>
      <c r="F78" s="140"/>
      <c r="G78" s="140"/>
      <c r="H78" s="140"/>
      <c r="I78" s="140"/>
      <c r="J78" s="140"/>
      <c r="K78" s="140"/>
    </row>
    <row r="79" spans="1:11" ht="66" thickBot="1">
      <c r="A79" s="192" t="s">
        <v>171</v>
      </c>
      <c r="B79" s="191">
        <v>304</v>
      </c>
      <c r="C79" s="140">
        <f t="shared" si="1"/>
        <v>0</v>
      </c>
      <c r="D79" s="111"/>
      <c r="E79" s="111"/>
      <c r="F79" s="111"/>
      <c r="G79" s="111"/>
      <c r="H79" s="111"/>
      <c r="I79" s="111"/>
      <c r="J79" s="111">
        <v>0</v>
      </c>
      <c r="K79" s="111">
        <v>0</v>
      </c>
    </row>
    <row r="80" spans="1:11" ht="66" thickBot="1">
      <c r="A80" s="274" t="s">
        <v>251</v>
      </c>
      <c r="B80" s="275" t="s">
        <v>234</v>
      </c>
      <c r="C80" s="140">
        <f t="shared" si="1"/>
        <v>0</v>
      </c>
      <c r="D80" s="140"/>
      <c r="E80" s="140"/>
      <c r="F80" s="140"/>
      <c r="G80" s="140"/>
      <c r="H80" s="140"/>
      <c r="I80" s="140"/>
      <c r="J80" s="140"/>
      <c r="K80" s="140"/>
    </row>
    <row r="81" spans="1:11" ht="93" thickBot="1">
      <c r="A81" s="274" t="s">
        <v>252</v>
      </c>
      <c r="B81" s="275">
        <v>305</v>
      </c>
      <c r="C81" s="140">
        <f t="shared" si="1"/>
        <v>0</v>
      </c>
      <c r="D81" s="140"/>
      <c r="E81" s="140"/>
      <c r="F81" s="140"/>
      <c r="G81" s="140"/>
      <c r="H81" s="140"/>
      <c r="I81" s="140"/>
      <c r="J81" s="140"/>
      <c r="K81" s="140"/>
    </row>
    <row r="82" spans="1:11" ht="53.25" thickBot="1">
      <c r="A82" s="192" t="s">
        <v>80</v>
      </c>
      <c r="B82" s="191">
        <v>306</v>
      </c>
      <c r="C82" s="140">
        <f t="shared" si="1"/>
        <v>0</v>
      </c>
      <c r="D82" s="111"/>
      <c r="E82" s="111"/>
      <c r="F82" s="111"/>
      <c r="G82" s="111"/>
      <c r="H82" s="111"/>
      <c r="I82" s="111"/>
      <c r="J82" s="111">
        <v>0</v>
      </c>
      <c r="K82" s="111">
        <v>0</v>
      </c>
    </row>
    <row r="83" spans="1:11" ht="39.75" thickBot="1">
      <c r="A83" s="192" t="s">
        <v>173</v>
      </c>
      <c r="B83" s="191">
        <v>307</v>
      </c>
      <c r="C83" s="140">
        <f t="shared" si="1"/>
        <v>0</v>
      </c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</row>
    <row r="84" spans="1:11" ht="39.75" thickBot="1">
      <c r="A84" s="192" t="s">
        <v>174</v>
      </c>
      <c r="B84" s="191">
        <v>308</v>
      </c>
      <c r="C84" s="140">
        <f t="shared" si="1"/>
        <v>0</v>
      </c>
      <c r="D84" s="111"/>
      <c r="E84" s="111"/>
      <c r="F84" s="111"/>
      <c r="G84" s="111"/>
      <c r="H84" s="111">
        <v>0</v>
      </c>
      <c r="I84" s="111">
        <v>0</v>
      </c>
      <c r="J84" s="111">
        <v>0</v>
      </c>
      <c r="K84" s="111">
        <v>0</v>
      </c>
    </row>
    <row r="85" spans="1:11" ht="27" thickBot="1">
      <c r="A85" s="274" t="s">
        <v>375</v>
      </c>
      <c r="B85" s="275" t="s">
        <v>236</v>
      </c>
      <c r="C85" s="140">
        <f t="shared" si="1"/>
        <v>0</v>
      </c>
      <c r="D85" s="140"/>
      <c r="E85" s="140"/>
      <c r="F85" s="140"/>
      <c r="G85" s="140"/>
      <c r="H85" s="140"/>
      <c r="I85" s="140"/>
      <c r="J85" s="140"/>
      <c r="K85" s="140"/>
    </row>
    <row r="86" spans="1:11" ht="27" thickBot="1">
      <c r="A86" s="274" t="s">
        <v>253</v>
      </c>
      <c r="B86" s="275" t="s">
        <v>238</v>
      </c>
      <c r="C86" s="140">
        <f t="shared" si="1"/>
        <v>0</v>
      </c>
      <c r="D86" s="140"/>
      <c r="E86" s="140"/>
      <c r="F86" s="140"/>
      <c r="G86" s="140"/>
      <c r="H86" s="140"/>
      <c r="I86" s="140"/>
      <c r="J86" s="140"/>
      <c r="K86" s="140"/>
    </row>
    <row r="87" spans="1:11" ht="27" thickBot="1">
      <c r="A87" s="274" t="s">
        <v>175</v>
      </c>
      <c r="B87" s="275">
        <v>309</v>
      </c>
      <c r="C87" s="140">
        <f t="shared" si="1"/>
        <v>392.1</v>
      </c>
      <c r="D87" s="140"/>
      <c r="E87" s="140"/>
      <c r="F87" s="140"/>
      <c r="G87" s="140"/>
      <c r="H87" s="140"/>
      <c r="I87" s="140"/>
      <c r="J87" s="140">
        <v>152</v>
      </c>
      <c r="K87" s="140">
        <v>240.1</v>
      </c>
    </row>
    <row r="88" spans="1:11" ht="53.25" thickBot="1">
      <c r="A88" s="274" t="s">
        <v>176</v>
      </c>
      <c r="B88" s="275">
        <v>310</v>
      </c>
      <c r="C88" s="140">
        <f t="shared" si="1"/>
        <v>0</v>
      </c>
      <c r="D88" s="140"/>
      <c r="E88" s="140"/>
      <c r="F88" s="140"/>
      <c r="G88" s="140"/>
      <c r="H88" s="140"/>
      <c r="I88" s="140"/>
      <c r="J88" s="140">
        <v>0</v>
      </c>
      <c r="K88" s="140">
        <v>0</v>
      </c>
    </row>
    <row r="89" spans="1:11" ht="66" thickBot="1">
      <c r="A89" s="274" t="s">
        <v>254</v>
      </c>
      <c r="B89" s="275" t="s">
        <v>240</v>
      </c>
      <c r="C89" s="140">
        <f t="shared" si="1"/>
        <v>0</v>
      </c>
      <c r="D89" s="140"/>
      <c r="E89" s="140"/>
      <c r="F89" s="140"/>
      <c r="G89" s="140"/>
      <c r="H89" s="140"/>
      <c r="I89" s="140"/>
      <c r="J89" s="140"/>
      <c r="K89" s="140"/>
    </row>
    <row r="90" spans="1:11" ht="66" thickBot="1">
      <c r="A90" s="274" t="s">
        <v>255</v>
      </c>
      <c r="B90" s="275" t="s">
        <v>242</v>
      </c>
      <c r="C90" s="140">
        <f t="shared" si="1"/>
        <v>0</v>
      </c>
      <c r="D90" s="140"/>
      <c r="E90" s="140"/>
      <c r="F90" s="140"/>
      <c r="G90" s="140"/>
      <c r="H90" s="140"/>
      <c r="I90" s="140"/>
      <c r="J90" s="140"/>
      <c r="K90" s="140"/>
    </row>
    <row r="91" spans="1:11" ht="39.75" thickBot="1">
      <c r="A91" s="192" t="s">
        <v>177</v>
      </c>
      <c r="B91" s="191">
        <v>311</v>
      </c>
      <c r="C91" s="140">
        <f t="shared" si="1"/>
        <v>0</v>
      </c>
      <c r="D91" s="111"/>
      <c r="E91" s="111"/>
      <c r="F91" s="111"/>
      <c r="G91" s="111"/>
      <c r="H91" s="111">
        <v>0</v>
      </c>
      <c r="I91" s="111">
        <v>0</v>
      </c>
      <c r="J91" s="111">
        <v>0</v>
      </c>
      <c r="K91" s="111">
        <v>0</v>
      </c>
    </row>
    <row r="92" spans="1:11" ht="39.75" thickBot="1">
      <c r="A92" s="192" t="s">
        <v>178</v>
      </c>
      <c r="B92" s="191">
        <v>312</v>
      </c>
      <c r="C92" s="140">
        <f t="shared" si="1"/>
        <v>0</v>
      </c>
      <c r="D92" s="111"/>
      <c r="E92" s="111"/>
      <c r="F92" s="111"/>
      <c r="G92" s="111"/>
      <c r="H92" s="111">
        <v>0</v>
      </c>
      <c r="I92" s="111">
        <v>0</v>
      </c>
      <c r="J92" s="111">
        <v>0</v>
      </c>
      <c r="K92" s="111">
        <v>0</v>
      </c>
    </row>
    <row r="93" spans="1:11" ht="39.75" thickBot="1">
      <c r="A93" s="192" t="s">
        <v>179</v>
      </c>
      <c r="B93" s="191">
        <v>313</v>
      </c>
      <c r="C93" s="303">
        <f t="shared" si="1"/>
        <v>0</v>
      </c>
      <c r="D93" s="370"/>
      <c r="E93" s="370"/>
      <c r="F93" s="370"/>
      <c r="G93" s="370"/>
      <c r="H93" s="370"/>
      <c r="I93" s="370"/>
      <c r="J93" s="370"/>
      <c r="K93" s="370"/>
    </row>
    <row r="94" spans="1:11" ht="14.25">
      <c r="A94" s="276" t="s">
        <v>158</v>
      </c>
      <c r="B94" s="455">
        <v>314</v>
      </c>
      <c r="C94" s="382">
        <f t="shared" si="1"/>
        <v>0</v>
      </c>
      <c r="D94" s="373"/>
      <c r="E94" s="373"/>
      <c r="F94" s="373"/>
      <c r="G94" s="373"/>
      <c r="H94" s="373"/>
      <c r="I94" s="373"/>
      <c r="J94" s="373"/>
      <c r="K94" s="373"/>
    </row>
    <row r="95" spans="1:11" ht="15" thickBot="1">
      <c r="A95" s="193" t="s">
        <v>44</v>
      </c>
      <c r="B95" s="456"/>
      <c r="C95" s="382">
        <f t="shared" si="1"/>
        <v>0</v>
      </c>
      <c r="D95" s="373"/>
      <c r="E95" s="373"/>
      <c r="F95" s="373"/>
      <c r="G95" s="373"/>
      <c r="H95" s="373"/>
      <c r="I95" s="373"/>
      <c r="J95" s="373"/>
      <c r="K95" s="373"/>
    </row>
    <row r="96" spans="1:11" ht="15" thickBot="1">
      <c r="A96" s="192" t="s">
        <v>88</v>
      </c>
      <c r="B96" s="191">
        <v>315</v>
      </c>
      <c r="C96" s="140">
        <f t="shared" si="1"/>
        <v>0</v>
      </c>
      <c r="D96" s="111"/>
      <c r="E96" s="111"/>
      <c r="F96" s="111"/>
      <c r="G96" s="111"/>
      <c r="H96" s="111"/>
      <c r="I96" s="111"/>
      <c r="J96" s="111"/>
      <c r="K96" s="111"/>
    </row>
    <row r="97" spans="1:11" ht="27" thickBot="1">
      <c r="A97" s="192" t="s">
        <v>180</v>
      </c>
      <c r="B97" s="191">
        <v>321</v>
      </c>
      <c r="C97" s="140">
        <f t="shared" si="1"/>
        <v>0</v>
      </c>
      <c r="D97" s="111"/>
      <c r="E97" s="111"/>
      <c r="F97" s="111"/>
      <c r="G97" s="111"/>
      <c r="H97" s="111"/>
      <c r="I97" s="111"/>
      <c r="J97" s="111"/>
      <c r="K97" s="111"/>
    </row>
    <row r="98" spans="1:11" ht="27" thickBot="1">
      <c r="A98" s="192" t="s">
        <v>181</v>
      </c>
      <c r="B98" s="191">
        <v>322</v>
      </c>
      <c r="C98" s="140">
        <f t="shared" si="1"/>
        <v>0</v>
      </c>
      <c r="D98" s="111"/>
      <c r="E98" s="111"/>
      <c r="F98" s="111"/>
      <c r="G98" s="111"/>
      <c r="H98" s="111"/>
      <c r="I98" s="111"/>
      <c r="J98" s="111"/>
      <c r="K98" s="111"/>
    </row>
    <row r="99" spans="1:11" ht="15" thickBot="1">
      <c r="A99" s="276" t="s">
        <v>48</v>
      </c>
      <c r="B99" s="428">
        <v>323</v>
      </c>
      <c r="C99" s="140">
        <f t="shared" si="1"/>
        <v>0</v>
      </c>
      <c r="D99" s="509"/>
      <c r="E99" s="509"/>
      <c r="F99" s="509"/>
      <c r="G99" s="509"/>
      <c r="H99" s="509"/>
      <c r="I99" s="509"/>
      <c r="J99" s="509"/>
      <c r="K99" s="509"/>
    </row>
    <row r="100" spans="1:11" ht="15" thickBot="1">
      <c r="A100" s="193" t="s">
        <v>49</v>
      </c>
      <c r="B100" s="430"/>
      <c r="C100" s="140">
        <f t="shared" si="1"/>
        <v>0</v>
      </c>
      <c r="D100" s="510"/>
      <c r="E100" s="510"/>
      <c r="F100" s="510"/>
      <c r="G100" s="510"/>
      <c r="H100" s="510"/>
      <c r="I100" s="510"/>
      <c r="J100" s="510"/>
      <c r="K100" s="510"/>
    </row>
    <row r="101" spans="1:11" ht="27" thickBot="1">
      <c r="A101" s="193" t="s">
        <v>50</v>
      </c>
      <c r="B101" s="191">
        <v>324</v>
      </c>
      <c r="C101" s="140">
        <f t="shared" si="1"/>
        <v>0</v>
      </c>
      <c r="D101" s="111"/>
      <c r="E101" s="111"/>
      <c r="F101" s="111"/>
      <c r="G101" s="111"/>
      <c r="H101" s="111"/>
      <c r="I101" s="111"/>
      <c r="J101" s="111"/>
      <c r="K101" s="111"/>
    </row>
    <row r="102" spans="1:11" ht="39.75" thickBot="1">
      <c r="A102" s="193" t="s">
        <v>51</v>
      </c>
      <c r="B102" s="191">
        <v>325</v>
      </c>
      <c r="C102" s="140">
        <f t="shared" si="1"/>
        <v>0</v>
      </c>
      <c r="D102" s="111"/>
      <c r="E102" s="111"/>
      <c r="F102" s="111"/>
      <c r="G102" s="111"/>
      <c r="H102" s="111"/>
      <c r="I102" s="111"/>
      <c r="J102" s="111"/>
      <c r="K102" s="111"/>
    </row>
    <row r="103" spans="1:11" ht="15" thickBot="1">
      <c r="A103" s="192" t="s">
        <v>52</v>
      </c>
      <c r="B103" s="191">
        <v>326</v>
      </c>
      <c r="C103" s="140">
        <f t="shared" si="1"/>
        <v>0</v>
      </c>
      <c r="D103" s="111"/>
      <c r="E103" s="111"/>
      <c r="F103" s="111"/>
      <c r="G103" s="111"/>
      <c r="H103" s="111"/>
      <c r="I103" s="111"/>
      <c r="J103" s="111"/>
      <c r="K103" s="111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192" t="s">
        <v>184</v>
      </c>
      <c r="B106" s="191" t="s">
        <v>127</v>
      </c>
      <c r="C106" s="140">
        <f>SUM(D106:K106)</f>
        <v>0</v>
      </c>
      <c r="D106" s="111"/>
      <c r="E106" s="111"/>
      <c r="F106" s="111"/>
      <c r="G106" s="111"/>
      <c r="H106" s="111"/>
      <c r="I106" s="111"/>
      <c r="J106" s="191">
        <v>0</v>
      </c>
      <c r="K106" s="191">
        <v>0</v>
      </c>
    </row>
    <row r="107" spans="1:11" ht="79.5" thickBot="1">
      <c r="A107" s="192" t="s">
        <v>185</v>
      </c>
      <c r="B107" s="191" t="s">
        <v>128</v>
      </c>
      <c r="C107" s="140">
        <f>SUM(D107:K107)</f>
        <v>0</v>
      </c>
      <c r="D107" s="111"/>
      <c r="E107" s="111"/>
      <c r="F107" s="111"/>
      <c r="G107" s="111"/>
      <c r="H107" s="111"/>
      <c r="I107" s="111"/>
      <c r="J107" s="191">
        <v>0</v>
      </c>
      <c r="K107" s="191">
        <v>0</v>
      </c>
    </row>
    <row r="108" spans="1:11" ht="53.25" thickBot="1">
      <c r="A108" s="192" t="s">
        <v>186</v>
      </c>
      <c r="B108" s="191" t="s">
        <v>129</v>
      </c>
      <c r="C108" s="140">
        <f>SUM(D108:K108)</f>
        <v>0</v>
      </c>
      <c r="D108" s="111"/>
      <c r="E108" s="111"/>
      <c r="F108" s="111"/>
      <c r="G108" s="111"/>
      <c r="H108" s="111"/>
      <c r="I108" s="111"/>
      <c r="J108" s="191">
        <v>0</v>
      </c>
      <c r="K108" s="191">
        <v>0</v>
      </c>
    </row>
    <row r="109" spans="1:11" ht="93" thickBot="1">
      <c r="A109" s="192" t="s">
        <v>187</v>
      </c>
      <c r="B109" s="191" t="s">
        <v>130</v>
      </c>
      <c r="C109" s="140">
        <f>SUM(D109:K109)</f>
        <v>0</v>
      </c>
      <c r="D109" s="111"/>
      <c r="E109" s="111"/>
      <c r="F109" s="111"/>
      <c r="G109" s="111"/>
      <c r="H109" s="111"/>
      <c r="I109" s="111"/>
      <c r="J109" s="191">
        <v>0</v>
      </c>
      <c r="K109" s="191">
        <v>0</v>
      </c>
    </row>
    <row r="110" spans="1:11" ht="15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192" t="s">
        <v>189</v>
      </c>
      <c r="B111" s="191" t="s">
        <v>131</v>
      </c>
      <c r="C111" s="140">
        <f>SUM(D111:K111)</f>
        <v>0</v>
      </c>
      <c r="D111" s="111"/>
      <c r="E111" s="111"/>
      <c r="F111" s="111"/>
      <c r="G111" s="111"/>
      <c r="H111" s="111"/>
      <c r="I111" s="111"/>
      <c r="J111" s="191">
        <v>0</v>
      </c>
      <c r="K111" s="191">
        <v>0</v>
      </c>
    </row>
    <row r="112" spans="1:11" ht="39.75" thickBot="1">
      <c r="A112" s="192" t="s">
        <v>99</v>
      </c>
      <c r="B112" s="191" t="s">
        <v>132</v>
      </c>
      <c r="C112" s="140">
        <f>SUM(D112:K112)</f>
        <v>0</v>
      </c>
      <c r="D112" s="111"/>
      <c r="E112" s="111"/>
      <c r="F112" s="111"/>
      <c r="G112" s="111"/>
      <c r="H112" s="111"/>
      <c r="I112" s="111"/>
      <c r="J112" s="191">
        <v>0</v>
      </c>
      <c r="K112" s="191">
        <v>0</v>
      </c>
    </row>
    <row r="113" spans="1:11" ht="53.25" thickBot="1">
      <c r="A113" s="192" t="s">
        <v>190</v>
      </c>
      <c r="B113" s="191" t="s">
        <v>133</v>
      </c>
      <c r="C113" s="140">
        <f>SUM(D113:K113)</f>
        <v>0</v>
      </c>
      <c r="D113" s="111"/>
      <c r="E113" s="111"/>
      <c r="F113" s="111"/>
      <c r="G113" s="111"/>
      <c r="H113" s="111"/>
      <c r="I113" s="111"/>
      <c r="J113" s="191">
        <v>0</v>
      </c>
      <c r="K113" s="191">
        <v>0</v>
      </c>
    </row>
    <row r="114" spans="1:11" ht="14.25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192" t="s">
        <v>103</v>
      </c>
      <c r="B116" s="191" t="s">
        <v>134</v>
      </c>
      <c r="C116" s="111">
        <v>3864.8</v>
      </c>
      <c r="D116" s="191">
        <v>0</v>
      </c>
      <c r="E116" s="191">
        <v>0</v>
      </c>
      <c r="F116" s="191">
        <v>0</v>
      </c>
      <c r="G116" s="191">
        <v>0</v>
      </c>
      <c r="H116" s="191">
        <v>0</v>
      </c>
      <c r="I116" s="191">
        <v>0</v>
      </c>
      <c r="J116" s="191">
        <v>0</v>
      </c>
      <c r="K116" s="191">
        <v>0</v>
      </c>
    </row>
    <row r="117" spans="1:11" ht="43.5" thickBot="1">
      <c r="A117" s="116" t="s">
        <v>104</v>
      </c>
      <c r="B117" s="191" t="s">
        <v>135</v>
      </c>
      <c r="C117" s="111">
        <v>3449.5</v>
      </c>
      <c r="D117" s="191">
        <v>0</v>
      </c>
      <c r="E117" s="191">
        <v>0</v>
      </c>
      <c r="F117" s="191">
        <v>0</v>
      </c>
      <c r="G117" s="191">
        <v>0</v>
      </c>
      <c r="H117" s="191">
        <v>0</v>
      </c>
      <c r="I117" s="191">
        <v>0</v>
      </c>
      <c r="J117" s="191">
        <v>0</v>
      </c>
      <c r="K117" s="191">
        <v>0</v>
      </c>
    </row>
    <row r="118" spans="1:11" ht="53.25" thickBot="1">
      <c r="A118" s="192" t="s">
        <v>193</v>
      </c>
      <c r="B118" s="191" t="s">
        <v>136</v>
      </c>
      <c r="C118" s="140">
        <f aca="true" t="shared" si="2" ref="C118:C125">SUM(D118:K118)</f>
        <v>0</v>
      </c>
      <c r="D118" s="111"/>
      <c r="E118" s="111"/>
      <c r="F118" s="111"/>
      <c r="G118" s="111"/>
      <c r="H118" s="111"/>
      <c r="I118" s="111"/>
      <c r="J118" s="191">
        <v>0</v>
      </c>
      <c r="K118" s="191">
        <v>0</v>
      </c>
    </row>
    <row r="119" spans="1:11" ht="66" thickBot="1">
      <c r="A119" s="192" t="s">
        <v>194</v>
      </c>
      <c r="B119" s="191" t="s">
        <v>137</v>
      </c>
      <c r="C119" s="140">
        <f t="shared" si="2"/>
        <v>0</v>
      </c>
      <c r="D119" s="111"/>
      <c r="E119" s="111"/>
      <c r="F119" s="111"/>
      <c r="G119" s="111"/>
      <c r="H119" s="111"/>
      <c r="I119" s="111"/>
      <c r="J119" s="191">
        <v>0</v>
      </c>
      <c r="K119" s="191">
        <v>0</v>
      </c>
    </row>
    <row r="120" spans="1:11" ht="53.25" thickBot="1">
      <c r="A120" s="192" t="s">
        <v>195</v>
      </c>
      <c r="B120" s="191" t="s">
        <v>138</v>
      </c>
      <c r="C120" s="140">
        <f t="shared" si="2"/>
        <v>0</v>
      </c>
      <c r="D120" s="111"/>
      <c r="E120" s="111"/>
      <c r="F120" s="111"/>
      <c r="G120" s="111"/>
      <c r="H120" s="111"/>
      <c r="I120" s="111"/>
      <c r="J120" s="191">
        <v>0</v>
      </c>
      <c r="K120" s="191">
        <v>0</v>
      </c>
    </row>
    <row r="121" spans="1:11" ht="15" thickBot="1">
      <c r="A121" s="194" t="s">
        <v>196</v>
      </c>
      <c r="B121" s="428" t="s">
        <v>139</v>
      </c>
      <c r="C121" s="140">
        <f t="shared" si="2"/>
        <v>0</v>
      </c>
      <c r="D121" s="246"/>
      <c r="E121" s="246"/>
      <c r="F121" s="246"/>
      <c r="G121" s="246"/>
      <c r="H121" s="246"/>
      <c r="I121" s="246"/>
      <c r="J121" s="248">
        <v>0</v>
      </c>
      <c r="K121" s="248">
        <v>0</v>
      </c>
    </row>
    <row r="122" spans="1:11" ht="15" thickBot="1">
      <c r="A122" s="192" t="s">
        <v>108</v>
      </c>
      <c r="B122" s="430"/>
      <c r="C122" s="140">
        <f t="shared" si="2"/>
        <v>0</v>
      </c>
      <c r="D122" s="247"/>
      <c r="E122" s="247"/>
      <c r="F122" s="247"/>
      <c r="G122" s="247"/>
      <c r="H122" s="247"/>
      <c r="I122" s="247"/>
      <c r="J122" s="190"/>
      <c r="K122" s="190"/>
    </row>
    <row r="123" spans="1:11" ht="27" thickBot="1">
      <c r="A123" s="193" t="s">
        <v>109</v>
      </c>
      <c r="B123" s="191" t="s">
        <v>140</v>
      </c>
      <c r="C123" s="140">
        <f t="shared" si="2"/>
        <v>0</v>
      </c>
      <c r="D123" s="111"/>
      <c r="E123" s="111"/>
      <c r="F123" s="111"/>
      <c r="G123" s="111"/>
      <c r="H123" s="111"/>
      <c r="I123" s="111"/>
      <c r="J123" s="191">
        <v>0</v>
      </c>
      <c r="K123" s="191">
        <v>0</v>
      </c>
    </row>
    <row r="124" spans="1:11" ht="79.5" thickBot="1">
      <c r="A124" s="192" t="s">
        <v>197</v>
      </c>
      <c r="B124" s="191" t="s">
        <v>141</v>
      </c>
      <c r="C124" s="140">
        <f t="shared" si="2"/>
        <v>0</v>
      </c>
      <c r="D124" s="111"/>
      <c r="E124" s="111"/>
      <c r="F124" s="111"/>
      <c r="G124" s="111"/>
      <c r="H124" s="111"/>
      <c r="I124" s="111"/>
      <c r="J124" s="191">
        <v>0</v>
      </c>
      <c r="K124" s="191">
        <v>0</v>
      </c>
    </row>
    <row r="125" spans="1:11" ht="79.5" thickBot="1">
      <c r="A125" s="193" t="s">
        <v>198</v>
      </c>
      <c r="B125" s="144" t="s">
        <v>142</v>
      </c>
      <c r="C125" s="140">
        <f t="shared" si="2"/>
        <v>0</v>
      </c>
      <c r="D125" s="144">
        <v>0</v>
      </c>
      <c r="E125" s="144">
        <v>0</v>
      </c>
      <c r="F125" s="144">
        <v>0</v>
      </c>
      <c r="G125" s="191">
        <v>0</v>
      </c>
      <c r="H125" s="144">
        <v>0</v>
      </c>
      <c r="I125" s="144">
        <v>0</v>
      </c>
      <c r="J125" s="144">
        <v>0</v>
      </c>
      <c r="K125" s="144">
        <v>0</v>
      </c>
    </row>
    <row r="126" ht="15">
      <c r="A126" s="92"/>
    </row>
    <row r="127" spans="1:5" ht="15.75" thickBot="1">
      <c r="A127" s="482"/>
      <c r="B127" s="77"/>
      <c r="C127" s="93"/>
      <c r="D127" s="77"/>
      <c r="E127" s="93"/>
    </row>
    <row r="128" spans="1:5" ht="15.75" thickBot="1">
      <c r="A128" s="482"/>
      <c r="B128" s="77"/>
      <c r="C128" s="93"/>
      <c r="D128" s="77"/>
      <c r="E128" s="93"/>
    </row>
    <row r="129" spans="1:5" ht="15">
      <c r="A129" s="77"/>
      <c r="B129" s="94"/>
      <c r="C129" s="94"/>
      <c r="D129" s="94"/>
      <c r="E129" s="94"/>
    </row>
    <row r="130" spans="1:5" ht="15">
      <c r="A130" s="77"/>
      <c r="B130" s="94"/>
      <c r="C130" s="94"/>
      <c r="D130" s="94"/>
      <c r="E130" s="94"/>
    </row>
    <row r="131" spans="1:5" ht="15.75" thickBot="1">
      <c r="A131" s="77"/>
      <c r="B131" s="94"/>
      <c r="C131" s="94"/>
      <c r="D131" s="94"/>
      <c r="E131" s="95"/>
    </row>
    <row r="132" spans="1:5" ht="15">
      <c r="A132" s="77"/>
      <c r="B132" s="94"/>
      <c r="C132" s="94"/>
      <c r="D132" s="94"/>
      <c r="E132" s="94"/>
    </row>
    <row r="133" ht="15">
      <c r="A133" s="92"/>
    </row>
    <row r="134" ht="15">
      <c r="A134" s="75"/>
    </row>
    <row r="135" ht="15">
      <c r="A135" s="75"/>
    </row>
    <row r="136" ht="15">
      <c r="A136" s="75"/>
    </row>
    <row r="138" ht="15">
      <c r="A138" s="92"/>
    </row>
  </sheetData>
  <sheetProtection/>
  <mergeCells count="75">
    <mergeCell ref="A104:K104"/>
    <mergeCell ref="A105:K105"/>
    <mergeCell ref="A110:K110"/>
    <mergeCell ref="A115:K115"/>
    <mergeCell ref="A127:A128"/>
    <mergeCell ref="B121:B122"/>
    <mergeCell ref="A114:K114"/>
    <mergeCell ref="G99:G100"/>
    <mergeCell ref="H99:H100"/>
    <mergeCell ref="I99:I100"/>
    <mergeCell ref="J99:J100"/>
    <mergeCell ref="K99:K100"/>
    <mergeCell ref="B99:B100"/>
    <mergeCell ref="D99:D100"/>
    <mergeCell ref="E99:E100"/>
    <mergeCell ref="F99:F100"/>
    <mergeCell ref="I66:I67"/>
    <mergeCell ref="J66:J67"/>
    <mergeCell ref="K66:K67"/>
    <mergeCell ref="A72:K72"/>
    <mergeCell ref="A73:K73"/>
    <mergeCell ref="B94:B95"/>
    <mergeCell ref="B66:B67"/>
    <mergeCell ref="D66:D67"/>
    <mergeCell ref="E66:E67"/>
    <mergeCell ref="F66:F67"/>
    <mergeCell ref="G66:G67"/>
    <mergeCell ref="H66:H67"/>
    <mergeCell ref="K62:K63"/>
    <mergeCell ref="G49:G50"/>
    <mergeCell ref="H49:H50"/>
    <mergeCell ref="I49:I50"/>
    <mergeCell ref="J49:J50"/>
    <mergeCell ref="K49:K50"/>
    <mergeCell ref="A55:K55"/>
    <mergeCell ref="B62:B63"/>
    <mergeCell ref="E62:E63"/>
    <mergeCell ref="F62:F63"/>
    <mergeCell ref="D62:D63"/>
    <mergeCell ref="B49:B50"/>
    <mergeCell ref="D49:D50"/>
    <mergeCell ref="E49:E50"/>
    <mergeCell ref="F49:F50"/>
    <mergeCell ref="J62:J63"/>
    <mergeCell ref="G62:G63"/>
    <mergeCell ref="H62:H63"/>
    <mergeCell ref="I62:I63"/>
    <mergeCell ref="A22:K22"/>
    <mergeCell ref="B44:B45"/>
    <mergeCell ref="D44:D45"/>
    <mergeCell ref="E44:E45"/>
    <mergeCell ref="F44:F45"/>
    <mergeCell ref="G44:G45"/>
    <mergeCell ref="H44:H45"/>
    <mergeCell ref="I44:I45"/>
    <mergeCell ref="A8:K8"/>
    <mergeCell ref="J44:J45"/>
    <mergeCell ref="K44:K45"/>
    <mergeCell ref="D17:K17"/>
    <mergeCell ref="D18:F18"/>
    <mergeCell ref="G18:G19"/>
    <mergeCell ref="H18:H19"/>
    <mergeCell ref="I18:I19"/>
    <mergeCell ref="J18:K18"/>
    <mergeCell ref="A21:K21"/>
    <mergeCell ref="A9:K9"/>
    <mergeCell ref="A16:K16"/>
    <mergeCell ref="A17:A19"/>
    <mergeCell ref="B17:B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8"/>
  <sheetViews>
    <sheetView zoomScalePageLayoutView="0" workbookViewId="0" topLeftCell="A13">
      <selection activeCell="D124" sqref="D124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2" ht="15">
      <c r="A11" s="77" t="s">
        <v>8</v>
      </c>
      <c r="B11" s="77"/>
    </row>
    <row r="12" spans="1:11" ht="62.25">
      <c r="A12" s="77" t="s">
        <v>9</v>
      </c>
      <c r="B12" s="504" t="s">
        <v>274</v>
      </c>
      <c r="C12" s="504"/>
      <c r="D12" s="504"/>
      <c r="E12" s="504"/>
      <c r="F12" s="504"/>
      <c r="G12" s="504"/>
      <c r="H12" s="504"/>
      <c r="I12" s="504"/>
      <c r="J12" s="504"/>
      <c r="K12" s="99"/>
    </row>
    <row r="13" spans="1:11" ht="15">
      <c r="A13" s="77"/>
      <c r="B13" s="78"/>
      <c r="K13" s="99"/>
    </row>
    <row r="14" spans="1:11" ht="15">
      <c r="A14" s="77" t="s">
        <v>10</v>
      </c>
      <c r="B14" s="504" t="s">
        <v>259</v>
      </c>
      <c r="C14" s="504"/>
      <c r="D14" s="504"/>
      <c r="E14" s="504"/>
      <c r="F14" s="504"/>
      <c r="G14" s="504"/>
      <c r="H14" s="504"/>
      <c r="I14" s="504"/>
      <c r="J14" s="504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0">
        <v>61</v>
      </c>
      <c r="D23" s="420"/>
      <c r="E23" s="420"/>
      <c r="F23" s="420"/>
      <c r="G23" s="420">
        <v>2</v>
      </c>
      <c r="H23" s="420"/>
      <c r="I23" s="420"/>
      <c r="J23" s="420">
        <v>1</v>
      </c>
      <c r="K23" s="420">
        <v>58</v>
      </c>
      <c r="L23" s="74">
        <f>SUM(D23:I23)</f>
        <v>2</v>
      </c>
    </row>
    <row r="24" spans="1:11" ht="39.75" thickBot="1">
      <c r="A24" s="84" t="s">
        <v>146</v>
      </c>
      <c r="B24" s="82">
        <v>102</v>
      </c>
      <c r="C24" s="30">
        <f aca="true" t="shared" si="0" ref="C24:C71">SUM(D24:K24)</f>
        <v>0</v>
      </c>
      <c r="D24" s="85"/>
      <c r="E24" s="85"/>
      <c r="F24" s="85"/>
      <c r="G24" s="85"/>
      <c r="H24" s="85"/>
      <c r="I24" s="85"/>
      <c r="J24" s="85"/>
      <c r="K24" s="85"/>
    </row>
    <row r="25" spans="1:11" ht="39.75" thickBot="1">
      <c r="A25" s="84" t="s">
        <v>147</v>
      </c>
      <c r="B25" s="82">
        <v>103</v>
      </c>
      <c r="C25" s="30">
        <f t="shared" si="0"/>
        <v>0</v>
      </c>
      <c r="D25" s="85"/>
      <c r="E25" s="85"/>
      <c r="F25" s="85"/>
      <c r="G25" s="85"/>
      <c r="H25" s="85"/>
      <c r="I25" s="85"/>
      <c r="J25" s="85"/>
      <c r="K25" s="85"/>
    </row>
    <row r="26" spans="1:11" ht="15" thickBot="1">
      <c r="A26" s="84"/>
      <c r="B26" s="82"/>
      <c r="C26" s="30">
        <f t="shared" si="0"/>
        <v>0</v>
      </c>
      <c r="D26" s="220"/>
      <c r="E26" s="220"/>
      <c r="F26" s="220"/>
      <c r="G26" s="220"/>
      <c r="H26" s="220"/>
      <c r="I26" s="220"/>
      <c r="J26" s="220"/>
      <c r="K26" s="220"/>
    </row>
    <row r="27" spans="1:11" ht="15" thickBot="1">
      <c r="A27" s="84"/>
      <c r="B27" s="82"/>
      <c r="C27" s="30">
        <f t="shared" si="0"/>
        <v>0</v>
      </c>
      <c r="D27" s="220"/>
      <c r="E27" s="220"/>
      <c r="F27" s="220"/>
      <c r="G27" s="220"/>
      <c r="H27" s="220"/>
      <c r="I27" s="220"/>
      <c r="J27" s="220"/>
      <c r="K27" s="220"/>
    </row>
    <row r="28" spans="1:11" ht="53.25" thickBot="1">
      <c r="A28" s="84" t="s">
        <v>148</v>
      </c>
      <c r="B28" s="82">
        <v>104</v>
      </c>
      <c r="C28" s="30">
        <f t="shared" si="0"/>
        <v>0</v>
      </c>
      <c r="D28" s="85"/>
      <c r="E28" s="85"/>
      <c r="F28" s="85"/>
      <c r="G28" s="85"/>
      <c r="H28" s="85"/>
      <c r="I28" s="85"/>
      <c r="J28" s="85"/>
      <c r="K28" s="85"/>
    </row>
    <row r="29" spans="1:11" ht="15" thickBot="1">
      <c r="A29" s="84"/>
      <c r="B29" s="82"/>
      <c r="C29" s="30">
        <f t="shared" si="0"/>
        <v>0</v>
      </c>
      <c r="D29" s="220"/>
      <c r="E29" s="220"/>
      <c r="F29" s="220"/>
      <c r="G29" s="220"/>
      <c r="H29" s="220"/>
      <c r="I29" s="220"/>
      <c r="J29" s="220"/>
      <c r="K29" s="220"/>
    </row>
    <row r="30" spans="1:11" ht="66" thickBot="1">
      <c r="A30" s="84" t="s">
        <v>149</v>
      </c>
      <c r="B30" s="82">
        <v>105</v>
      </c>
      <c r="C30" s="30">
        <f t="shared" si="0"/>
        <v>0</v>
      </c>
      <c r="D30" s="85"/>
      <c r="E30" s="85"/>
      <c r="F30" s="85"/>
      <c r="G30" s="85"/>
      <c r="H30" s="85"/>
      <c r="I30" s="85"/>
      <c r="J30" s="85"/>
      <c r="K30" s="85"/>
    </row>
    <row r="31" spans="1:11" ht="66" thickBot="1">
      <c r="A31" s="84" t="s">
        <v>34</v>
      </c>
      <c r="B31" s="82">
        <v>106</v>
      </c>
      <c r="C31" s="30">
        <f t="shared" si="0"/>
        <v>0</v>
      </c>
      <c r="D31" s="85"/>
      <c r="E31" s="85"/>
      <c r="F31" s="85"/>
      <c r="G31" s="85"/>
      <c r="H31" s="85"/>
      <c r="I31" s="85"/>
      <c r="J31" s="85"/>
      <c r="K31" s="85"/>
    </row>
    <row r="32" spans="1:11" ht="27" thickBot="1">
      <c r="A32" s="84" t="s">
        <v>150</v>
      </c>
      <c r="B32" s="82">
        <v>107</v>
      </c>
      <c r="C32" s="30">
        <f t="shared" si="0"/>
        <v>0</v>
      </c>
      <c r="D32" s="85"/>
      <c r="E32" s="85"/>
      <c r="F32" s="85"/>
      <c r="G32" s="85"/>
      <c r="H32" s="85"/>
      <c r="I32" s="85"/>
      <c r="J32" s="85"/>
      <c r="K32" s="85"/>
    </row>
    <row r="33" spans="1:11" ht="27" thickBot="1">
      <c r="A33" s="84" t="s">
        <v>151</v>
      </c>
      <c r="B33" s="82">
        <v>108</v>
      </c>
      <c r="C33" s="30">
        <f t="shared" si="0"/>
        <v>0</v>
      </c>
      <c r="D33" s="85"/>
      <c r="E33" s="85"/>
      <c r="F33" s="85"/>
      <c r="G33" s="85"/>
      <c r="H33" s="85"/>
      <c r="I33" s="85"/>
      <c r="J33" s="85"/>
      <c r="K33" s="85"/>
    </row>
    <row r="34" spans="1:11" ht="39.75" thickBot="1">
      <c r="A34" s="84" t="s">
        <v>152</v>
      </c>
      <c r="B34" s="82">
        <v>109</v>
      </c>
      <c r="C34" s="30">
        <f t="shared" si="0"/>
        <v>0</v>
      </c>
      <c r="D34" s="85"/>
      <c r="E34" s="85"/>
      <c r="F34" s="85"/>
      <c r="G34" s="85"/>
      <c r="H34" s="85"/>
      <c r="I34" s="85"/>
      <c r="J34" s="85"/>
      <c r="K34" s="85"/>
    </row>
    <row r="35" spans="1:11" ht="15" thickBot="1">
      <c r="A35" s="84"/>
      <c r="B35" s="82"/>
      <c r="C35" s="30">
        <f t="shared" si="0"/>
        <v>0</v>
      </c>
      <c r="D35" s="220"/>
      <c r="E35" s="220"/>
      <c r="F35" s="220"/>
      <c r="G35" s="220"/>
      <c r="H35" s="220"/>
      <c r="I35" s="220"/>
      <c r="J35" s="220"/>
      <c r="K35" s="220"/>
    </row>
    <row r="36" spans="1:11" ht="15" thickBot="1">
      <c r="A36" s="84"/>
      <c r="B36" s="82"/>
      <c r="C36" s="30">
        <f t="shared" si="0"/>
        <v>0</v>
      </c>
      <c r="D36" s="220"/>
      <c r="E36" s="220"/>
      <c r="F36" s="220"/>
      <c r="G36" s="220"/>
      <c r="H36" s="220"/>
      <c r="I36" s="220"/>
      <c r="J36" s="220"/>
      <c r="K36" s="220"/>
    </row>
    <row r="37" spans="1:11" ht="27" thickBot="1">
      <c r="A37" s="202" t="s">
        <v>153</v>
      </c>
      <c r="B37" s="203">
        <v>110</v>
      </c>
      <c r="C37" s="30">
        <v>61</v>
      </c>
      <c r="D37" s="420"/>
      <c r="E37" s="420"/>
      <c r="F37" s="420"/>
      <c r="G37" s="420">
        <v>2</v>
      </c>
      <c r="H37" s="420"/>
      <c r="I37" s="420"/>
      <c r="J37" s="420">
        <v>1</v>
      </c>
      <c r="K37" s="420">
        <v>58</v>
      </c>
    </row>
    <row r="38" spans="1:11" ht="53.25" thickBot="1">
      <c r="A38" s="84" t="s">
        <v>154</v>
      </c>
      <c r="B38" s="82">
        <v>111</v>
      </c>
      <c r="C38" s="30">
        <f t="shared" si="0"/>
        <v>0</v>
      </c>
      <c r="D38" s="85"/>
      <c r="E38" s="85"/>
      <c r="F38" s="85"/>
      <c r="G38" s="85"/>
      <c r="H38" s="85"/>
      <c r="I38" s="85"/>
      <c r="J38" s="85"/>
      <c r="K38" s="85"/>
    </row>
    <row r="39" spans="1:11" ht="15" thickBot="1">
      <c r="A39" s="84"/>
      <c r="B39" s="82"/>
      <c r="C39" s="30">
        <f t="shared" si="0"/>
        <v>0</v>
      </c>
      <c r="D39" s="220"/>
      <c r="E39" s="220"/>
      <c r="F39" s="220"/>
      <c r="G39" s="220"/>
      <c r="H39" s="220"/>
      <c r="I39" s="220"/>
      <c r="J39" s="220"/>
      <c r="K39" s="220"/>
    </row>
    <row r="40" spans="1:11" ht="15" thickBot="1">
      <c r="A40" s="84"/>
      <c r="B40" s="82"/>
      <c r="C40" s="30">
        <f t="shared" si="0"/>
        <v>0</v>
      </c>
      <c r="D40" s="220"/>
      <c r="E40" s="220"/>
      <c r="F40" s="220"/>
      <c r="G40" s="220"/>
      <c r="H40" s="220"/>
      <c r="I40" s="220"/>
      <c r="J40" s="220"/>
      <c r="K40" s="220"/>
    </row>
    <row r="41" spans="1:11" ht="39.75" thickBot="1">
      <c r="A41" s="84" t="s">
        <v>155</v>
      </c>
      <c r="B41" s="82">
        <v>112</v>
      </c>
      <c r="C41" s="30">
        <f t="shared" si="0"/>
        <v>0</v>
      </c>
      <c r="D41" s="85"/>
      <c r="E41" s="85"/>
      <c r="F41" s="85"/>
      <c r="G41" s="85"/>
      <c r="H41" s="85"/>
      <c r="I41" s="85"/>
      <c r="J41" s="85"/>
      <c r="K41" s="85"/>
    </row>
    <row r="42" spans="1:11" ht="39.75" thickBot="1">
      <c r="A42" s="84" t="s">
        <v>156</v>
      </c>
      <c r="B42" s="82">
        <v>113</v>
      </c>
      <c r="C42" s="30">
        <f t="shared" si="0"/>
        <v>0</v>
      </c>
      <c r="D42" s="85"/>
      <c r="E42" s="85"/>
      <c r="F42" s="85"/>
      <c r="G42" s="85"/>
      <c r="H42" s="85"/>
      <c r="I42" s="85"/>
      <c r="J42" s="85"/>
      <c r="K42" s="85"/>
    </row>
    <row r="43" spans="1:11" ht="39.75" thickBot="1">
      <c r="A43" s="84" t="s">
        <v>157</v>
      </c>
      <c r="B43" s="82">
        <v>114</v>
      </c>
      <c r="C43" s="30">
        <f t="shared" si="0"/>
        <v>27</v>
      </c>
      <c r="D43" s="254"/>
      <c r="E43" s="254"/>
      <c r="F43" s="254"/>
      <c r="G43" s="254"/>
      <c r="H43" s="254"/>
      <c r="I43" s="254"/>
      <c r="J43" s="254">
        <v>1</v>
      </c>
      <c r="K43" s="254">
        <v>26</v>
      </c>
    </row>
    <row r="44" spans="1:11" ht="15" thickBot="1">
      <c r="A44" s="86" t="s">
        <v>158</v>
      </c>
      <c r="B44" s="464">
        <v>115</v>
      </c>
      <c r="C44" s="30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87" t="s">
        <v>44</v>
      </c>
      <c r="B45" s="465"/>
      <c r="C45" s="30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84" t="s">
        <v>45</v>
      </c>
      <c r="B46" s="82">
        <v>116</v>
      </c>
      <c r="C46" s="30">
        <f t="shared" si="0"/>
        <v>0</v>
      </c>
      <c r="D46" s="85"/>
      <c r="E46" s="85"/>
      <c r="F46" s="85"/>
      <c r="G46" s="85"/>
      <c r="H46" s="85"/>
      <c r="I46" s="85"/>
      <c r="J46" s="85"/>
      <c r="K46" s="85"/>
    </row>
    <row r="47" spans="1:11" ht="15" thickBot="1">
      <c r="A47" s="84" t="s">
        <v>46</v>
      </c>
      <c r="B47" s="82">
        <v>121</v>
      </c>
      <c r="C47" s="30">
        <f t="shared" si="0"/>
        <v>0</v>
      </c>
      <c r="D47" s="85"/>
      <c r="E47" s="85"/>
      <c r="F47" s="85"/>
      <c r="G47" s="85"/>
      <c r="H47" s="85"/>
      <c r="I47" s="85"/>
      <c r="J47" s="85"/>
      <c r="K47" s="85"/>
    </row>
    <row r="48" spans="1:11" ht="15" thickBot="1">
      <c r="A48" s="84" t="s">
        <v>47</v>
      </c>
      <c r="B48" s="82">
        <v>122</v>
      </c>
      <c r="C48" s="30">
        <f t="shared" si="0"/>
        <v>0</v>
      </c>
      <c r="D48" s="85"/>
      <c r="E48" s="85"/>
      <c r="F48" s="85"/>
      <c r="G48" s="85"/>
      <c r="H48" s="85"/>
      <c r="I48" s="85"/>
      <c r="J48" s="85"/>
      <c r="K48" s="85"/>
    </row>
    <row r="49" spans="1:11" ht="15" thickBot="1">
      <c r="A49" s="86" t="s">
        <v>48</v>
      </c>
      <c r="B49" s="464">
        <v>123</v>
      </c>
      <c r="C49" s="30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87" t="s">
        <v>49</v>
      </c>
      <c r="B50" s="465"/>
      <c r="C50" s="30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87" t="s">
        <v>50</v>
      </c>
      <c r="B51" s="82">
        <v>124</v>
      </c>
      <c r="C51" s="30">
        <f t="shared" si="0"/>
        <v>0</v>
      </c>
      <c r="D51" s="85"/>
      <c r="E51" s="85"/>
      <c r="F51" s="85"/>
      <c r="G51" s="85"/>
      <c r="H51" s="85"/>
      <c r="I51" s="85"/>
      <c r="J51" s="85"/>
      <c r="K51" s="85"/>
    </row>
    <row r="52" spans="1:11" ht="39.75" thickBot="1">
      <c r="A52" s="87" t="s">
        <v>51</v>
      </c>
      <c r="B52" s="82">
        <v>125</v>
      </c>
      <c r="C52" s="30">
        <f t="shared" si="0"/>
        <v>0</v>
      </c>
      <c r="D52" s="85"/>
      <c r="E52" s="85"/>
      <c r="F52" s="85"/>
      <c r="G52" s="85"/>
      <c r="H52" s="85"/>
      <c r="I52" s="85"/>
      <c r="J52" s="85"/>
      <c r="K52" s="85"/>
    </row>
    <row r="53" spans="1:11" ht="15" thickBot="1">
      <c r="A53" s="84" t="s">
        <v>52</v>
      </c>
      <c r="B53" s="82">
        <v>126</v>
      </c>
      <c r="C53" s="30">
        <f t="shared" si="0"/>
        <v>0</v>
      </c>
      <c r="D53" s="85"/>
      <c r="E53" s="85"/>
      <c r="F53" s="85"/>
      <c r="G53" s="85"/>
      <c r="H53" s="85"/>
      <c r="I53" s="85"/>
      <c r="J53" s="85"/>
      <c r="K53" s="85"/>
    </row>
    <row r="54" spans="1:11" ht="39.75" thickBot="1">
      <c r="A54" s="84" t="s">
        <v>159</v>
      </c>
      <c r="B54" s="82">
        <v>127</v>
      </c>
      <c r="C54" s="30">
        <f t="shared" si="0"/>
        <v>0</v>
      </c>
      <c r="D54" s="85"/>
      <c r="E54" s="85"/>
      <c r="F54" s="85"/>
      <c r="G54" s="85"/>
      <c r="H54" s="85"/>
      <c r="I54" s="85"/>
      <c r="J54" s="85"/>
      <c r="K54" s="85"/>
    </row>
    <row r="55" spans="1:11" ht="15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84" t="s">
        <v>161</v>
      </c>
      <c r="B56" s="82">
        <v>201</v>
      </c>
      <c r="C56" s="30">
        <v>15</v>
      </c>
      <c r="D56" s="419"/>
      <c r="E56" s="419"/>
      <c r="F56" s="419"/>
      <c r="G56" s="419">
        <v>15</v>
      </c>
      <c r="H56" s="419"/>
      <c r="I56" s="419"/>
      <c r="J56" s="85"/>
      <c r="K56" s="85"/>
    </row>
    <row r="57" spans="1:11" ht="53.25" thickBot="1">
      <c r="A57" s="87" t="s">
        <v>162</v>
      </c>
      <c r="B57" s="82">
        <v>202</v>
      </c>
      <c r="C57" s="30">
        <f t="shared" si="0"/>
        <v>0</v>
      </c>
      <c r="D57" s="85"/>
      <c r="E57" s="85"/>
      <c r="F57" s="85"/>
      <c r="G57" s="85"/>
      <c r="H57" s="85"/>
      <c r="I57" s="85"/>
      <c r="J57" s="85"/>
      <c r="K57" s="85"/>
    </row>
    <row r="58" spans="1:11" ht="53.25" thickBot="1">
      <c r="A58" s="87" t="s">
        <v>163</v>
      </c>
      <c r="B58" s="82">
        <v>203</v>
      </c>
      <c r="C58" s="30">
        <v>6</v>
      </c>
      <c r="D58" s="420"/>
      <c r="E58" s="420"/>
      <c r="F58" s="420"/>
      <c r="G58" s="420">
        <v>6</v>
      </c>
      <c r="H58" s="420"/>
      <c r="I58" s="420"/>
      <c r="J58" s="85"/>
      <c r="K58" s="85"/>
    </row>
    <row r="59" spans="1:11" ht="27" thickBot="1">
      <c r="A59" s="87" t="s">
        <v>164</v>
      </c>
      <c r="B59" s="82">
        <v>204</v>
      </c>
      <c r="C59" s="30">
        <f t="shared" si="0"/>
        <v>0</v>
      </c>
      <c r="D59" s="85"/>
      <c r="E59" s="85"/>
      <c r="F59" s="85"/>
      <c r="G59" s="85"/>
      <c r="H59" s="85"/>
      <c r="I59" s="85"/>
      <c r="J59" s="85"/>
      <c r="K59" s="85"/>
    </row>
    <row r="60" spans="1:11" ht="39.75" thickBot="1">
      <c r="A60" s="87" t="s">
        <v>165</v>
      </c>
      <c r="B60" s="82">
        <v>205</v>
      </c>
      <c r="C60" s="30">
        <f t="shared" si="0"/>
        <v>0</v>
      </c>
      <c r="D60" s="85"/>
      <c r="E60" s="85"/>
      <c r="F60" s="85"/>
      <c r="G60" s="85"/>
      <c r="H60" s="85"/>
      <c r="I60" s="85"/>
      <c r="J60" s="85"/>
      <c r="K60" s="85"/>
    </row>
    <row r="61" spans="1:11" ht="27" thickBot="1">
      <c r="A61" s="87" t="s">
        <v>166</v>
      </c>
      <c r="B61" s="82">
        <v>206</v>
      </c>
      <c r="C61" s="30">
        <v>15</v>
      </c>
      <c r="D61" s="420"/>
      <c r="E61" s="420"/>
      <c r="F61" s="420"/>
      <c r="G61" s="420">
        <v>15</v>
      </c>
      <c r="H61" s="420"/>
      <c r="I61" s="420"/>
      <c r="J61" s="85"/>
      <c r="K61" s="85"/>
    </row>
    <row r="62" spans="1:11" ht="15" thickBot="1">
      <c r="A62" s="86" t="s">
        <v>167</v>
      </c>
      <c r="B62" s="464">
        <v>207</v>
      </c>
      <c r="C62" s="30">
        <f t="shared" si="0"/>
        <v>0</v>
      </c>
      <c r="D62" s="462"/>
      <c r="E62" s="462"/>
      <c r="F62" s="462"/>
      <c r="G62" s="462"/>
      <c r="H62" s="462"/>
      <c r="I62" s="462"/>
      <c r="J62" s="462"/>
      <c r="K62" s="462"/>
    </row>
    <row r="63" spans="1:11" ht="15" thickBot="1">
      <c r="A63" s="87" t="s">
        <v>62</v>
      </c>
      <c r="B63" s="465"/>
      <c r="C63" s="30">
        <f t="shared" si="0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84" t="s">
        <v>63</v>
      </c>
      <c r="B64" s="82">
        <v>208</v>
      </c>
      <c r="C64" s="30">
        <f t="shared" si="0"/>
        <v>0</v>
      </c>
      <c r="D64" s="85"/>
      <c r="E64" s="85"/>
      <c r="F64" s="85"/>
      <c r="G64" s="85"/>
      <c r="H64" s="85"/>
      <c r="I64" s="85"/>
      <c r="J64" s="85"/>
      <c r="K64" s="85"/>
    </row>
    <row r="65" spans="1:11" ht="39.75" thickBot="1">
      <c r="A65" s="84" t="s">
        <v>64</v>
      </c>
      <c r="B65" s="82">
        <v>209</v>
      </c>
      <c r="C65" s="30">
        <v>2</v>
      </c>
      <c r="D65" s="420"/>
      <c r="E65" s="420"/>
      <c r="F65" s="420"/>
      <c r="G65" s="420">
        <v>2</v>
      </c>
      <c r="H65" s="420"/>
      <c r="I65" s="420"/>
      <c r="J65" s="85"/>
      <c r="K65" s="85"/>
    </row>
    <row r="66" spans="1:11" ht="15" thickBot="1">
      <c r="A66" s="86" t="s">
        <v>65</v>
      </c>
      <c r="B66" s="464" t="s">
        <v>67</v>
      </c>
      <c r="C66" s="30">
        <f t="shared" si="0"/>
        <v>0</v>
      </c>
      <c r="D66" s="462"/>
      <c r="E66" s="462"/>
      <c r="F66" s="462"/>
      <c r="G66" s="462"/>
      <c r="H66" s="462"/>
      <c r="I66" s="462"/>
      <c r="J66" s="462"/>
      <c r="K66" s="462"/>
    </row>
    <row r="67" spans="1:11" ht="27" thickBot="1">
      <c r="A67" s="87" t="s">
        <v>66</v>
      </c>
      <c r="B67" s="465"/>
      <c r="C67" s="30">
        <f t="shared" si="0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27" thickBot="1">
      <c r="A68" s="84" t="s">
        <v>68</v>
      </c>
      <c r="B68" s="82">
        <v>211</v>
      </c>
      <c r="C68" s="30">
        <f t="shared" si="0"/>
        <v>0</v>
      </c>
      <c r="D68" s="85"/>
      <c r="E68" s="85"/>
      <c r="F68" s="85"/>
      <c r="G68" s="85"/>
      <c r="H68" s="85"/>
      <c r="I68" s="85"/>
      <c r="J68" s="85"/>
      <c r="K68" s="85"/>
    </row>
    <row r="69" spans="1:11" ht="27" thickBot="1">
      <c r="A69" s="87" t="s">
        <v>69</v>
      </c>
      <c r="B69" s="82" t="s">
        <v>70</v>
      </c>
      <c r="C69" s="30">
        <v>2</v>
      </c>
      <c r="D69" s="420"/>
      <c r="E69" s="420"/>
      <c r="F69" s="420"/>
      <c r="G69" s="420">
        <v>2</v>
      </c>
      <c r="H69" s="420"/>
      <c r="I69" s="85"/>
      <c r="J69" s="85"/>
      <c r="K69" s="85"/>
    </row>
    <row r="70" spans="1:11" ht="27" thickBot="1">
      <c r="A70" s="84" t="s">
        <v>71</v>
      </c>
      <c r="B70" s="82">
        <v>213</v>
      </c>
      <c r="C70" s="30">
        <f t="shared" si="0"/>
        <v>0</v>
      </c>
      <c r="D70" s="85"/>
      <c r="E70" s="85"/>
      <c r="F70" s="85"/>
      <c r="G70" s="85"/>
      <c r="H70" s="85"/>
      <c r="I70" s="85"/>
      <c r="J70" s="85"/>
      <c r="K70" s="85"/>
    </row>
    <row r="71" spans="1:11" ht="27" thickBot="1">
      <c r="A71" s="84" t="s">
        <v>72</v>
      </c>
      <c r="B71" s="82">
        <v>214</v>
      </c>
      <c r="C71" s="30">
        <f t="shared" si="0"/>
        <v>0</v>
      </c>
      <c r="D71" s="85"/>
      <c r="E71" s="85"/>
      <c r="F71" s="85"/>
      <c r="G71" s="85"/>
      <c r="H71" s="85"/>
      <c r="I71" s="85"/>
      <c r="J71" s="85"/>
      <c r="K71" s="85"/>
    </row>
    <row r="72" spans="1:11" ht="14.25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84" t="s">
        <v>75</v>
      </c>
      <c r="B74" s="82">
        <v>301</v>
      </c>
      <c r="C74" s="30">
        <v>941.72</v>
      </c>
      <c r="D74" s="420"/>
      <c r="E74" s="420"/>
      <c r="F74" s="420"/>
      <c r="G74" s="420">
        <v>197.31</v>
      </c>
      <c r="H74" s="420"/>
      <c r="I74" s="420"/>
      <c r="J74" s="420">
        <v>200</v>
      </c>
      <c r="K74" s="420">
        <v>544.41</v>
      </c>
      <c r="L74" s="167">
        <f>SUM(D74:I74)</f>
        <v>197.31</v>
      </c>
    </row>
    <row r="75" spans="1:12" ht="53.25" thickBot="1">
      <c r="A75" s="84" t="s">
        <v>169</v>
      </c>
      <c r="B75" s="82">
        <v>302</v>
      </c>
      <c r="C75" s="30">
        <f aca="true" t="shared" si="1" ref="C75:C103">SUM(D75:K75)</f>
        <v>0</v>
      </c>
      <c r="D75" s="28"/>
      <c r="E75" s="28"/>
      <c r="F75" s="28"/>
      <c r="G75" s="28"/>
      <c r="H75" s="28"/>
      <c r="I75" s="28"/>
      <c r="J75" s="28"/>
      <c r="K75" s="85"/>
      <c r="L75" s="167">
        <f>SUM(D87:I87)</f>
        <v>90.97</v>
      </c>
    </row>
    <row r="76" spans="1:11" ht="53.25" thickBot="1">
      <c r="A76" s="84" t="s">
        <v>170</v>
      </c>
      <c r="B76" s="82">
        <v>303</v>
      </c>
      <c r="C76" s="30">
        <f t="shared" si="1"/>
        <v>0</v>
      </c>
      <c r="D76" s="28"/>
      <c r="E76" s="28"/>
      <c r="F76" s="28"/>
      <c r="G76" s="28"/>
      <c r="H76" s="28"/>
      <c r="I76" s="28"/>
      <c r="J76" s="28"/>
      <c r="K76" s="85"/>
    </row>
    <row r="77" spans="1:11" ht="15" thickBot="1">
      <c r="A77" s="84"/>
      <c r="B77" s="82"/>
      <c r="C77" s="30">
        <f t="shared" si="1"/>
        <v>0</v>
      </c>
      <c r="D77" s="28"/>
      <c r="E77" s="28"/>
      <c r="F77" s="28"/>
      <c r="G77" s="28"/>
      <c r="H77" s="28"/>
      <c r="I77" s="28"/>
      <c r="J77" s="28"/>
      <c r="K77" s="220"/>
    </row>
    <row r="78" spans="1:11" ht="15" thickBot="1">
      <c r="A78" s="84"/>
      <c r="B78" s="82"/>
      <c r="C78" s="30">
        <f t="shared" si="1"/>
        <v>0</v>
      </c>
      <c r="D78" s="28"/>
      <c r="E78" s="28"/>
      <c r="F78" s="28"/>
      <c r="G78" s="28"/>
      <c r="H78" s="28"/>
      <c r="I78" s="28"/>
      <c r="J78" s="28"/>
      <c r="K78" s="220"/>
    </row>
    <row r="79" spans="1:11" ht="66" thickBot="1">
      <c r="A79" s="84" t="s">
        <v>171</v>
      </c>
      <c r="B79" s="82">
        <v>304</v>
      </c>
      <c r="C79" s="30">
        <f t="shared" si="1"/>
        <v>0</v>
      </c>
      <c r="D79" s="85"/>
      <c r="E79" s="85"/>
      <c r="F79" s="85"/>
      <c r="G79" s="85"/>
      <c r="H79" s="85"/>
      <c r="I79" s="85"/>
      <c r="J79" s="85"/>
      <c r="K79" s="85"/>
    </row>
    <row r="80" spans="1:11" ht="15" thickBot="1">
      <c r="A80" s="84"/>
      <c r="B80" s="82"/>
      <c r="C80" s="30">
        <f t="shared" si="1"/>
        <v>0</v>
      </c>
      <c r="D80" s="220"/>
      <c r="E80" s="220"/>
      <c r="F80" s="220"/>
      <c r="G80" s="220"/>
      <c r="H80" s="220"/>
      <c r="I80" s="220"/>
      <c r="J80" s="220"/>
      <c r="K80" s="220"/>
    </row>
    <row r="81" spans="1:11" ht="53.25" thickBot="1">
      <c r="A81" s="84" t="s">
        <v>172</v>
      </c>
      <c r="B81" s="82">
        <v>305</v>
      </c>
      <c r="C81" s="30">
        <f t="shared" si="1"/>
        <v>0</v>
      </c>
      <c r="D81" s="85"/>
      <c r="E81" s="85"/>
      <c r="F81" s="85"/>
      <c r="G81" s="85"/>
      <c r="H81" s="85"/>
      <c r="I81" s="85"/>
      <c r="J81" s="85"/>
      <c r="K81" s="85"/>
    </row>
    <row r="82" spans="1:11" ht="53.25" thickBot="1">
      <c r="A82" s="84" t="s">
        <v>80</v>
      </c>
      <c r="B82" s="82">
        <v>306</v>
      </c>
      <c r="C82" s="30">
        <f t="shared" si="1"/>
        <v>0</v>
      </c>
      <c r="D82" s="85"/>
      <c r="E82" s="85"/>
      <c r="F82" s="85"/>
      <c r="G82" s="85"/>
      <c r="H82" s="85"/>
      <c r="I82" s="85"/>
      <c r="J82" s="85"/>
      <c r="K82" s="85"/>
    </row>
    <row r="83" spans="1:11" ht="39.75" thickBot="1">
      <c r="A83" s="84" t="s">
        <v>173</v>
      </c>
      <c r="B83" s="82">
        <v>307</v>
      </c>
      <c r="C83" s="30">
        <f t="shared" si="1"/>
        <v>0</v>
      </c>
      <c r="D83" s="85"/>
      <c r="E83" s="85"/>
      <c r="F83" s="85"/>
      <c r="G83" s="85"/>
      <c r="H83" s="85"/>
      <c r="I83" s="85"/>
      <c r="J83" s="85"/>
      <c r="K83" s="85"/>
    </row>
    <row r="84" spans="1:11" ht="39.75" thickBot="1">
      <c r="A84" s="84" t="s">
        <v>174</v>
      </c>
      <c r="B84" s="82">
        <v>308</v>
      </c>
      <c r="C84" s="30">
        <f t="shared" si="1"/>
        <v>0</v>
      </c>
      <c r="D84" s="85"/>
      <c r="E84" s="85"/>
      <c r="F84" s="85"/>
      <c r="G84" s="85"/>
      <c r="H84" s="85"/>
      <c r="I84" s="85"/>
      <c r="J84" s="85"/>
      <c r="K84" s="85"/>
    </row>
    <row r="85" spans="1:11" ht="15" thickBot="1">
      <c r="A85" s="84"/>
      <c r="B85" s="82"/>
      <c r="C85" s="30">
        <f t="shared" si="1"/>
        <v>0</v>
      </c>
      <c r="D85" s="220"/>
      <c r="E85" s="220"/>
      <c r="F85" s="220"/>
      <c r="G85" s="220"/>
      <c r="H85" s="220"/>
      <c r="I85" s="220"/>
      <c r="J85" s="220"/>
      <c r="K85" s="220"/>
    </row>
    <row r="86" spans="1:11" ht="15" thickBot="1">
      <c r="A86" s="84"/>
      <c r="B86" s="82"/>
      <c r="C86" s="30">
        <f t="shared" si="1"/>
        <v>0</v>
      </c>
      <c r="D86" s="220"/>
      <c r="E86" s="220"/>
      <c r="F86" s="220"/>
      <c r="G86" s="220"/>
      <c r="H86" s="220"/>
      <c r="I86" s="220"/>
      <c r="J86" s="220"/>
      <c r="K86" s="220"/>
    </row>
    <row r="87" spans="1:11" ht="27" thickBot="1">
      <c r="A87" s="84" t="s">
        <v>175</v>
      </c>
      <c r="B87" s="82">
        <v>309</v>
      </c>
      <c r="C87" s="30">
        <v>835.38</v>
      </c>
      <c r="D87" s="420"/>
      <c r="E87" s="420"/>
      <c r="F87" s="420"/>
      <c r="G87" s="420">
        <v>90.97</v>
      </c>
      <c r="H87" s="420"/>
      <c r="I87" s="420"/>
      <c r="J87" s="420">
        <v>200</v>
      </c>
      <c r="K87" s="420">
        <v>544.41</v>
      </c>
    </row>
    <row r="88" spans="1:11" ht="53.25" thickBot="1">
      <c r="A88" s="84" t="s">
        <v>176</v>
      </c>
      <c r="B88" s="82">
        <v>310</v>
      </c>
      <c r="C88" s="30">
        <f t="shared" si="1"/>
        <v>0</v>
      </c>
      <c r="D88" s="28"/>
      <c r="E88" s="28"/>
      <c r="F88" s="28"/>
      <c r="G88" s="28"/>
      <c r="H88" s="28"/>
      <c r="I88" s="28"/>
      <c r="J88" s="28"/>
      <c r="K88" s="85"/>
    </row>
    <row r="89" spans="1:11" ht="15" thickBot="1">
      <c r="A89" s="84"/>
      <c r="B89" s="82"/>
      <c r="C89" s="30">
        <f t="shared" si="1"/>
        <v>0</v>
      </c>
      <c r="D89" s="28"/>
      <c r="E89" s="28"/>
      <c r="F89" s="28"/>
      <c r="G89" s="28"/>
      <c r="H89" s="28"/>
      <c r="I89" s="28"/>
      <c r="J89" s="28"/>
      <c r="K89" s="220"/>
    </row>
    <row r="90" spans="1:11" ht="15" thickBot="1">
      <c r="A90" s="84"/>
      <c r="B90" s="82"/>
      <c r="C90" s="30">
        <f t="shared" si="1"/>
        <v>0</v>
      </c>
      <c r="D90" s="28"/>
      <c r="E90" s="28"/>
      <c r="F90" s="28"/>
      <c r="G90" s="28"/>
      <c r="H90" s="28"/>
      <c r="I90" s="28"/>
      <c r="J90" s="28"/>
      <c r="K90" s="220"/>
    </row>
    <row r="91" spans="1:11" ht="39.75" thickBot="1">
      <c r="A91" s="84" t="s">
        <v>177</v>
      </c>
      <c r="B91" s="82">
        <v>311</v>
      </c>
      <c r="C91" s="30">
        <f t="shared" si="1"/>
        <v>0</v>
      </c>
      <c r="D91" s="28"/>
      <c r="E91" s="28"/>
      <c r="F91" s="28"/>
      <c r="G91" s="28"/>
      <c r="H91" s="28"/>
      <c r="I91" s="28"/>
      <c r="J91" s="28"/>
      <c r="K91" s="85"/>
    </row>
    <row r="92" spans="1:11" ht="39.75" thickBot="1">
      <c r="A92" s="84" t="s">
        <v>178</v>
      </c>
      <c r="B92" s="82">
        <v>312</v>
      </c>
      <c r="C92" s="30">
        <f t="shared" si="1"/>
        <v>0</v>
      </c>
      <c r="D92" s="28"/>
      <c r="E92" s="28"/>
      <c r="F92" s="28"/>
      <c r="G92" s="28"/>
      <c r="H92" s="28"/>
      <c r="I92" s="28"/>
      <c r="J92" s="28"/>
      <c r="K92" s="85"/>
    </row>
    <row r="93" spans="1:11" ht="39.75" thickBot="1">
      <c r="A93" s="84" t="s">
        <v>179</v>
      </c>
      <c r="B93" s="82">
        <v>313</v>
      </c>
      <c r="C93" s="30">
        <v>835.38</v>
      </c>
      <c r="D93" s="420"/>
      <c r="E93" s="420"/>
      <c r="F93" s="420"/>
      <c r="G93" s="420">
        <v>90.97</v>
      </c>
      <c r="H93" s="420"/>
      <c r="I93" s="420"/>
      <c r="J93" s="420">
        <v>200</v>
      </c>
      <c r="K93" s="420">
        <v>544.41</v>
      </c>
    </row>
    <row r="94" spans="1:11" ht="14.25">
      <c r="A94" s="86" t="s">
        <v>158</v>
      </c>
      <c r="B94" s="506">
        <v>314</v>
      </c>
      <c r="C94" s="356">
        <f t="shared" si="1"/>
        <v>0</v>
      </c>
      <c r="D94" s="356"/>
      <c r="E94" s="356"/>
      <c r="F94" s="356"/>
      <c r="G94" s="356"/>
      <c r="H94" s="356"/>
      <c r="I94" s="356"/>
      <c r="J94" s="356"/>
      <c r="K94" s="356"/>
    </row>
    <row r="95" spans="1:11" ht="15" thickBot="1">
      <c r="A95" s="87" t="s">
        <v>44</v>
      </c>
      <c r="B95" s="507"/>
      <c r="C95" s="356">
        <f t="shared" si="1"/>
        <v>0</v>
      </c>
      <c r="D95" s="356"/>
      <c r="E95" s="356"/>
      <c r="F95" s="356"/>
      <c r="G95" s="356"/>
      <c r="H95" s="356"/>
      <c r="I95" s="356"/>
      <c r="J95" s="356"/>
      <c r="K95" s="356"/>
    </row>
    <row r="96" spans="1:11" ht="15" thickBot="1">
      <c r="A96" s="84" t="s">
        <v>88</v>
      </c>
      <c r="B96" s="82">
        <v>315</v>
      </c>
      <c r="C96" s="345">
        <f t="shared" si="1"/>
        <v>0</v>
      </c>
      <c r="D96" s="85"/>
      <c r="E96" s="85"/>
      <c r="F96" s="85"/>
      <c r="G96" s="85"/>
      <c r="H96" s="85"/>
      <c r="I96" s="85"/>
      <c r="J96" s="85"/>
      <c r="K96" s="85"/>
    </row>
    <row r="97" spans="1:11" ht="27" thickBot="1">
      <c r="A97" s="84" t="s">
        <v>180</v>
      </c>
      <c r="B97" s="82">
        <v>321</v>
      </c>
      <c r="C97" s="30">
        <f t="shared" si="1"/>
        <v>0</v>
      </c>
      <c r="D97" s="85"/>
      <c r="E97" s="85"/>
      <c r="F97" s="85"/>
      <c r="G97" s="85"/>
      <c r="H97" s="85"/>
      <c r="I97" s="85"/>
      <c r="J97" s="85"/>
      <c r="K97" s="85"/>
    </row>
    <row r="98" spans="1:11" ht="27" thickBot="1">
      <c r="A98" s="84" t="s">
        <v>181</v>
      </c>
      <c r="B98" s="82">
        <v>322</v>
      </c>
      <c r="C98" s="30">
        <f t="shared" si="1"/>
        <v>0</v>
      </c>
      <c r="D98" s="28"/>
      <c r="E98" s="28"/>
      <c r="F98" s="28"/>
      <c r="G98" s="28"/>
      <c r="H98" s="85"/>
      <c r="I98" s="85"/>
      <c r="J98" s="85"/>
      <c r="K98" s="85"/>
    </row>
    <row r="99" spans="1:11" ht="15" thickBot="1">
      <c r="A99" s="86" t="s">
        <v>48</v>
      </c>
      <c r="B99" s="464">
        <v>323</v>
      </c>
      <c r="C99" s="30">
        <f t="shared" si="1"/>
        <v>0</v>
      </c>
      <c r="D99" s="511"/>
      <c r="E99" s="511"/>
      <c r="F99" s="511"/>
      <c r="G99" s="511"/>
      <c r="H99" s="462"/>
      <c r="I99" s="462"/>
      <c r="J99" s="462"/>
      <c r="K99" s="462"/>
    </row>
    <row r="100" spans="1:11" ht="15" thickBot="1">
      <c r="A100" s="87" t="s">
        <v>49</v>
      </c>
      <c r="B100" s="465"/>
      <c r="C100" s="30">
        <f t="shared" si="1"/>
        <v>0</v>
      </c>
      <c r="D100" s="512"/>
      <c r="E100" s="512"/>
      <c r="F100" s="512"/>
      <c r="G100" s="512"/>
      <c r="H100" s="463"/>
      <c r="I100" s="463"/>
      <c r="J100" s="463"/>
      <c r="K100" s="463"/>
    </row>
    <row r="101" spans="1:11" ht="27" thickBot="1">
      <c r="A101" s="87" t="s">
        <v>50</v>
      </c>
      <c r="B101" s="82">
        <v>324</v>
      </c>
      <c r="C101" s="30">
        <f t="shared" si="1"/>
        <v>0</v>
      </c>
      <c r="D101" s="28"/>
      <c r="E101" s="28"/>
      <c r="F101" s="28"/>
      <c r="G101" s="100"/>
      <c r="H101" s="85"/>
      <c r="I101" s="85"/>
      <c r="J101" s="85"/>
      <c r="K101" s="85"/>
    </row>
    <row r="102" spans="1:11" ht="39.75" thickBot="1">
      <c r="A102" s="87" t="s">
        <v>51</v>
      </c>
      <c r="B102" s="82">
        <v>325</v>
      </c>
      <c r="C102" s="30">
        <f t="shared" si="1"/>
        <v>0</v>
      </c>
      <c r="D102" s="85"/>
      <c r="E102" s="85"/>
      <c r="F102" s="85"/>
      <c r="G102" s="85"/>
      <c r="H102" s="85"/>
      <c r="I102" s="85"/>
      <c r="J102" s="85"/>
      <c r="K102" s="85"/>
    </row>
    <row r="103" spans="1:11" ht="15" thickBot="1">
      <c r="A103" s="84" t="s">
        <v>52</v>
      </c>
      <c r="B103" s="82">
        <v>326</v>
      </c>
      <c r="C103" s="30">
        <f t="shared" si="1"/>
        <v>0</v>
      </c>
      <c r="D103" s="85"/>
      <c r="E103" s="85"/>
      <c r="F103" s="85"/>
      <c r="G103" s="85"/>
      <c r="H103" s="85"/>
      <c r="I103" s="85"/>
      <c r="J103" s="85"/>
      <c r="K103" s="85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84" t="s">
        <v>184</v>
      </c>
      <c r="B106" s="82">
        <v>4.101</v>
      </c>
      <c r="C106" s="30">
        <v>2</v>
      </c>
      <c r="D106" s="420"/>
      <c r="E106" s="420"/>
      <c r="F106" s="420"/>
      <c r="G106" s="420">
        <v>2</v>
      </c>
      <c r="H106" s="420"/>
      <c r="I106" s="420"/>
      <c r="J106" s="82"/>
      <c r="K106" s="82"/>
    </row>
    <row r="107" spans="1:11" ht="79.5" thickBot="1">
      <c r="A107" s="84" t="s">
        <v>185</v>
      </c>
      <c r="B107" s="82">
        <v>4.102</v>
      </c>
      <c r="C107" s="30">
        <f>SUM(D107:K107)</f>
        <v>0</v>
      </c>
      <c r="D107" s="85"/>
      <c r="E107" s="85"/>
      <c r="F107" s="85"/>
      <c r="G107" s="85"/>
      <c r="H107" s="85"/>
      <c r="I107" s="85"/>
      <c r="J107" s="82"/>
      <c r="K107" s="82"/>
    </row>
    <row r="108" spans="1:11" ht="53.25" thickBot="1">
      <c r="A108" s="84" t="s">
        <v>186</v>
      </c>
      <c r="B108" s="82">
        <v>4.103</v>
      </c>
      <c r="C108" s="30">
        <v>2</v>
      </c>
      <c r="D108" s="420"/>
      <c r="E108" s="420"/>
      <c r="F108" s="420"/>
      <c r="G108" s="420">
        <v>2</v>
      </c>
      <c r="H108" s="420"/>
      <c r="I108" s="420"/>
      <c r="J108" s="82"/>
      <c r="K108" s="82"/>
    </row>
    <row r="109" spans="1:11" ht="93" thickBot="1">
      <c r="A109" s="84" t="s">
        <v>187</v>
      </c>
      <c r="B109" s="82">
        <v>4.104</v>
      </c>
      <c r="C109" s="30">
        <f>SUM(D109:K109)</f>
        <v>0</v>
      </c>
      <c r="D109" s="85"/>
      <c r="E109" s="85"/>
      <c r="F109" s="85"/>
      <c r="G109" s="85"/>
      <c r="H109" s="85"/>
      <c r="I109" s="85"/>
      <c r="J109" s="82"/>
      <c r="K109" s="82"/>
    </row>
    <row r="110" spans="1:11" ht="15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84" t="s">
        <v>189</v>
      </c>
      <c r="B111" s="82">
        <v>4.201</v>
      </c>
      <c r="C111" s="30">
        <v>15</v>
      </c>
      <c r="D111" s="420"/>
      <c r="E111" s="420"/>
      <c r="F111" s="420"/>
      <c r="G111" s="420">
        <v>15</v>
      </c>
      <c r="H111" s="420"/>
      <c r="I111" s="85"/>
      <c r="J111" s="82"/>
      <c r="K111" s="82"/>
    </row>
    <row r="112" spans="1:11" ht="39.75" thickBot="1">
      <c r="A112" s="84" t="s">
        <v>99</v>
      </c>
      <c r="B112" s="82">
        <v>4.202</v>
      </c>
      <c r="C112" s="30">
        <v>2</v>
      </c>
      <c r="D112" s="420"/>
      <c r="E112" s="420"/>
      <c r="F112" s="420"/>
      <c r="G112" s="420">
        <v>2</v>
      </c>
      <c r="H112" s="420"/>
      <c r="I112" s="85"/>
      <c r="J112" s="82"/>
      <c r="K112" s="82"/>
    </row>
    <row r="113" spans="1:11" ht="53.25" thickBot="1">
      <c r="A113" s="84" t="s">
        <v>190</v>
      </c>
      <c r="B113" s="82">
        <v>4.203</v>
      </c>
      <c r="C113" s="30">
        <f>SUM(D113:K113)</f>
        <v>0</v>
      </c>
      <c r="D113" s="85"/>
      <c r="E113" s="85"/>
      <c r="F113" s="85"/>
      <c r="G113" s="85"/>
      <c r="H113" s="85"/>
      <c r="I113" s="85"/>
      <c r="J113" s="82"/>
      <c r="K113" s="82"/>
    </row>
    <row r="114" spans="1:11" ht="14.25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84" t="s">
        <v>103</v>
      </c>
      <c r="B116" s="82">
        <v>4.301</v>
      </c>
      <c r="C116" s="28"/>
      <c r="D116" s="82"/>
      <c r="E116" s="82"/>
      <c r="F116" s="82"/>
      <c r="G116" s="82"/>
      <c r="H116" s="82"/>
      <c r="I116" s="82"/>
      <c r="J116" s="82"/>
      <c r="K116" s="82"/>
    </row>
    <row r="117" spans="1:11" ht="39.75" thickBot="1">
      <c r="A117" s="84" t="s">
        <v>104</v>
      </c>
      <c r="B117" s="82">
        <v>4.302</v>
      </c>
      <c r="C117" s="28"/>
      <c r="D117" s="82"/>
      <c r="E117" s="82"/>
      <c r="F117" s="82"/>
      <c r="G117" s="82"/>
      <c r="H117" s="82"/>
      <c r="I117" s="82"/>
      <c r="J117" s="82"/>
      <c r="K117" s="82"/>
    </row>
    <row r="118" spans="1:11" ht="53.25" thickBot="1">
      <c r="A118" s="84" t="s">
        <v>193</v>
      </c>
      <c r="B118" s="82">
        <v>4.303</v>
      </c>
      <c r="C118" s="30">
        <v>197.31</v>
      </c>
      <c r="D118" s="420"/>
      <c r="E118" s="420"/>
      <c r="F118" s="420"/>
      <c r="G118" s="420">
        <v>197.31</v>
      </c>
      <c r="H118" s="420"/>
      <c r="I118" s="420"/>
      <c r="J118" s="82"/>
      <c r="K118" s="82"/>
    </row>
    <row r="119" spans="1:11" ht="66" thickBot="1">
      <c r="A119" s="84" t="s">
        <v>194</v>
      </c>
      <c r="B119" s="82">
        <v>4.304</v>
      </c>
      <c r="C119" s="30">
        <f aca="true" t="shared" si="2" ref="C119:C125">SUM(D119:K119)</f>
        <v>0</v>
      </c>
      <c r="D119" s="28"/>
      <c r="E119" s="28"/>
      <c r="F119" s="28"/>
      <c r="G119" s="28"/>
      <c r="H119" s="28"/>
      <c r="I119" s="101"/>
      <c r="J119" s="82"/>
      <c r="K119" s="82"/>
    </row>
    <row r="120" spans="1:11" ht="53.25" thickBot="1">
      <c r="A120" s="84" t="s">
        <v>195</v>
      </c>
      <c r="B120" s="82">
        <v>4.305</v>
      </c>
      <c r="C120" s="30">
        <v>90.97</v>
      </c>
      <c r="D120" s="420"/>
      <c r="E120" s="420"/>
      <c r="F120" s="420"/>
      <c r="G120" s="420">
        <v>90.97</v>
      </c>
      <c r="H120" s="420"/>
      <c r="I120" s="101"/>
      <c r="J120" s="82"/>
      <c r="K120" s="82"/>
    </row>
    <row r="121" spans="1:11" ht="15" thickBot="1">
      <c r="A121" s="90" t="s">
        <v>196</v>
      </c>
      <c r="B121" s="464">
        <v>4.306</v>
      </c>
      <c r="C121" s="30">
        <v>90.97</v>
      </c>
      <c r="D121" s="420"/>
      <c r="E121" s="420"/>
      <c r="F121" s="420"/>
      <c r="G121" s="420">
        <v>90.97</v>
      </c>
      <c r="H121" s="420"/>
      <c r="I121" s="422"/>
      <c r="J121" s="417"/>
      <c r="K121" s="417"/>
    </row>
    <row r="122" spans="1:11" ht="15" thickBot="1">
      <c r="A122" s="84" t="s">
        <v>108</v>
      </c>
      <c r="B122" s="465"/>
      <c r="C122" s="30">
        <f t="shared" si="2"/>
        <v>0</v>
      </c>
      <c r="D122" s="421"/>
      <c r="E122" s="421"/>
      <c r="F122" s="421"/>
      <c r="G122" s="421"/>
      <c r="H122" s="421"/>
      <c r="I122" s="423"/>
      <c r="J122" s="418"/>
      <c r="K122" s="418"/>
    </row>
    <row r="123" spans="1:11" ht="27" thickBot="1">
      <c r="A123" s="87" t="s">
        <v>109</v>
      </c>
      <c r="B123" s="82">
        <v>4.307</v>
      </c>
      <c r="C123" s="30">
        <f t="shared" si="2"/>
        <v>0</v>
      </c>
      <c r="D123" s="28"/>
      <c r="E123" s="28"/>
      <c r="F123" s="28"/>
      <c r="G123" s="28"/>
      <c r="H123" s="28"/>
      <c r="I123" s="101"/>
      <c r="J123" s="82"/>
      <c r="K123" s="82"/>
    </row>
    <row r="124" spans="1:11" ht="79.5" thickBot="1">
      <c r="A124" s="84" t="s">
        <v>197</v>
      </c>
      <c r="B124" s="82">
        <v>4.308</v>
      </c>
      <c r="C124" s="30">
        <f t="shared" si="2"/>
        <v>0</v>
      </c>
      <c r="D124" s="28"/>
      <c r="E124" s="28"/>
      <c r="F124" s="28"/>
      <c r="G124" s="28"/>
      <c r="H124" s="28"/>
      <c r="I124" s="101"/>
      <c r="J124" s="82"/>
      <c r="K124" s="82"/>
    </row>
    <row r="125" spans="1:11" ht="79.5" thickBot="1">
      <c r="A125" s="87" t="s">
        <v>198</v>
      </c>
      <c r="B125" s="91">
        <v>4.309</v>
      </c>
      <c r="C125" s="30">
        <f t="shared" si="2"/>
        <v>0</v>
      </c>
      <c r="D125" s="91"/>
      <c r="E125" s="91"/>
      <c r="F125" s="91"/>
      <c r="G125" s="82"/>
      <c r="H125" s="91"/>
      <c r="I125" s="91"/>
      <c r="J125" s="91"/>
      <c r="K125" s="91"/>
    </row>
    <row r="126" ht="15">
      <c r="A126" s="92"/>
    </row>
    <row r="127" spans="1:5" ht="15" thickBot="1">
      <c r="A127" s="482"/>
      <c r="B127" s="513"/>
      <c r="C127" s="513"/>
      <c r="D127" s="102"/>
      <c r="E127" s="95"/>
    </row>
    <row r="128" spans="1:5" ht="15" thickBot="1">
      <c r="A128" s="482"/>
      <c r="B128" s="513"/>
      <c r="C128" s="513"/>
      <c r="D128" s="102"/>
      <c r="E128" s="73"/>
    </row>
    <row r="129" spans="1:5" ht="15">
      <c r="A129" s="77"/>
      <c r="B129" s="479"/>
      <c r="C129" s="479"/>
      <c r="D129" s="94"/>
      <c r="E129" s="94"/>
    </row>
    <row r="130" spans="1:5" ht="15">
      <c r="A130" s="77"/>
      <c r="B130" s="94"/>
      <c r="C130" s="94"/>
      <c r="D130" s="94"/>
      <c r="E130" s="94"/>
    </row>
    <row r="131" spans="1:5" ht="15.75" thickBot="1">
      <c r="A131" s="77"/>
      <c r="B131" s="94"/>
      <c r="C131" s="94"/>
      <c r="D131" s="94"/>
      <c r="E131" s="95"/>
    </row>
    <row r="132" spans="1:5" ht="15">
      <c r="A132" s="77"/>
      <c r="B132" s="94"/>
      <c r="C132" s="94"/>
      <c r="D132" s="94"/>
      <c r="E132" s="94"/>
    </row>
    <row r="133" ht="15">
      <c r="A133" s="92"/>
    </row>
    <row r="134" ht="15">
      <c r="A134" s="75"/>
    </row>
    <row r="135" ht="15">
      <c r="A135" s="75"/>
    </row>
    <row r="136" ht="15">
      <c r="A136" s="75"/>
    </row>
    <row r="138" ht="15">
      <c r="A138" s="92"/>
    </row>
  </sheetData>
  <sheetProtection/>
  <mergeCells count="79">
    <mergeCell ref="A127:A128"/>
    <mergeCell ref="B127:C128"/>
    <mergeCell ref="B129:C129"/>
    <mergeCell ref="A110:K110"/>
    <mergeCell ref="A114:K114"/>
    <mergeCell ref="A115:K115"/>
    <mergeCell ref="B121:B122"/>
    <mergeCell ref="H99:H100"/>
    <mergeCell ref="I99:I100"/>
    <mergeCell ref="E99:E100"/>
    <mergeCell ref="F99:F100"/>
    <mergeCell ref="G99:G100"/>
    <mergeCell ref="K99:K100"/>
    <mergeCell ref="A104:K104"/>
    <mergeCell ref="A105:K105"/>
    <mergeCell ref="J66:J67"/>
    <mergeCell ref="K66:K67"/>
    <mergeCell ref="A72:K72"/>
    <mergeCell ref="A73:K73"/>
    <mergeCell ref="B94:B95"/>
    <mergeCell ref="B99:B100"/>
    <mergeCell ref="D99:D100"/>
    <mergeCell ref="I66:I67"/>
    <mergeCell ref="I62:I63"/>
    <mergeCell ref="J62:J63"/>
    <mergeCell ref="J99:J100"/>
    <mergeCell ref="K62:K63"/>
    <mergeCell ref="B66:B67"/>
    <mergeCell ref="D66:D67"/>
    <mergeCell ref="E66:E67"/>
    <mergeCell ref="F66:F67"/>
    <mergeCell ref="G66:G67"/>
    <mergeCell ref="H66:H67"/>
    <mergeCell ref="I49:I50"/>
    <mergeCell ref="J49:J50"/>
    <mergeCell ref="K49:K50"/>
    <mergeCell ref="A55:K55"/>
    <mergeCell ref="B62:B63"/>
    <mergeCell ref="D62:D63"/>
    <mergeCell ref="E62:E63"/>
    <mergeCell ref="F62:F63"/>
    <mergeCell ref="G62:G63"/>
    <mergeCell ref="H62:H63"/>
    <mergeCell ref="H44:H45"/>
    <mergeCell ref="I44:I45"/>
    <mergeCell ref="J44:J45"/>
    <mergeCell ref="K44:K45"/>
    <mergeCell ref="B49:B50"/>
    <mergeCell ref="D49:D50"/>
    <mergeCell ref="E49:E50"/>
    <mergeCell ref="F49:F50"/>
    <mergeCell ref="G49:G50"/>
    <mergeCell ref="H49:H50"/>
    <mergeCell ref="H18:H19"/>
    <mergeCell ref="I18:I19"/>
    <mergeCell ref="J18:K18"/>
    <mergeCell ref="A21:K21"/>
    <mergeCell ref="A22:K22"/>
    <mergeCell ref="B44:B45"/>
    <mergeCell ref="D44:D45"/>
    <mergeCell ref="E44:E45"/>
    <mergeCell ref="F44:F45"/>
    <mergeCell ref="G44:G45"/>
    <mergeCell ref="A8:K8"/>
    <mergeCell ref="A9:K9"/>
    <mergeCell ref="B12:J12"/>
    <mergeCell ref="B14:J14"/>
    <mergeCell ref="A16:K16"/>
    <mergeCell ref="A17:A19"/>
    <mergeCell ref="B17:B19"/>
    <mergeCell ref="D17:K17"/>
    <mergeCell ref="D18:F18"/>
    <mergeCell ref="G18:G19"/>
    <mergeCell ref="A1:K1"/>
    <mergeCell ref="A2:K2"/>
    <mergeCell ref="A3:K3"/>
    <mergeCell ref="A5:K5"/>
    <mergeCell ref="A6:K6"/>
    <mergeCell ref="A7:K7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L136"/>
  <sheetViews>
    <sheetView zoomScalePageLayoutView="0" workbookViewId="0" topLeftCell="A79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ht="14.25">
      <c r="A2" s="522" t="s">
        <v>1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ht="14.25">
      <c r="A3" s="522" t="s">
        <v>2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</row>
    <row r="4" ht="15">
      <c r="A4" s="103"/>
    </row>
    <row r="5" spans="1:11" ht="16.5">
      <c r="A5" s="425" t="s">
        <v>3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</row>
    <row r="6" spans="1:11" ht="15">
      <c r="A6" s="514" t="s">
        <v>4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5">
      <c r="A7" s="514" t="s">
        <v>5</v>
      </c>
      <c r="B7" s="514"/>
      <c r="C7" s="514"/>
      <c r="D7" s="514"/>
      <c r="E7" s="514"/>
      <c r="F7" s="514"/>
      <c r="G7" s="514"/>
      <c r="H7" s="514"/>
      <c r="I7" s="514"/>
      <c r="J7" s="514"/>
      <c r="K7" s="514"/>
    </row>
    <row r="8" spans="1:11" ht="15">
      <c r="A8" s="514" t="s">
        <v>6</v>
      </c>
      <c r="B8" s="514"/>
      <c r="C8" s="514"/>
      <c r="D8" s="514"/>
      <c r="E8" s="514"/>
      <c r="F8" s="514"/>
      <c r="G8" s="514"/>
      <c r="H8" s="514"/>
      <c r="I8" s="514"/>
      <c r="J8" s="514"/>
      <c r="K8" s="514"/>
    </row>
    <row r="9" spans="1:11" ht="15">
      <c r="A9" s="514" t="s">
        <v>7</v>
      </c>
      <c r="B9" s="514"/>
      <c r="C9" s="514"/>
      <c r="D9" s="514"/>
      <c r="E9" s="514"/>
      <c r="F9" s="514"/>
      <c r="G9" s="514"/>
      <c r="H9" s="514"/>
      <c r="I9" s="514"/>
      <c r="J9" s="514"/>
      <c r="K9" s="514"/>
    </row>
    <row r="10" ht="15">
      <c r="A10" s="104"/>
    </row>
    <row r="11" spans="1:2" ht="15">
      <c r="A11" s="105" t="s">
        <v>8</v>
      </c>
      <c r="B11" s="105"/>
    </row>
    <row r="12" spans="1:11" ht="62.25">
      <c r="A12" s="105" t="s">
        <v>9</v>
      </c>
      <c r="B12" s="515" t="s">
        <v>378</v>
      </c>
      <c r="C12" s="516"/>
      <c r="D12" s="516"/>
      <c r="E12" s="516"/>
      <c r="F12" s="516"/>
      <c r="G12" s="516"/>
      <c r="H12" s="516"/>
      <c r="I12" s="97"/>
      <c r="J12" s="97"/>
      <c r="K12" s="99"/>
    </row>
    <row r="13" spans="1:11" ht="15">
      <c r="A13" s="105"/>
      <c r="K13" s="99"/>
    </row>
    <row r="14" spans="1:11" ht="15">
      <c r="A14" s="105" t="s">
        <v>10</v>
      </c>
      <c r="B14" s="515" t="s">
        <v>260</v>
      </c>
      <c r="C14" s="516"/>
      <c r="D14" s="516"/>
      <c r="E14" s="516"/>
      <c r="F14" s="516"/>
      <c r="G14" s="516"/>
      <c r="H14" s="516"/>
      <c r="I14" s="97"/>
      <c r="J14" s="97"/>
      <c r="K14" s="99"/>
    </row>
    <row r="15" spans="1:11" ht="15">
      <c r="A15" s="104"/>
      <c r="K15" s="99"/>
    </row>
    <row r="16" spans="1:11" ht="15.75" thickBot="1">
      <c r="A16" s="523" t="s">
        <v>11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</row>
    <row r="17" spans="1:11" ht="15" thickBot="1">
      <c r="A17" s="517" t="s">
        <v>12</v>
      </c>
      <c r="B17" s="517" t="s">
        <v>13</v>
      </c>
      <c r="C17" s="106" t="s">
        <v>14</v>
      </c>
      <c r="D17" s="519" t="s">
        <v>16</v>
      </c>
      <c r="E17" s="525"/>
      <c r="F17" s="525"/>
      <c r="G17" s="525"/>
      <c r="H17" s="525"/>
      <c r="I17" s="525"/>
      <c r="J17" s="525"/>
      <c r="K17" s="520"/>
    </row>
    <row r="18" spans="1:11" ht="26.25" customHeight="1" thickBot="1">
      <c r="A18" s="524"/>
      <c r="B18" s="524"/>
      <c r="C18" s="107" t="s">
        <v>15</v>
      </c>
      <c r="D18" s="519" t="s">
        <v>17</v>
      </c>
      <c r="E18" s="525"/>
      <c r="F18" s="520"/>
      <c r="G18" s="517" t="s">
        <v>18</v>
      </c>
      <c r="H18" s="517" t="s">
        <v>19</v>
      </c>
      <c r="I18" s="517" t="s">
        <v>20</v>
      </c>
      <c r="J18" s="519" t="s">
        <v>21</v>
      </c>
      <c r="K18" s="520"/>
    </row>
    <row r="19" spans="1:11" ht="93" thickBot="1">
      <c r="A19" s="518"/>
      <c r="B19" s="518"/>
      <c r="C19" s="109"/>
      <c r="D19" s="110" t="s">
        <v>22</v>
      </c>
      <c r="E19" s="110" t="s">
        <v>23</v>
      </c>
      <c r="F19" s="110" t="s">
        <v>143</v>
      </c>
      <c r="G19" s="518"/>
      <c r="H19" s="518"/>
      <c r="I19" s="518"/>
      <c r="J19" s="110" t="s">
        <v>144</v>
      </c>
      <c r="K19" s="110" t="s">
        <v>26</v>
      </c>
    </row>
    <row r="20" spans="1:11" ht="15" thickBot="1">
      <c r="A20" s="108">
        <v>1</v>
      </c>
      <c r="B20" s="110">
        <v>2</v>
      </c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</row>
    <row r="21" spans="1:11" ht="14.25">
      <c r="A21" s="439" t="s">
        <v>145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1"/>
    </row>
    <row r="22" spans="1:11" ht="15" thickBot="1">
      <c r="A22" s="442" t="s">
        <v>28</v>
      </c>
      <c r="B22" s="443"/>
      <c r="C22" s="443"/>
      <c r="D22" s="443"/>
      <c r="E22" s="443"/>
      <c r="F22" s="443"/>
      <c r="G22" s="443"/>
      <c r="H22" s="443"/>
      <c r="I22" s="443"/>
      <c r="J22" s="443"/>
      <c r="K22" s="444"/>
    </row>
    <row r="23" spans="1:12" ht="53.25" thickBot="1">
      <c r="A23" s="202" t="s">
        <v>29</v>
      </c>
      <c r="B23" s="203">
        <v>101</v>
      </c>
      <c r="C23" s="342">
        <f>SUM(D23:K23)</f>
        <v>83</v>
      </c>
      <c r="D23" s="342"/>
      <c r="E23" s="342"/>
      <c r="F23" s="342"/>
      <c r="G23" s="342"/>
      <c r="H23" s="342"/>
      <c r="I23" s="342"/>
      <c r="J23" s="342">
        <v>1</v>
      </c>
      <c r="K23" s="342">
        <v>82</v>
      </c>
      <c r="L23" s="74">
        <f>SUM(D23:I23)</f>
        <v>0</v>
      </c>
    </row>
    <row r="24" spans="1:11" ht="39.75" thickBot="1">
      <c r="A24" s="235" t="s">
        <v>146</v>
      </c>
      <c r="B24" s="234">
        <v>102</v>
      </c>
      <c r="C24" s="232">
        <f aca="true" t="shared" si="0" ref="C24:C54">SUM(D24:K24)</f>
        <v>0</v>
      </c>
      <c r="D24" s="255">
        <v>0</v>
      </c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</row>
    <row r="25" spans="1:11" ht="39.75" thickBot="1">
      <c r="A25" s="235" t="s">
        <v>147</v>
      </c>
      <c r="B25" s="234">
        <v>103</v>
      </c>
      <c r="C25" s="232">
        <f t="shared" si="0"/>
        <v>0</v>
      </c>
      <c r="D25" s="255"/>
      <c r="E25" s="255"/>
      <c r="F25" s="255"/>
      <c r="G25" s="255"/>
      <c r="H25" s="255"/>
      <c r="I25" s="255"/>
      <c r="J25" s="255">
        <v>0</v>
      </c>
      <c r="K25" s="255">
        <v>0</v>
      </c>
    </row>
    <row r="26" spans="1:11" ht="53.25" thickBot="1">
      <c r="A26" s="227" t="s">
        <v>243</v>
      </c>
      <c r="B26" s="228" t="s">
        <v>216</v>
      </c>
      <c r="C26" s="232">
        <f t="shared" si="0"/>
        <v>0</v>
      </c>
      <c r="D26" s="229"/>
      <c r="E26" s="229"/>
      <c r="F26" s="229"/>
      <c r="G26" s="229"/>
      <c r="H26" s="229"/>
      <c r="I26" s="229"/>
      <c r="J26" s="229"/>
      <c r="K26" s="229"/>
    </row>
    <row r="27" spans="1:11" ht="53.25" thickBot="1">
      <c r="A27" s="227" t="s">
        <v>244</v>
      </c>
      <c r="B27" s="228" t="s">
        <v>218</v>
      </c>
      <c r="C27" s="232">
        <f t="shared" si="0"/>
        <v>0</v>
      </c>
      <c r="D27" s="229"/>
      <c r="E27" s="229"/>
      <c r="F27" s="229"/>
      <c r="G27" s="229"/>
      <c r="H27" s="229"/>
      <c r="I27" s="229"/>
      <c r="J27" s="229"/>
      <c r="K27" s="229"/>
    </row>
    <row r="28" spans="1:11" ht="53.25" thickBot="1">
      <c r="A28" s="235" t="s">
        <v>148</v>
      </c>
      <c r="B28" s="234">
        <v>104</v>
      </c>
      <c r="C28" s="232">
        <f t="shared" si="0"/>
        <v>0</v>
      </c>
      <c r="D28" s="255"/>
      <c r="E28" s="255"/>
      <c r="F28" s="255"/>
      <c r="G28" s="255"/>
      <c r="H28" s="255"/>
      <c r="I28" s="255"/>
      <c r="J28" s="255">
        <v>0</v>
      </c>
      <c r="K28" s="255">
        <v>0</v>
      </c>
    </row>
    <row r="29" spans="1:11" ht="66" thickBot="1">
      <c r="A29" s="227" t="s">
        <v>245</v>
      </c>
      <c r="B29" s="228" t="s">
        <v>220</v>
      </c>
      <c r="C29" s="232">
        <f t="shared" si="0"/>
        <v>0</v>
      </c>
      <c r="D29" s="229"/>
      <c r="E29" s="229"/>
      <c r="F29" s="229"/>
      <c r="G29" s="229"/>
      <c r="H29" s="229"/>
      <c r="I29" s="229"/>
      <c r="J29" s="229"/>
      <c r="K29" s="229"/>
    </row>
    <row r="30" spans="1:11" ht="79.5" thickBot="1">
      <c r="A30" s="230" t="s">
        <v>246</v>
      </c>
      <c r="B30" s="231">
        <v>105</v>
      </c>
      <c r="C30" s="232">
        <f t="shared" si="0"/>
        <v>0</v>
      </c>
      <c r="D30" s="232"/>
      <c r="E30" s="232"/>
      <c r="F30" s="232"/>
      <c r="G30" s="232"/>
      <c r="H30" s="232"/>
      <c r="I30" s="232"/>
      <c r="J30" s="232"/>
      <c r="K30" s="232"/>
    </row>
    <row r="31" spans="1:11" ht="53.25" thickBot="1">
      <c r="A31" s="235" t="s">
        <v>34</v>
      </c>
      <c r="B31" s="234">
        <v>106</v>
      </c>
      <c r="C31" s="232">
        <f t="shared" si="0"/>
        <v>0</v>
      </c>
      <c r="D31" s="255"/>
      <c r="E31" s="255"/>
      <c r="F31" s="255"/>
      <c r="G31" s="255"/>
      <c r="H31" s="255"/>
      <c r="I31" s="255"/>
      <c r="J31" s="255">
        <v>0</v>
      </c>
      <c r="K31" s="255">
        <v>0</v>
      </c>
    </row>
    <row r="32" spans="1:11" ht="27" thickBot="1">
      <c r="A32" s="235" t="s">
        <v>150</v>
      </c>
      <c r="B32" s="234">
        <v>107</v>
      </c>
      <c r="C32" s="232">
        <f t="shared" si="0"/>
        <v>0</v>
      </c>
      <c r="D32" s="255"/>
      <c r="E32" s="255"/>
      <c r="F32" s="255"/>
      <c r="G32" s="255"/>
      <c r="H32" s="255">
        <v>0</v>
      </c>
      <c r="I32" s="255">
        <v>0</v>
      </c>
      <c r="J32" s="255">
        <v>0</v>
      </c>
      <c r="K32" s="255">
        <v>0</v>
      </c>
    </row>
    <row r="33" spans="1:11" ht="27" thickBot="1">
      <c r="A33" s="235" t="s">
        <v>151</v>
      </c>
      <c r="B33" s="234">
        <v>108</v>
      </c>
      <c r="C33" s="232">
        <f t="shared" si="0"/>
        <v>0</v>
      </c>
      <c r="D33" s="255"/>
      <c r="E33" s="255"/>
      <c r="F33" s="255"/>
      <c r="G33" s="255"/>
      <c r="H33" s="255">
        <v>0</v>
      </c>
      <c r="I33" s="255">
        <v>0</v>
      </c>
      <c r="J33" s="255">
        <v>0</v>
      </c>
      <c r="K33" s="255">
        <v>0</v>
      </c>
    </row>
    <row r="34" spans="1:11" ht="39.75" thickBot="1">
      <c r="A34" s="235" t="s">
        <v>152</v>
      </c>
      <c r="B34" s="234">
        <v>109</v>
      </c>
      <c r="C34" s="232">
        <f t="shared" si="0"/>
        <v>0</v>
      </c>
      <c r="D34" s="255"/>
      <c r="E34" s="255"/>
      <c r="F34" s="255"/>
      <c r="G34" s="255"/>
      <c r="H34" s="255">
        <v>0</v>
      </c>
      <c r="I34" s="255">
        <v>0</v>
      </c>
      <c r="J34" s="255">
        <v>0</v>
      </c>
      <c r="K34" s="255">
        <v>0</v>
      </c>
    </row>
    <row r="35" spans="1:11" ht="53.25" thickBot="1">
      <c r="A35" s="225" t="s">
        <v>221</v>
      </c>
      <c r="B35" s="228" t="s">
        <v>222</v>
      </c>
      <c r="C35" s="232">
        <f t="shared" si="0"/>
        <v>0</v>
      </c>
      <c r="D35" s="229"/>
      <c r="E35" s="229"/>
      <c r="F35" s="229"/>
      <c r="G35" s="229"/>
      <c r="H35" s="229"/>
      <c r="I35" s="229"/>
      <c r="J35" s="229"/>
      <c r="K35" s="229"/>
    </row>
    <row r="36" spans="1:11" ht="53.25" thickBot="1">
      <c r="A36" s="225" t="s">
        <v>223</v>
      </c>
      <c r="B36" s="228" t="s">
        <v>224</v>
      </c>
      <c r="C36" s="232">
        <f t="shared" si="0"/>
        <v>0</v>
      </c>
      <c r="D36" s="229"/>
      <c r="E36" s="229"/>
      <c r="F36" s="229"/>
      <c r="G36" s="229"/>
      <c r="H36" s="229"/>
      <c r="I36" s="229"/>
      <c r="J36" s="229"/>
      <c r="K36" s="229"/>
    </row>
    <row r="37" spans="1:11" ht="27" thickBot="1">
      <c r="A37" s="202" t="s">
        <v>153</v>
      </c>
      <c r="B37" s="203">
        <v>110</v>
      </c>
      <c r="C37" s="342">
        <f t="shared" si="0"/>
        <v>83</v>
      </c>
      <c r="D37" s="342"/>
      <c r="E37" s="342"/>
      <c r="F37" s="342"/>
      <c r="G37" s="342"/>
      <c r="H37" s="342"/>
      <c r="I37" s="342"/>
      <c r="J37" s="342">
        <v>1</v>
      </c>
      <c r="K37" s="342">
        <v>82</v>
      </c>
    </row>
    <row r="38" spans="1:11" ht="53.25" thickBot="1">
      <c r="A38" s="235" t="s">
        <v>154</v>
      </c>
      <c r="B38" s="234">
        <v>111</v>
      </c>
      <c r="C38" s="232">
        <f t="shared" si="0"/>
        <v>0</v>
      </c>
      <c r="D38" s="255"/>
      <c r="E38" s="255"/>
      <c r="F38" s="255"/>
      <c r="G38" s="255"/>
      <c r="H38" s="255"/>
      <c r="I38" s="255"/>
      <c r="J38" s="255">
        <v>0</v>
      </c>
      <c r="K38" s="255">
        <v>0</v>
      </c>
    </row>
    <row r="39" spans="1:11" ht="66" thickBot="1">
      <c r="A39" s="227" t="s">
        <v>247</v>
      </c>
      <c r="B39" s="228" t="s">
        <v>226</v>
      </c>
      <c r="C39" s="232">
        <f t="shared" si="0"/>
        <v>0</v>
      </c>
      <c r="D39" s="229"/>
      <c r="E39" s="229"/>
      <c r="F39" s="229"/>
      <c r="G39" s="229"/>
      <c r="H39" s="229"/>
      <c r="I39" s="229"/>
      <c r="J39" s="229"/>
      <c r="K39" s="229"/>
    </row>
    <row r="40" spans="1:11" ht="66" thickBot="1">
      <c r="A40" s="227" t="s">
        <v>248</v>
      </c>
      <c r="B40" s="228" t="s">
        <v>228</v>
      </c>
      <c r="C40" s="232">
        <f t="shared" si="0"/>
        <v>0</v>
      </c>
      <c r="D40" s="229"/>
      <c r="E40" s="229"/>
      <c r="F40" s="229"/>
      <c r="G40" s="229"/>
      <c r="H40" s="229"/>
      <c r="I40" s="229"/>
      <c r="J40" s="229"/>
      <c r="K40" s="229"/>
    </row>
    <row r="41" spans="1:11" ht="39.75" thickBot="1">
      <c r="A41" s="235" t="s">
        <v>155</v>
      </c>
      <c r="B41" s="234">
        <v>112</v>
      </c>
      <c r="C41" s="232">
        <f t="shared" si="0"/>
        <v>0</v>
      </c>
      <c r="D41" s="255"/>
      <c r="E41" s="255"/>
      <c r="F41" s="255"/>
      <c r="G41" s="255"/>
      <c r="H41" s="255">
        <v>0</v>
      </c>
      <c r="I41" s="255">
        <v>0</v>
      </c>
      <c r="J41" s="255">
        <v>0</v>
      </c>
      <c r="K41" s="255">
        <v>0</v>
      </c>
    </row>
    <row r="42" spans="1:11" ht="39.75" thickBot="1">
      <c r="A42" s="235" t="s">
        <v>156</v>
      </c>
      <c r="B42" s="234">
        <v>113</v>
      </c>
      <c r="C42" s="232">
        <f t="shared" si="0"/>
        <v>0</v>
      </c>
      <c r="D42" s="255"/>
      <c r="E42" s="255"/>
      <c r="F42" s="255"/>
      <c r="G42" s="255"/>
      <c r="H42" s="255">
        <v>0</v>
      </c>
      <c r="I42" s="255">
        <v>0</v>
      </c>
      <c r="J42" s="255">
        <v>0</v>
      </c>
      <c r="K42" s="255">
        <v>0</v>
      </c>
    </row>
    <row r="43" spans="1:11" ht="39.75" thickBot="1">
      <c r="A43" s="235" t="s">
        <v>157</v>
      </c>
      <c r="B43" s="234">
        <v>114</v>
      </c>
      <c r="C43" s="232">
        <f t="shared" si="0"/>
        <v>83</v>
      </c>
      <c r="D43" s="255"/>
      <c r="E43" s="255"/>
      <c r="F43" s="255"/>
      <c r="G43" s="255"/>
      <c r="H43" s="255"/>
      <c r="I43" s="255"/>
      <c r="J43" s="255">
        <v>1</v>
      </c>
      <c r="K43" s="255">
        <v>82</v>
      </c>
    </row>
    <row r="44" spans="1:11" ht="15" thickBot="1">
      <c r="A44" s="226" t="s">
        <v>158</v>
      </c>
      <c r="B44" s="464">
        <v>115</v>
      </c>
      <c r="C44" s="232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236" t="s">
        <v>44</v>
      </c>
      <c r="B45" s="465"/>
      <c r="C45" s="232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235" t="s">
        <v>45</v>
      </c>
      <c r="B46" s="234">
        <v>116</v>
      </c>
      <c r="C46" s="232">
        <f t="shared" si="0"/>
        <v>0</v>
      </c>
      <c r="D46" s="255"/>
      <c r="E46" s="255"/>
      <c r="F46" s="255"/>
      <c r="G46" s="255"/>
      <c r="H46" s="255"/>
      <c r="I46" s="255"/>
      <c r="J46" s="255"/>
      <c r="K46" s="255"/>
    </row>
    <row r="47" spans="1:11" ht="15" thickBot="1">
      <c r="A47" s="235" t="s">
        <v>46</v>
      </c>
      <c r="B47" s="234">
        <v>121</v>
      </c>
      <c r="C47" s="232">
        <f t="shared" si="0"/>
        <v>0</v>
      </c>
      <c r="D47" s="255"/>
      <c r="E47" s="255"/>
      <c r="F47" s="255"/>
      <c r="G47" s="255"/>
      <c r="H47" s="255"/>
      <c r="I47" s="255"/>
      <c r="J47" s="255"/>
      <c r="K47" s="255"/>
    </row>
    <row r="48" spans="1:11" ht="15" thickBot="1">
      <c r="A48" s="235" t="s">
        <v>47</v>
      </c>
      <c r="B48" s="234">
        <v>122</v>
      </c>
      <c r="C48" s="232">
        <f t="shared" si="0"/>
        <v>0</v>
      </c>
      <c r="D48" s="255"/>
      <c r="E48" s="255"/>
      <c r="F48" s="255"/>
      <c r="G48" s="255"/>
      <c r="H48" s="255"/>
      <c r="I48" s="255"/>
      <c r="J48" s="255"/>
      <c r="K48" s="255"/>
    </row>
    <row r="49" spans="1:11" ht="15" thickBot="1">
      <c r="A49" s="226" t="s">
        <v>48</v>
      </c>
      <c r="B49" s="464">
        <v>123</v>
      </c>
      <c r="C49" s="232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236" t="s">
        <v>49</v>
      </c>
      <c r="B50" s="465"/>
      <c r="C50" s="232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236" t="s">
        <v>50</v>
      </c>
      <c r="B51" s="234">
        <v>124</v>
      </c>
      <c r="C51" s="232">
        <f t="shared" si="0"/>
        <v>0</v>
      </c>
      <c r="D51" s="255"/>
      <c r="E51" s="255"/>
      <c r="F51" s="255"/>
      <c r="G51" s="255"/>
      <c r="H51" s="255"/>
      <c r="I51" s="255"/>
      <c r="J51" s="255"/>
      <c r="K51" s="255"/>
    </row>
    <row r="52" spans="1:11" ht="39.75" thickBot="1">
      <c r="A52" s="236" t="s">
        <v>51</v>
      </c>
      <c r="B52" s="234">
        <v>125</v>
      </c>
      <c r="C52" s="232">
        <f t="shared" si="0"/>
        <v>0</v>
      </c>
      <c r="D52" s="255"/>
      <c r="E52" s="255"/>
      <c r="F52" s="255"/>
      <c r="G52" s="255"/>
      <c r="H52" s="255"/>
      <c r="I52" s="255"/>
      <c r="J52" s="255"/>
      <c r="K52" s="255"/>
    </row>
    <row r="53" spans="1:11" ht="15" thickBot="1">
      <c r="A53" s="235" t="s">
        <v>52</v>
      </c>
      <c r="B53" s="234">
        <v>126</v>
      </c>
      <c r="C53" s="232">
        <f t="shared" si="0"/>
        <v>0</v>
      </c>
      <c r="D53" s="255"/>
      <c r="E53" s="255"/>
      <c r="F53" s="255"/>
      <c r="G53" s="255"/>
      <c r="H53" s="255"/>
      <c r="I53" s="255"/>
      <c r="J53" s="255"/>
      <c r="K53" s="255"/>
    </row>
    <row r="54" spans="1:11" ht="39.75" thickBot="1">
      <c r="A54" s="235" t="s">
        <v>159</v>
      </c>
      <c r="B54" s="234">
        <v>127</v>
      </c>
      <c r="C54" s="232">
        <f t="shared" si="0"/>
        <v>0</v>
      </c>
      <c r="D54" s="255"/>
      <c r="E54" s="255"/>
      <c r="F54" s="255"/>
      <c r="G54" s="255"/>
      <c r="H54" s="255"/>
      <c r="I54" s="255"/>
      <c r="J54" s="255">
        <v>0</v>
      </c>
      <c r="K54" s="255">
        <v>0</v>
      </c>
    </row>
    <row r="55" spans="1:11" ht="15" thickBot="1">
      <c r="A55" s="434" t="s">
        <v>160</v>
      </c>
      <c r="B55" s="435"/>
      <c r="C55" s="435"/>
      <c r="D55" s="435"/>
      <c r="E55" s="435"/>
      <c r="F55" s="435"/>
      <c r="G55" s="435"/>
      <c r="H55" s="435"/>
      <c r="I55" s="435"/>
      <c r="J55" s="435"/>
      <c r="K55" s="436"/>
    </row>
    <row r="56" spans="1:11" ht="15" thickBot="1">
      <c r="A56" s="235" t="s">
        <v>161</v>
      </c>
      <c r="B56" s="234">
        <v>201</v>
      </c>
      <c r="C56" s="232">
        <f>SUM(D56:K56)</f>
        <v>0</v>
      </c>
      <c r="D56" s="255"/>
      <c r="E56" s="255"/>
      <c r="F56" s="255"/>
      <c r="G56" s="255"/>
      <c r="H56" s="255"/>
      <c r="I56" s="255"/>
      <c r="J56" s="255">
        <v>0</v>
      </c>
      <c r="K56" s="255">
        <v>0</v>
      </c>
    </row>
    <row r="57" spans="1:11" ht="53.25" thickBot="1">
      <c r="A57" s="236" t="s">
        <v>162</v>
      </c>
      <c r="B57" s="234">
        <v>202</v>
      </c>
      <c r="C57" s="232">
        <f aca="true" t="shared" si="1" ref="C57:C71">SUM(D57:K57)</f>
        <v>0</v>
      </c>
      <c r="D57" s="255">
        <v>0</v>
      </c>
      <c r="E57" s="255">
        <v>0</v>
      </c>
      <c r="F57" s="255">
        <v>0</v>
      </c>
      <c r="G57" s="255">
        <v>0</v>
      </c>
      <c r="H57" s="255">
        <v>0</v>
      </c>
      <c r="I57" s="255">
        <v>0</v>
      </c>
      <c r="J57" s="255">
        <v>0</v>
      </c>
      <c r="K57" s="255">
        <v>0</v>
      </c>
    </row>
    <row r="58" spans="1:11" ht="53.25" thickBot="1">
      <c r="A58" s="236" t="s">
        <v>163</v>
      </c>
      <c r="B58" s="234">
        <v>203</v>
      </c>
      <c r="C58" s="232">
        <f t="shared" si="1"/>
        <v>0</v>
      </c>
      <c r="D58" s="255"/>
      <c r="E58" s="255"/>
      <c r="F58" s="255"/>
      <c r="G58" s="255"/>
      <c r="H58" s="255"/>
      <c r="I58" s="255"/>
      <c r="J58" s="255">
        <v>0</v>
      </c>
      <c r="K58" s="255">
        <v>0</v>
      </c>
    </row>
    <row r="59" spans="1:11" ht="27" thickBot="1">
      <c r="A59" s="236" t="s">
        <v>164</v>
      </c>
      <c r="B59" s="234">
        <v>204</v>
      </c>
      <c r="C59" s="232">
        <f t="shared" si="1"/>
        <v>0</v>
      </c>
      <c r="D59" s="255"/>
      <c r="E59" s="255"/>
      <c r="F59" s="255"/>
      <c r="G59" s="255"/>
      <c r="H59" s="255">
        <v>0</v>
      </c>
      <c r="I59" s="255">
        <v>0</v>
      </c>
      <c r="J59" s="255">
        <v>0</v>
      </c>
      <c r="K59" s="255">
        <v>0</v>
      </c>
    </row>
    <row r="60" spans="1:11" ht="39.75" thickBot="1">
      <c r="A60" s="236" t="s">
        <v>165</v>
      </c>
      <c r="B60" s="234">
        <v>205</v>
      </c>
      <c r="C60" s="232">
        <f t="shared" si="1"/>
        <v>0</v>
      </c>
      <c r="D60" s="255"/>
      <c r="E60" s="255"/>
      <c r="F60" s="255"/>
      <c r="G60" s="255"/>
      <c r="H60" s="255">
        <v>0</v>
      </c>
      <c r="I60" s="255">
        <v>0</v>
      </c>
      <c r="J60" s="255">
        <v>0</v>
      </c>
      <c r="K60" s="255">
        <v>0</v>
      </c>
    </row>
    <row r="61" spans="1:11" ht="27" thickBot="1">
      <c r="A61" s="236" t="s">
        <v>166</v>
      </c>
      <c r="B61" s="234">
        <v>206</v>
      </c>
      <c r="C61" s="232">
        <f t="shared" si="1"/>
        <v>0</v>
      </c>
      <c r="D61" s="255"/>
      <c r="E61" s="255"/>
      <c r="F61" s="255"/>
      <c r="G61" s="255"/>
      <c r="H61" s="255"/>
      <c r="I61" s="255"/>
      <c r="J61" s="255">
        <v>0</v>
      </c>
      <c r="K61" s="255">
        <v>0</v>
      </c>
    </row>
    <row r="62" spans="1:11" ht="15" thickBot="1">
      <c r="A62" s="226" t="s">
        <v>167</v>
      </c>
      <c r="B62" s="464">
        <v>207</v>
      </c>
      <c r="C62" s="232">
        <f t="shared" si="1"/>
        <v>0</v>
      </c>
      <c r="D62" s="462"/>
      <c r="E62" s="462"/>
      <c r="F62" s="462"/>
      <c r="G62" s="462"/>
      <c r="H62" s="462"/>
      <c r="I62" s="462"/>
      <c r="J62" s="462">
        <v>0</v>
      </c>
      <c r="K62" s="462">
        <v>0</v>
      </c>
    </row>
    <row r="63" spans="1:11" ht="15" thickBot="1">
      <c r="A63" s="236" t="s">
        <v>62</v>
      </c>
      <c r="B63" s="465"/>
      <c r="C63" s="232">
        <f t="shared" si="1"/>
        <v>0</v>
      </c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235" t="s">
        <v>63</v>
      </c>
      <c r="B64" s="234">
        <v>208</v>
      </c>
      <c r="C64" s="232">
        <f t="shared" si="1"/>
        <v>0</v>
      </c>
      <c r="D64" s="255"/>
      <c r="E64" s="255"/>
      <c r="F64" s="255"/>
      <c r="G64" s="255"/>
      <c r="H64" s="255"/>
      <c r="I64" s="255"/>
      <c r="J64" s="255">
        <v>0</v>
      </c>
      <c r="K64" s="255">
        <v>0</v>
      </c>
    </row>
    <row r="65" spans="1:11" ht="39.75" thickBot="1">
      <c r="A65" s="235" t="s">
        <v>64</v>
      </c>
      <c r="B65" s="234">
        <v>209</v>
      </c>
      <c r="C65" s="232">
        <f t="shared" si="1"/>
        <v>0</v>
      </c>
      <c r="D65" s="255"/>
      <c r="E65" s="255"/>
      <c r="F65" s="255"/>
      <c r="G65" s="255"/>
      <c r="H65" s="255"/>
      <c r="I65" s="255"/>
      <c r="J65" s="255">
        <v>0</v>
      </c>
      <c r="K65" s="255">
        <v>0</v>
      </c>
    </row>
    <row r="66" spans="1:11" ht="15" thickBot="1">
      <c r="A66" s="226" t="s">
        <v>65</v>
      </c>
      <c r="B66" s="464" t="s">
        <v>67</v>
      </c>
      <c r="C66" s="232">
        <f t="shared" si="1"/>
        <v>0</v>
      </c>
      <c r="D66" s="462"/>
      <c r="E66" s="462"/>
      <c r="F66" s="462"/>
      <c r="G66" s="462"/>
      <c r="H66" s="462"/>
      <c r="I66" s="462"/>
      <c r="J66" s="462">
        <v>0</v>
      </c>
      <c r="K66" s="462">
        <v>0</v>
      </c>
    </row>
    <row r="67" spans="1:11" ht="27" thickBot="1">
      <c r="A67" s="236" t="s">
        <v>66</v>
      </c>
      <c r="B67" s="465"/>
      <c r="C67" s="232">
        <f t="shared" si="1"/>
        <v>0</v>
      </c>
      <c r="D67" s="463"/>
      <c r="E67" s="463"/>
      <c r="F67" s="463"/>
      <c r="G67" s="463"/>
      <c r="H67" s="463"/>
      <c r="I67" s="463"/>
      <c r="J67" s="463"/>
      <c r="K67" s="463"/>
    </row>
    <row r="68" spans="1:11" ht="15" thickBot="1">
      <c r="A68" s="235" t="s">
        <v>68</v>
      </c>
      <c r="B68" s="234">
        <v>211</v>
      </c>
      <c r="C68" s="232">
        <f t="shared" si="1"/>
        <v>0</v>
      </c>
      <c r="D68" s="255"/>
      <c r="E68" s="255"/>
      <c r="F68" s="255"/>
      <c r="G68" s="255"/>
      <c r="H68" s="255"/>
      <c r="I68" s="255"/>
      <c r="J68" s="255">
        <v>0</v>
      </c>
      <c r="K68" s="255">
        <v>0</v>
      </c>
    </row>
    <row r="69" spans="1:11" ht="27" thickBot="1">
      <c r="A69" s="236" t="s">
        <v>69</v>
      </c>
      <c r="B69" s="234" t="s">
        <v>70</v>
      </c>
      <c r="C69" s="232">
        <f t="shared" si="1"/>
        <v>0</v>
      </c>
      <c r="D69" s="255"/>
      <c r="E69" s="255"/>
      <c r="F69" s="255"/>
      <c r="G69" s="255"/>
      <c r="H69" s="255"/>
      <c r="I69" s="255"/>
      <c r="J69" s="255">
        <v>0</v>
      </c>
      <c r="K69" s="255">
        <v>0</v>
      </c>
    </row>
    <row r="70" spans="1:11" ht="27" thickBot="1">
      <c r="A70" s="235" t="s">
        <v>71</v>
      </c>
      <c r="B70" s="234">
        <v>213</v>
      </c>
      <c r="C70" s="232">
        <f t="shared" si="1"/>
        <v>0</v>
      </c>
      <c r="D70" s="255"/>
      <c r="E70" s="255"/>
      <c r="F70" s="255"/>
      <c r="G70" s="255"/>
      <c r="H70" s="255"/>
      <c r="I70" s="255"/>
      <c r="J70" s="255">
        <v>0</v>
      </c>
      <c r="K70" s="255">
        <v>0</v>
      </c>
    </row>
    <row r="71" spans="1:11" ht="27" thickBot="1">
      <c r="A71" s="235" t="s">
        <v>72</v>
      </c>
      <c r="B71" s="234">
        <v>214</v>
      </c>
      <c r="C71" s="232">
        <f t="shared" si="1"/>
        <v>0</v>
      </c>
      <c r="D71" s="255"/>
      <c r="E71" s="255"/>
      <c r="F71" s="255"/>
      <c r="G71" s="255"/>
      <c r="H71" s="255"/>
      <c r="I71" s="255"/>
      <c r="J71" s="255">
        <v>0</v>
      </c>
      <c r="K71" s="255">
        <v>0</v>
      </c>
    </row>
    <row r="72" spans="1:11" ht="14.25">
      <c r="A72" s="439" t="s">
        <v>168</v>
      </c>
      <c r="B72" s="440"/>
      <c r="C72" s="440"/>
      <c r="D72" s="440"/>
      <c r="E72" s="440"/>
      <c r="F72" s="440"/>
      <c r="G72" s="440"/>
      <c r="H72" s="440"/>
      <c r="I72" s="440"/>
      <c r="J72" s="440"/>
      <c r="K72" s="441"/>
    </row>
    <row r="73" spans="1:11" ht="15" thickBot="1">
      <c r="A73" s="442" t="s">
        <v>74</v>
      </c>
      <c r="B73" s="443"/>
      <c r="C73" s="443"/>
      <c r="D73" s="443"/>
      <c r="E73" s="443"/>
      <c r="F73" s="443"/>
      <c r="G73" s="443"/>
      <c r="H73" s="443"/>
      <c r="I73" s="443"/>
      <c r="J73" s="443"/>
      <c r="K73" s="444"/>
    </row>
    <row r="74" spans="1:12" ht="27" thickBot="1">
      <c r="A74" s="235" t="s">
        <v>75</v>
      </c>
      <c r="B74" s="234">
        <v>301</v>
      </c>
      <c r="C74" s="232">
        <f>SUM(D74:K74)</f>
        <v>1457.31</v>
      </c>
      <c r="D74" s="255"/>
      <c r="E74" s="255"/>
      <c r="F74" s="255"/>
      <c r="G74" s="255"/>
      <c r="H74" s="255"/>
      <c r="I74" s="255"/>
      <c r="J74" s="255">
        <v>80.36</v>
      </c>
      <c r="K74" s="255">
        <v>1376.95</v>
      </c>
      <c r="L74" s="74">
        <f>SUM(D74:I74)</f>
        <v>0</v>
      </c>
    </row>
    <row r="75" spans="1:12" ht="53.25" thickBot="1">
      <c r="A75" s="235" t="s">
        <v>169</v>
      </c>
      <c r="B75" s="234">
        <v>302</v>
      </c>
      <c r="C75" s="232">
        <f aca="true" t="shared" si="2" ref="C75:C103">SUM(D75:K75)</f>
        <v>0</v>
      </c>
      <c r="D75" s="255">
        <v>0</v>
      </c>
      <c r="E75" s="255">
        <v>0</v>
      </c>
      <c r="F75" s="255">
        <v>0</v>
      </c>
      <c r="G75" s="255">
        <v>0</v>
      </c>
      <c r="H75" s="255">
        <v>0</v>
      </c>
      <c r="I75" s="255">
        <v>0</v>
      </c>
      <c r="J75" s="255">
        <v>0</v>
      </c>
      <c r="K75" s="255">
        <v>0</v>
      </c>
      <c r="L75" s="74">
        <f>SUM(D87:I87)</f>
        <v>0</v>
      </c>
    </row>
    <row r="76" spans="1:11" ht="53.25" thickBot="1">
      <c r="A76" s="235" t="s">
        <v>170</v>
      </c>
      <c r="B76" s="234">
        <v>303</v>
      </c>
      <c r="C76" s="232">
        <f t="shared" si="2"/>
        <v>0</v>
      </c>
      <c r="D76" s="255"/>
      <c r="E76" s="255"/>
      <c r="F76" s="255"/>
      <c r="G76" s="255"/>
      <c r="H76" s="255"/>
      <c r="I76" s="255"/>
      <c r="J76" s="255">
        <v>0</v>
      </c>
      <c r="K76" s="255">
        <v>0</v>
      </c>
    </row>
    <row r="77" spans="1:11" ht="53.25" thickBot="1">
      <c r="A77" s="227" t="s">
        <v>249</v>
      </c>
      <c r="B77" s="228" t="s">
        <v>230</v>
      </c>
      <c r="C77" s="232">
        <f t="shared" si="2"/>
        <v>0</v>
      </c>
      <c r="D77" s="229"/>
      <c r="E77" s="229"/>
      <c r="F77" s="229"/>
      <c r="G77" s="229"/>
      <c r="H77" s="229"/>
      <c r="I77" s="229"/>
      <c r="J77" s="229"/>
      <c r="K77" s="229"/>
    </row>
    <row r="78" spans="1:11" ht="66" thickBot="1">
      <c r="A78" s="227" t="s">
        <v>250</v>
      </c>
      <c r="B78" s="228" t="s">
        <v>232</v>
      </c>
      <c r="C78" s="232">
        <f t="shared" si="2"/>
        <v>0</v>
      </c>
      <c r="D78" s="229"/>
      <c r="E78" s="229"/>
      <c r="F78" s="229"/>
      <c r="G78" s="229"/>
      <c r="H78" s="229"/>
      <c r="I78" s="229"/>
      <c r="J78" s="229"/>
      <c r="K78" s="229"/>
    </row>
    <row r="79" spans="1:11" ht="66" thickBot="1">
      <c r="A79" s="235" t="s">
        <v>171</v>
      </c>
      <c r="B79" s="234">
        <v>304</v>
      </c>
      <c r="C79" s="232">
        <f t="shared" si="2"/>
        <v>0</v>
      </c>
      <c r="D79" s="255"/>
      <c r="E79" s="255"/>
      <c r="F79" s="255"/>
      <c r="G79" s="255"/>
      <c r="H79" s="255"/>
      <c r="I79" s="255"/>
      <c r="J79" s="255">
        <v>0</v>
      </c>
      <c r="K79" s="255">
        <v>0</v>
      </c>
    </row>
    <row r="80" spans="1:11" ht="66" thickBot="1">
      <c r="A80" s="227" t="s">
        <v>251</v>
      </c>
      <c r="B80" s="228" t="s">
        <v>234</v>
      </c>
      <c r="C80" s="232">
        <f t="shared" si="2"/>
        <v>0</v>
      </c>
      <c r="D80" s="229"/>
      <c r="E80" s="229"/>
      <c r="F80" s="229"/>
      <c r="G80" s="229"/>
      <c r="H80" s="229"/>
      <c r="I80" s="229"/>
      <c r="J80" s="229"/>
      <c r="K80" s="229"/>
    </row>
    <row r="81" spans="1:11" ht="93" thickBot="1">
      <c r="A81" s="230" t="s">
        <v>252</v>
      </c>
      <c r="B81" s="231">
        <v>305</v>
      </c>
      <c r="C81" s="232">
        <f t="shared" si="2"/>
        <v>0</v>
      </c>
      <c r="D81" s="232"/>
      <c r="E81" s="232"/>
      <c r="F81" s="232"/>
      <c r="G81" s="232"/>
      <c r="H81" s="232"/>
      <c r="I81" s="232"/>
      <c r="J81" s="232"/>
      <c r="K81" s="232"/>
    </row>
    <row r="82" spans="1:11" ht="53.25" thickBot="1">
      <c r="A82" s="235" t="s">
        <v>80</v>
      </c>
      <c r="B82" s="234">
        <v>306</v>
      </c>
      <c r="C82" s="232">
        <f t="shared" si="2"/>
        <v>0</v>
      </c>
      <c r="D82" s="255"/>
      <c r="E82" s="255"/>
      <c r="F82" s="255"/>
      <c r="G82" s="255"/>
      <c r="H82" s="255"/>
      <c r="I82" s="255"/>
      <c r="J82" s="255">
        <v>0</v>
      </c>
      <c r="K82" s="255">
        <v>0</v>
      </c>
    </row>
    <row r="83" spans="1:11" ht="39.75" thickBot="1">
      <c r="A83" s="235" t="s">
        <v>173</v>
      </c>
      <c r="B83" s="234">
        <v>307</v>
      </c>
      <c r="C83" s="232">
        <f t="shared" si="2"/>
        <v>0</v>
      </c>
      <c r="D83" s="255"/>
      <c r="E83" s="255"/>
      <c r="F83" s="255"/>
      <c r="G83" s="255"/>
      <c r="H83" s="255">
        <v>0</v>
      </c>
      <c r="I83" s="255">
        <v>0</v>
      </c>
      <c r="J83" s="255">
        <v>0</v>
      </c>
      <c r="K83" s="255">
        <v>0</v>
      </c>
    </row>
    <row r="84" spans="1:11" ht="39.75" thickBot="1">
      <c r="A84" s="235" t="s">
        <v>174</v>
      </c>
      <c r="B84" s="234">
        <v>308</v>
      </c>
      <c r="C84" s="232">
        <f t="shared" si="2"/>
        <v>0</v>
      </c>
      <c r="D84" s="255"/>
      <c r="E84" s="255"/>
      <c r="F84" s="255"/>
      <c r="G84" s="255"/>
      <c r="H84" s="255">
        <v>0</v>
      </c>
      <c r="I84" s="255">
        <v>0</v>
      </c>
      <c r="J84" s="255">
        <v>0</v>
      </c>
      <c r="K84" s="255">
        <v>0</v>
      </c>
    </row>
    <row r="85" spans="1:11" ht="27" thickBot="1">
      <c r="A85" s="227" t="s">
        <v>375</v>
      </c>
      <c r="B85" s="228" t="s">
        <v>236</v>
      </c>
      <c r="C85" s="232">
        <f t="shared" si="2"/>
        <v>0</v>
      </c>
      <c r="D85" s="229"/>
      <c r="E85" s="229"/>
      <c r="F85" s="229"/>
      <c r="G85" s="229"/>
      <c r="H85" s="229"/>
      <c r="I85" s="229"/>
      <c r="J85" s="229"/>
      <c r="K85" s="229"/>
    </row>
    <row r="86" spans="1:11" ht="27" thickBot="1">
      <c r="A86" s="227" t="s">
        <v>253</v>
      </c>
      <c r="B86" s="228" t="s">
        <v>238</v>
      </c>
      <c r="C86" s="232">
        <f t="shared" si="2"/>
        <v>0</v>
      </c>
      <c r="D86" s="229"/>
      <c r="E86" s="229"/>
      <c r="F86" s="229"/>
      <c r="G86" s="229"/>
      <c r="H86" s="229"/>
      <c r="I86" s="229"/>
      <c r="J86" s="229"/>
      <c r="K86" s="229"/>
    </row>
    <row r="87" spans="1:11" ht="27" thickBot="1">
      <c r="A87" s="235" t="s">
        <v>175</v>
      </c>
      <c r="B87" s="234">
        <v>309</v>
      </c>
      <c r="C87" s="232">
        <f t="shared" si="2"/>
        <v>1457.31</v>
      </c>
      <c r="D87" s="255"/>
      <c r="E87" s="255"/>
      <c r="F87" s="255"/>
      <c r="G87" s="255"/>
      <c r="H87" s="255"/>
      <c r="I87" s="255"/>
      <c r="J87" s="255">
        <v>80.36</v>
      </c>
      <c r="K87" s="255">
        <v>1376.95</v>
      </c>
    </row>
    <row r="88" spans="1:11" ht="53.25" thickBot="1">
      <c r="A88" s="235" t="s">
        <v>176</v>
      </c>
      <c r="B88" s="234">
        <v>310</v>
      </c>
      <c r="C88" s="232">
        <f t="shared" si="2"/>
        <v>0</v>
      </c>
      <c r="D88" s="255"/>
      <c r="E88" s="255"/>
      <c r="F88" s="255"/>
      <c r="G88" s="255"/>
      <c r="H88" s="255"/>
      <c r="I88" s="255"/>
      <c r="J88" s="255">
        <v>0</v>
      </c>
      <c r="K88" s="255">
        <v>0</v>
      </c>
    </row>
    <row r="89" spans="1:11" ht="66" thickBot="1">
      <c r="A89" s="227" t="s">
        <v>254</v>
      </c>
      <c r="B89" s="228" t="s">
        <v>240</v>
      </c>
      <c r="C89" s="232">
        <f t="shared" si="2"/>
        <v>0</v>
      </c>
      <c r="D89" s="229"/>
      <c r="E89" s="229"/>
      <c r="F89" s="229"/>
      <c r="G89" s="229"/>
      <c r="H89" s="229"/>
      <c r="I89" s="229"/>
      <c r="J89" s="229"/>
      <c r="K89" s="229"/>
    </row>
    <row r="90" spans="1:11" ht="66" thickBot="1">
      <c r="A90" s="227" t="s">
        <v>255</v>
      </c>
      <c r="B90" s="228" t="s">
        <v>242</v>
      </c>
      <c r="C90" s="232">
        <f t="shared" si="2"/>
        <v>0</v>
      </c>
      <c r="D90" s="229"/>
      <c r="E90" s="229"/>
      <c r="F90" s="229"/>
      <c r="G90" s="229"/>
      <c r="H90" s="229"/>
      <c r="I90" s="229"/>
      <c r="J90" s="229"/>
      <c r="K90" s="229"/>
    </row>
    <row r="91" spans="1:11" ht="39.75" thickBot="1">
      <c r="A91" s="235" t="s">
        <v>177</v>
      </c>
      <c r="B91" s="234">
        <v>311</v>
      </c>
      <c r="C91" s="232">
        <f t="shared" si="2"/>
        <v>0</v>
      </c>
      <c r="D91" s="255"/>
      <c r="E91" s="255"/>
      <c r="F91" s="255"/>
      <c r="G91" s="255"/>
      <c r="H91" s="255">
        <v>0</v>
      </c>
      <c r="I91" s="255">
        <v>0</v>
      </c>
      <c r="J91" s="255">
        <v>0</v>
      </c>
      <c r="K91" s="255">
        <v>0</v>
      </c>
    </row>
    <row r="92" spans="1:11" ht="39.75" thickBot="1">
      <c r="A92" s="235" t="s">
        <v>178</v>
      </c>
      <c r="B92" s="234">
        <v>312</v>
      </c>
      <c r="C92" s="232">
        <f t="shared" si="2"/>
        <v>0</v>
      </c>
      <c r="D92" s="255"/>
      <c r="E92" s="255"/>
      <c r="F92" s="255"/>
      <c r="G92" s="255"/>
      <c r="H92" s="255">
        <v>0</v>
      </c>
      <c r="I92" s="255">
        <v>0</v>
      </c>
      <c r="J92" s="255">
        <v>0</v>
      </c>
      <c r="K92" s="255">
        <v>0</v>
      </c>
    </row>
    <row r="93" spans="1:11" ht="39.75" thickBot="1">
      <c r="A93" s="235" t="s">
        <v>179</v>
      </c>
      <c r="B93" s="234">
        <v>313</v>
      </c>
      <c r="C93" s="369">
        <f t="shared" si="2"/>
        <v>0</v>
      </c>
      <c r="D93" s="353"/>
      <c r="E93" s="353"/>
      <c r="F93" s="353"/>
      <c r="G93" s="353"/>
      <c r="H93" s="353"/>
      <c r="I93" s="353"/>
      <c r="J93" s="353"/>
      <c r="K93" s="353"/>
    </row>
    <row r="94" spans="1:11" ht="14.25">
      <c r="A94" s="226" t="s">
        <v>158</v>
      </c>
      <c r="B94" s="506">
        <v>314</v>
      </c>
      <c r="C94" s="307">
        <f t="shared" si="2"/>
        <v>0</v>
      </c>
      <c r="D94" s="356"/>
      <c r="E94" s="356"/>
      <c r="F94" s="356"/>
      <c r="G94" s="356"/>
      <c r="H94" s="356"/>
      <c r="I94" s="356"/>
      <c r="J94" s="356"/>
      <c r="K94" s="356"/>
    </row>
    <row r="95" spans="1:11" ht="15" thickBot="1">
      <c r="A95" s="236" t="s">
        <v>44</v>
      </c>
      <c r="B95" s="507"/>
      <c r="C95" s="307">
        <f t="shared" si="2"/>
        <v>0</v>
      </c>
      <c r="D95" s="356"/>
      <c r="E95" s="356"/>
      <c r="F95" s="356"/>
      <c r="G95" s="356"/>
      <c r="H95" s="356"/>
      <c r="I95" s="356"/>
      <c r="J95" s="356"/>
      <c r="K95" s="356"/>
    </row>
    <row r="96" spans="1:11" ht="15" thickBot="1">
      <c r="A96" s="235" t="s">
        <v>88</v>
      </c>
      <c r="B96" s="234">
        <v>315</v>
      </c>
      <c r="C96" s="232">
        <f t="shared" si="2"/>
        <v>0</v>
      </c>
      <c r="D96" s="255"/>
      <c r="E96" s="255"/>
      <c r="F96" s="255"/>
      <c r="G96" s="255"/>
      <c r="H96" s="255"/>
      <c r="I96" s="255"/>
      <c r="J96" s="255"/>
      <c r="K96" s="255"/>
    </row>
    <row r="97" spans="1:11" ht="27" thickBot="1">
      <c r="A97" s="235" t="s">
        <v>180</v>
      </c>
      <c r="B97" s="234">
        <v>321</v>
      </c>
      <c r="C97" s="232">
        <f t="shared" si="2"/>
        <v>0</v>
      </c>
      <c r="D97" s="255"/>
      <c r="E97" s="255"/>
      <c r="F97" s="255"/>
      <c r="G97" s="255"/>
      <c r="H97" s="255"/>
      <c r="I97" s="255"/>
      <c r="J97" s="255"/>
      <c r="K97" s="255"/>
    </row>
    <row r="98" spans="1:11" ht="27" thickBot="1">
      <c r="A98" s="235" t="s">
        <v>181</v>
      </c>
      <c r="B98" s="234">
        <v>322</v>
      </c>
      <c r="C98" s="232">
        <f t="shared" si="2"/>
        <v>0</v>
      </c>
      <c r="D98" s="255"/>
      <c r="E98" s="255"/>
      <c r="F98" s="255"/>
      <c r="G98" s="255"/>
      <c r="H98" s="255"/>
      <c r="I98" s="255"/>
      <c r="J98" s="255"/>
      <c r="K98" s="255"/>
    </row>
    <row r="99" spans="1:11" ht="15" thickBot="1">
      <c r="A99" s="226" t="s">
        <v>48</v>
      </c>
      <c r="B99" s="464">
        <v>323</v>
      </c>
      <c r="C99" s="232">
        <f t="shared" si="2"/>
        <v>0</v>
      </c>
      <c r="D99" s="462"/>
      <c r="E99" s="462"/>
      <c r="F99" s="462"/>
      <c r="G99" s="462"/>
      <c r="H99" s="462"/>
      <c r="I99" s="462"/>
      <c r="J99" s="462"/>
      <c r="K99" s="462"/>
    </row>
    <row r="100" spans="1:11" ht="15" thickBot="1">
      <c r="A100" s="236" t="s">
        <v>49</v>
      </c>
      <c r="B100" s="465"/>
      <c r="C100" s="232">
        <f t="shared" si="2"/>
        <v>0</v>
      </c>
      <c r="D100" s="463"/>
      <c r="E100" s="463"/>
      <c r="F100" s="463"/>
      <c r="G100" s="463"/>
      <c r="H100" s="463"/>
      <c r="I100" s="463"/>
      <c r="J100" s="463"/>
      <c r="K100" s="463"/>
    </row>
    <row r="101" spans="1:11" ht="27" thickBot="1">
      <c r="A101" s="236" t="s">
        <v>50</v>
      </c>
      <c r="B101" s="234">
        <v>324</v>
      </c>
      <c r="C101" s="232">
        <f t="shared" si="2"/>
        <v>0</v>
      </c>
      <c r="D101" s="255"/>
      <c r="E101" s="255"/>
      <c r="F101" s="255"/>
      <c r="G101" s="255"/>
      <c r="H101" s="255"/>
      <c r="I101" s="255"/>
      <c r="J101" s="255"/>
      <c r="K101" s="255"/>
    </row>
    <row r="102" spans="1:11" ht="39.75" thickBot="1">
      <c r="A102" s="236" t="s">
        <v>51</v>
      </c>
      <c r="B102" s="234">
        <v>325</v>
      </c>
      <c r="C102" s="232">
        <f t="shared" si="2"/>
        <v>0</v>
      </c>
      <c r="D102" s="255"/>
      <c r="E102" s="255"/>
      <c r="F102" s="255"/>
      <c r="G102" s="255"/>
      <c r="H102" s="255"/>
      <c r="I102" s="255"/>
      <c r="J102" s="255"/>
      <c r="K102" s="255"/>
    </row>
    <row r="103" spans="1:11" ht="15" thickBot="1">
      <c r="A103" s="235" t="s">
        <v>52</v>
      </c>
      <c r="B103" s="234">
        <v>326</v>
      </c>
      <c r="C103" s="232">
        <f t="shared" si="2"/>
        <v>0</v>
      </c>
      <c r="D103" s="255"/>
      <c r="E103" s="255"/>
      <c r="F103" s="255"/>
      <c r="G103" s="255"/>
      <c r="H103" s="255"/>
      <c r="I103" s="255"/>
      <c r="J103" s="255"/>
      <c r="K103" s="255"/>
    </row>
    <row r="104" spans="1:11" ht="24" customHeight="1" thickBot="1">
      <c r="A104" s="434" t="s">
        <v>182</v>
      </c>
      <c r="B104" s="435"/>
      <c r="C104" s="435"/>
      <c r="D104" s="435"/>
      <c r="E104" s="435"/>
      <c r="F104" s="435"/>
      <c r="G104" s="435"/>
      <c r="H104" s="435"/>
      <c r="I104" s="435"/>
      <c r="J104" s="435"/>
      <c r="K104" s="436"/>
    </row>
    <row r="105" spans="1:11" ht="24" customHeight="1" thickBot="1">
      <c r="A105" s="434" t="s">
        <v>183</v>
      </c>
      <c r="B105" s="435"/>
      <c r="C105" s="435"/>
      <c r="D105" s="435"/>
      <c r="E105" s="435"/>
      <c r="F105" s="435"/>
      <c r="G105" s="435"/>
      <c r="H105" s="435"/>
      <c r="I105" s="435"/>
      <c r="J105" s="435"/>
      <c r="K105" s="436"/>
    </row>
    <row r="106" spans="1:11" ht="66" thickBot="1">
      <c r="A106" s="112" t="s">
        <v>184</v>
      </c>
      <c r="B106" s="110">
        <v>4.101</v>
      </c>
      <c r="C106" s="232">
        <f>SUM(D106:K106)</f>
        <v>0</v>
      </c>
      <c r="D106" s="111"/>
      <c r="E106" s="111"/>
      <c r="F106" s="111"/>
      <c r="G106" s="111"/>
      <c r="H106" s="111"/>
      <c r="I106" s="111"/>
      <c r="J106" s="110"/>
      <c r="K106" s="110"/>
    </row>
    <row r="107" spans="1:11" ht="79.5" thickBot="1">
      <c r="A107" s="112" t="s">
        <v>185</v>
      </c>
      <c r="B107" s="110">
        <v>4.102</v>
      </c>
      <c r="C107" s="232">
        <f>SUM(D107:K107)</f>
        <v>0</v>
      </c>
      <c r="D107" s="111"/>
      <c r="E107" s="111"/>
      <c r="F107" s="111"/>
      <c r="G107" s="111"/>
      <c r="H107" s="111"/>
      <c r="I107" s="111"/>
      <c r="J107" s="110"/>
      <c r="K107" s="110"/>
    </row>
    <row r="108" spans="1:11" ht="53.25" thickBot="1">
      <c r="A108" s="112" t="s">
        <v>186</v>
      </c>
      <c r="B108" s="110">
        <v>4.103</v>
      </c>
      <c r="C108" s="232">
        <f>SUM(D108:K108)</f>
        <v>0</v>
      </c>
      <c r="D108" s="111"/>
      <c r="E108" s="111"/>
      <c r="F108" s="111"/>
      <c r="G108" s="111"/>
      <c r="H108" s="111"/>
      <c r="I108" s="111"/>
      <c r="J108" s="110"/>
      <c r="K108" s="110"/>
    </row>
    <row r="109" spans="1:11" ht="93" thickBot="1">
      <c r="A109" s="112" t="s">
        <v>187</v>
      </c>
      <c r="B109" s="110">
        <v>4.104</v>
      </c>
      <c r="C109" s="232">
        <f>SUM(D109:K109)</f>
        <v>0</v>
      </c>
      <c r="D109" s="111"/>
      <c r="E109" s="111"/>
      <c r="F109" s="111"/>
      <c r="G109" s="111"/>
      <c r="H109" s="111"/>
      <c r="I109" s="111"/>
      <c r="J109" s="110"/>
      <c r="K109" s="110"/>
    </row>
    <row r="110" spans="1:11" ht="15" thickBot="1">
      <c r="A110" s="434" t="s">
        <v>188</v>
      </c>
      <c r="B110" s="435"/>
      <c r="C110" s="435"/>
      <c r="D110" s="435"/>
      <c r="E110" s="435"/>
      <c r="F110" s="435"/>
      <c r="G110" s="435"/>
      <c r="H110" s="435"/>
      <c r="I110" s="435"/>
      <c r="J110" s="435"/>
      <c r="K110" s="436"/>
    </row>
    <row r="111" spans="1:11" ht="79.5" thickBot="1">
      <c r="A111" s="112" t="s">
        <v>189</v>
      </c>
      <c r="B111" s="110">
        <v>4.201</v>
      </c>
      <c r="C111" s="232">
        <f>SUM(D111:K111)</f>
        <v>0</v>
      </c>
      <c r="D111" s="111"/>
      <c r="E111" s="111"/>
      <c r="F111" s="111"/>
      <c r="G111" s="111"/>
      <c r="H111" s="111"/>
      <c r="I111" s="111"/>
      <c r="J111" s="110"/>
      <c r="K111" s="110"/>
    </row>
    <row r="112" spans="1:11" ht="39.75" thickBot="1">
      <c r="A112" s="112" t="s">
        <v>99</v>
      </c>
      <c r="B112" s="110">
        <v>4.202</v>
      </c>
      <c r="C112" s="232">
        <f>SUM(D112:K112)</f>
        <v>0</v>
      </c>
      <c r="D112" s="111"/>
      <c r="E112" s="111"/>
      <c r="F112" s="111"/>
      <c r="G112" s="111"/>
      <c r="H112" s="111"/>
      <c r="I112" s="111"/>
      <c r="J112" s="110"/>
      <c r="K112" s="110"/>
    </row>
    <row r="113" spans="1:11" ht="53.25" thickBot="1">
      <c r="A113" s="112" t="s">
        <v>190</v>
      </c>
      <c r="B113" s="110">
        <v>4.203</v>
      </c>
      <c r="C113" s="232">
        <f>SUM(D113:K113)</f>
        <v>0</v>
      </c>
      <c r="D113" s="111"/>
      <c r="E113" s="111"/>
      <c r="F113" s="111"/>
      <c r="G113" s="111"/>
      <c r="H113" s="111"/>
      <c r="I113" s="111"/>
      <c r="J113" s="110"/>
      <c r="K113" s="110"/>
    </row>
    <row r="114" spans="1:11" ht="14.25">
      <c r="A114" s="439" t="s">
        <v>191</v>
      </c>
      <c r="B114" s="440"/>
      <c r="C114" s="440"/>
      <c r="D114" s="440"/>
      <c r="E114" s="440"/>
      <c r="F114" s="440"/>
      <c r="G114" s="440"/>
      <c r="H114" s="440"/>
      <c r="I114" s="440"/>
      <c r="J114" s="440"/>
      <c r="K114" s="441"/>
    </row>
    <row r="115" spans="1:11" ht="15" thickBot="1">
      <c r="A115" s="442" t="s">
        <v>192</v>
      </c>
      <c r="B115" s="443"/>
      <c r="C115" s="443"/>
      <c r="D115" s="443"/>
      <c r="E115" s="443"/>
      <c r="F115" s="443"/>
      <c r="G115" s="443"/>
      <c r="H115" s="443"/>
      <c r="I115" s="443"/>
      <c r="J115" s="443"/>
      <c r="K115" s="444"/>
    </row>
    <row r="116" spans="1:11" ht="15" thickBot="1">
      <c r="A116" s="112" t="s">
        <v>103</v>
      </c>
      <c r="B116" s="110">
        <v>4.301</v>
      </c>
      <c r="C116" s="255">
        <v>2127.1</v>
      </c>
      <c r="D116" s="110"/>
      <c r="E116" s="110"/>
      <c r="F116" s="110"/>
      <c r="G116" s="110"/>
      <c r="H116" s="110"/>
      <c r="I116" s="110"/>
      <c r="J116" s="110"/>
      <c r="K116" s="110"/>
    </row>
    <row r="117" spans="1:11" ht="39.75" thickBot="1">
      <c r="A117" s="112" t="s">
        <v>104</v>
      </c>
      <c r="B117" s="110">
        <v>4.302</v>
      </c>
      <c r="C117" s="111"/>
      <c r="D117" s="110"/>
      <c r="E117" s="110"/>
      <c r="F117" s="110"/>
      <c r="G117" s="110"/>
      <c r="H117" s="110"/>
      <c r="I117" s="110"/>
      <c r="J117" s="110"/>
      <c r="K117" s="110"/>
    </row>
    <row r="118" spans="1:11" ht="53.25" thickBot="1">
      <c r="A118" s="112" t="s">
        <v>193</v>
      </c>
      <c r="B118" s="110">
        <v>4.303</v>
      </c>
      <c r="C118" s="111"/>
      <c r="D118" s="111"/>
      <c r="E118" s="111"/>
      <c r="F118" s="111"/>
      <c r="G118" s="111"/>
      <c r="H118" s="111"/>
      <c r="I118" s="111"/>
      <c r="J118" s="110"/>
      <c r="K118" s="110"/>
    </row>
    <row r="119" spans="1:11" ht="66" thickBot="1">
      <c r="A119" s="112" t="s">
        <v>194</v>
      </c>
      <c r="B119" s="110">
        <v>4.304</v>
      </c>
      <c r="C119" s="111"/>
      <c r="D119" s="111"/>
      <c r="E119" s="111"/>
      <c r="F119" s="111"/>
      <c r="G119" s="111"/>
      <c r="H119" s="111"/>
      <c r="I119" s="111"/>
      <c r="J119" s="110"/>
      <c r="K119" s="110"/>
    </row>
    <row r="120" spans="1:11" ht="53.25" thickBot="1">
      <c r="A120" s="112" t="s">
        <v>195</v>
      </c>
      <c r="B120" s="110">
        <v>4.305</v>
      </c>
      <c r="C120" s="111"/>
      <c r="D120" s="111"/>
      <c r="E120" s="111"/>
      <c r="F120" s="111"/>
      <c r="G120" s="111"/>
      <c r="H120" s="111"/>
      <c r="I120" s="111"/>
      <c r="J120" s="110"/>
      <c r="K120" s="110"/>
    </row>
    <row r="121" spans="1:11" ht="14.25">
      <c r="A121" s="117" t="s">
        <v>196</v>
      </c>
      <c r="B121" s="517">
        <v>4.306</v>
      </c>
      <c r="C121" s="246"/>
      <c r="D121" s="246"/>
      <c r="E121" s="246"/>
      <c r="F121" s="246"/>
      <c r="G121" s="246"/>
      <c r="H121" s="246"/>
      <c r="I121" s="246"/>
      <c r="J121" s="351"/>
      <c r="K121" s="351"/>
    </row>
    <row r="122" spans="1:11" ht="15" thickBot="1">
      <c r="A122" s="112" t="s">
        <v>108</v>
      </c>
      <c r="B122" s="518"/>
      <c r="C122" s="247"/>
      <c r="D122" s="247"/>
      <c r="E122" s="247"/>
      <c r="F122" s="247"/>
      <c r="G122" s="247"/>
      <c r="H122" s="247"/>
      <c r="I122" s="247"/>
      <c r="J122" s="108"/>
      <c r="K122" s="108"/>
    </row>
    <row r="123" spans="1:11" ht="27" thickBot="1">
      <c r="A123" s="114" t="s">
        <v>109</v>
      </c>
      <c r="B123" s="110">
        <v>4.307</v>
      </c>
      <c r="C123" s="111"/>
      <c r="D123" s="111"/>
      <c r="E123" s="111"/>
      <c r="F123" s="111"/>
      <c r="G123" s="111"/>
      <c r="H123" s="111"/>
      <c r="I123" s="111"/>
      <c r="J123" s="110"/>
      <c r="K123" s="110"/>
    </row>
    <row r="124" spans="1:11" ht="79.5" thickBot="1">
      <c r="A124" s="112" t="s">
        <v>197</v>
      </c>
      <c r="B124" s="110">
        <v>4.308</v>
      </c>
      <c r="C124" s="111"/>
      <c r="D124" s="111"/>
      <c r="E124" s="111"/>
      <c r="F124" s="111"/>
      <c r="G124" s="111"/>
      <c r="H124" s="111"/>
      <c r="I124" s="111"/>
      <c r="J124" s="110"/>
      <c r="K124" s="110"/>
    </row>
    <row r="125" spans="1:11" ht="79.5" thickBot="1">
      <c r="A125" s="114" t="s">
        <v>198</v>
      </c>
      <c r="B125" s="118">
        <v>4.309</v>
      </c>
      <c r="C125" s="118"/>
      <c r="D125" s="118"/>
      <c r="E125" s="118"/>
      <c r="F125" s="118"/>
      <c r="G125" s="110"/>
      <c r="H125" s="118"/>
      <c r="I125" s="118"/>
      <c r="J125" s="118"/>
      <c r="K125" s="118"/>
    </row>
    <row r="126" ht="15">
      <c r="A126" s="119"/>
    </row>
    <row r="127" spans="1:7" ht="16.5" customHeight="1" thickBot="1">
      <c r="A127" s="526" t="s">
        <v>112</v>
      </c>
      <c r="B127" s="277"/>
      <c r="C127" s="278" t="s">
        <v>302</v>
      </c>
      <c r="D127" s="277"/>
      <c r="E127" s="527" t="s">
        <v>379</v>
      </c>
      <c r="F127" s="527"/>
      <c r="G127" s="527"/>
    </row>
    <row r="128" spans="1:7" ht="15" thickBot="1">
      <c r="A128" s="526"/>
      <c r="B128" s="277"/>
      <c r="C128" s="278"/>
      <c r="D128" s="277"/>
      <c r="E128" s="527"/>
      <c r="F128" s="527"/>
      <c r="G128" s="527"/>
    </row>
    <row r="129" spans="1:7" ht="15">
      <c r="A129" s="257"/>
      <c r="B129" s="256"/>
      <c r="C129" s="279" t="s">
        <v>113</v>
      </c>
      <c r="D129" s="279"/>
      <c r="E129" s="521" t="s">
        <v>114</v>
      </c>
      <c r="F129" s="521"/>
      <c r="G129" s="521"/>
    </row>
    <row r="130" spans="1:5" ht="15">
      <c r="A130" s="257"/>
      <c r="B130" s="256"/>
      <c r="C130" s="256"/>
      <c r="D130" s="256"/>
      <c r="E130" s="256"/>
    </row>
    <row r="131" spans="1:5" ht="15.75" thickBot="1">
      <c r="A131" s="257"/>
      <c r="B131" s="256"/>
      <c r="C131" s="256"/>
      <c r="D131" s="256"/>
      <c r="E131" s="95"/>
    </row>
    <row r="132" spans="1:5" ht="15">
      <c r="A132" s="257"/>
      <c r="B132" s="256"/>
      <c r="C132" s="256"/>
      <c r="D132" s="256"/>
      <c r="E132" s="256" t="s">
        <v>115</v>
      </c>
    </row>
    <row r="133" ht="15">
      <c r="A133" s="92"/>
    </row>
    <row r="134" ht="14.25">
      <c r="A134" s="280" t="s">
        <v>303</v>
      </c>
    </row>
    <row r="135" ht="14.25">
      <c r="A135" s="280" t="s">
        <v>304</v>
      </c>
    </row>
    <row r="136" ht="14.25">
      <c r="A136" s="280" t="s">
        <v>305</v>
      </c>
    </row>
  </sheetData>
  <sheetProtection/>
  <mergeCells count="79">
    <mergeCell ref="A114:K114"/>
    <mergeCell ref="A115:K115"/>
    <mergeCell ref="B121:B122"/>
    <mergeCell ref="A127:A128"/>
    <mergeCell ref="E127:G128"/>
    <mergeCell ref="I99:I100"/>
    <mergeCell ref="J99:J100"/>
    <mergeCell ref="K99:K100"/>
    <mergeCell ref="A104:K104"/>
    <mergeCell ref="A105:K105"/>
    <mergeCell ref="A110:K110"/>
    <mergeCell ref="B99:B100"/>
    <mergeCell ref="D99:D100"/>
    <mergeCell ref="E99:E100"/>
    <mergeCell ref="F99:F100"/>
    <mergeCell ref="G99:G100"/>
    <mergeCell ref="H99:H100"/>
    <mergeCell ref="A73:K73"/>
    <mergeCell ref="B94:B95"/>
    <mergeCell ref="B66:B67"/>
    <mergeCell ref="D66:D67"/>
    <mergeCell ref="E66:E67"/>
    <mergeCell ref="F66:F67"/>
    <mergeCell ref="H62:H63"/>
    <mergeCell ref="I62:I63"/>
    <mergeCell ref="I66:I67"/>
    <mergeCell ref="J66:J67"/>
    <mergeCell ref="K66:K67"/>
    <mergeCell ref="A72:K72"/>
    <mergeCell ref="H49:H50"/>
    <mergeCell ref="I49:I50"/>
    <mergeCell ref="G66:G67"/>
    <mergeCell ref="H66:H67"/>
    <mergeCell ref="A55:K55"/>
    <mergeCell ref="B62:B63"/>
    <mergeCell ref="D62:D63"/>
    <mergeCell ref="E62:E63"/>
    <mergeCell ref="F62:F63"/>
    <mergeCell ref="G62:G63"/>
    <mergeCell ref="G44:G45"/>
    <mergeCell ref="H44:H45"/>
    <mergeCell ref="J62:J63"/>
    <mergeCell ref="K62:K63"/>
    <mergeCell ref="K44:K45"/>
    <mergeCell ref="B49:B50"/>
    <mergeCell ref="D49:D50"/>
    <mergeCell ref="E49:E50"/>
    <mergeCell ref="F49:F50"/>
    <mergeCell ref="G49:G50"/>
    <mergeCell ref="G18:G19"/>
    <mergeCell ref="H18:H19"/>
    <mergeCell ref="J49:J50"/>
    <mergeCell ref="K49:K50"/>
    <mergeCell ref="A21:K21"/>
    <mergeCell ref="A22:K22"/>
    <mergeCell ref="B44:B45"/>
    <mergeCell ref="D44:D45"/>
    <mergeCell ref="E44:E45"/>
    <mergeCell ref="F44:F45"/>
    <mergeCell ref="A7:K7"/>
    <mergeCell ref="A8:K8"/>
    <mergeCell ref="I44:I45"/>
    <mergeCell ref="J44:J45"/>
    <mergeCell ref="B14:H14"/>
    <mergeCell ref="A16:K16"/>
    <mergeCell ref="A17:A19"/>
    <mergeCell ref="B17:B19"/>
    <mergeCell ref="D17:K17"/>
    <mergeCell ref="D18:F18"/>
    <mergeCell ref="A9:K9"/>
    <mergeCell ref="B12:H12"/>
    <mergeCell ref="I18:I19"/>
    <mergeCell ref="J18:K18"/>
    <mergeCell ref="E129:G129"/>
    <mergeCell ref="A1:K1"/>
    <mergeCell ref="A2:K2"/>
    <mergeCell ref="A3:K3"/>
    <mergeCell ref="A5:K5"/>
    <mergeCell ref="A6:K6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L141"/>
  <sheetViews>
    <sheetView zoomScalePageLayoutView="0" workbookViewId="0" topLeftCell="A78">
      <selection activeCell="A37" sqref="A37:K37"/>
    </sheetView>
  </sheetViews>
  <sheetFormatPr defaultColWidth="9.140625" defaultRowHeight="15"/>
  <cols>
    <col min="1" max="1" width="41.7109375" style="74" customWidth="1"/>
    <col min="2" max="9" width="12.140625" style="74" customWidth="1"/>
    <col min="10" max="11" width="15.8515625" style="74" customWidth="1"/>
    <col min="12" max="16384" width="9.140625" style="74" customWidth="1"/>
  </cols>
  <sheetData>
    <row r="1" spans="1:11" ht="14.25">
      <c r="A1" s="466" t="s">
        <v>0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4.25">
      <c r="A2" s="466" t="s">
        <v>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</row>
    <row r="3" spans="1:11" ht="14.25">
      <c r="A3" s="466" t="s">
        <v>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</row>
    <row r="4" ht="15">
      <c r="A4" s="75"/>
    </row>
    <row r="5" spans="1:11" ht="16.5">
      <c r="A5" s="467" t="s">
        <v>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</row>
    <row r="6" spans="1:11" ht="15">
      <c r="A6" s="457" t="s">
        <v>4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15">
      <c r="A7" s="457" t="s">
        <v>5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</row>
    <row r="8" spans="1:11" ht="15">
      <c r="A8" s="457" t="s">
        <v>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</row>
    <row r="9" spans="1:11" ht="15">
      <c r="A9" s="457" t="s">
        <v>7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</row>
    <row r="10" ht="15">
      <c r="A10" s="76"/>
    </row>
    <row r="11" spans="1:10" ht="15">
      <c r="A11" s="77" t="s">
        <v>8</v>
      </c>
      <c r="B11" s="478" t="s">
        <v>276</v>
      </c>
      <c r="C11" s="529"/>
      <c r="D11" s="529"/>
      <c r="E11" s="529"/>
      <c r="F11" s="529"/>
      <c r="G11" s="529"/>
      <c r="H11" s="529"/>
      <c r="I11" s="529"/>
      <c r="J11" s="529"/>
    </row>
    <row r="12" spans="1:11" ht="62.25">
      <c r="A12" s="77" t="s">
        <v>9</v>
      </c>
      <c r="B12" s="516"/>
      <c r="C12" s="516"/>
      <c r="D12" s="516"/>
      <c r="E12" s="516"/>
      <c r="F12" s="516"/>
      <c r="G12" s="516"/>
      <c r="H12" s="516"/>
      <c r="I12" s="516"/>
      <c r="J12" s="516"/>
      <c r="K12" s="99"/>
    </row>
    <row r="13" spans="1:11" ht="15">
      <c r="A13" s="77"/>
      <c r="B13" s="78"/>
      <c r="K13" s="99"/>
    </row>
    <row r="14" spans="1:11" ht="15">
      <c r="A14" s="77" t="s">
        <v>10</v>
      </c>
      <c r="B14" s="504" t="s">
        <v>126</v>
      </c>
      <c r="C14" s="448"/>
      <c r="D14" s="448"/>
      <c r="E14" s="448"/>
      <c r="F14" s="448"/>
      <c r="G14" s="448"/>
      <c r="H14" s="448"/>
      <c r="I14" s="448"/>
      <c r="J14" s="448"/>
      <c r="K14" s="99"/>
    </row>
    <row r="15" spans="1:11" ht="15">
      <c r="A15" s="76"/>
      <c r="K15" s="99"/>
    </row>
    <row r="16" spans="1:11" ht="15.75" thickBot="1">
      <c r="A16" s="458" t="s">
        <v>11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</row>
    <row r="17" spans="1:11" ht="15" thickBot="1">
      <c r="A17" s="464" t="s">
        <v>12</v>
      </c>
      <c r="B17" s="464" t="s">
        <v>13</v>
      </c>
      <c r="C17" s="79" t="s">
        <v>14</v>
      </c>
      <c r="D17" s="474" t="s">
        <v>16</v>
      </c>
      <c r="E17" s="475"/>
      <c r="F17" s="475"/>
      <c r="G17" s="475"/>
      <c r="H17" s="475"/>
      <c r="I17" s="475"/>
      <c r="J17" s="475"/>
      <c r="K17" s="476"/>
    </row>
    <row r="18" spans="1:11" ht="26.25" customHeight="1" thickBot="1">
      <c r="A18" s="486"/>
      <c r="B18" s="486"/>
      <c r="C18" s="80" t="s">
        <v>15</v>
      </c>
      <c r="D18" s="474" t="s">
        <v>17</v>
      </c>
      <c r="E18" s="475"/>
      <c r="F18" s="476"/>
      <c r="G18" s="464" t="s">
        <v>18</v>
      </c>
      <c r="H18" s="464" t="s">
        <v>19</v>
      </c>
      <c r="I18" s="464" t="s">
        <v>20</v>
      </c>
      <c r="J18" s="474" t="s">
        <v>21</v>
      </c>
      <c r="K18" s="476"/>
    </row>
    <row r="19" spans="1:11" ht="93" thickBot="1">
      <c r="A19" s="465"/>
      <c r="B19" s="465"/>
      <c r="C19" s="81"/>
      <c r="D19" s="82" t="s">
        <v>22</v>
      </c>
      <c r="E19" s="82" t="s">
        <v>23</v>
      </c>
      <c r="F19" s="82" t="s">
        <v>143</v>
      </c>
      <c r="G19" s="465"/>
      <c r="H19" s="465"/>
      <c r="I19" s="465"/>
      <c r="J19" s="82" t="s">
        <v>144</v>
      </c>
      <c r="K19" s="82" t="s">
        <v>26</v>
      </c>
    </row>
    <row r="20" spans="1:11" ht="15" thickBot="1">
      <c r="A20" s="83">
        <v>1</v>
      </c>
      <c r="B20" s="82">
        <v>2</v>
      </c>
      <c r="C20" s="82">
        <v>3</v>
      </c>
      <c r="D20" s="82">
        <v>4</v>
      </c>
      <c r="E20" s="82">
        <v>5</v>
      </c>
      <c r="F20" s="82">
        <v>6</v>
      </c>
      <c r="G20" s="82">
        <v>7</v>
      </c>
      <c r="H20" s="82">
        <v>8</v>
      </c>
      <c r="I20" s="82">
        <v>9</v>
      </c>
      <c r="J20" s="82">
        <v>10</v>
      </c>
      <c r="K20" s="82">
        <v>11</v>
      </c>
    </row>
    <row r="21" spans="1:11" ht="14.25">
      <c r="A21" s="468" t="s">
        <v>145</v>
      </c>
      <c r="B21" s="469"/>
      <c r="C21" s="469"/>
      <c r="D21" s="469"/>
      <c r="E21" s="469"/>
      <c r="F21" s="469"/>
      <c r="G21" s="469"/>
      <c r="H21" s="469"/>
      <c r="I21" s="469"/>
      <c r="J21" s="469"/>
      <c r="K21" s="470"/>
    </row>
    <row r="22" spans="1:11" ht="15" thickBot="1">
      <c r="A22" s="471" t="s">
        <v>28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3"/>
    </row>
    <row r="23" spans="1:12" ht="53.25" thickBot="1">
      <c r="A23" s="202" t="s">
        <v>29</v>
      </c>
      <c r="B23" s="203">
        <v>101</v>
      </c>
      <c r="C23" s="342">
        <f>SUM(D23:K23)</f>
        <v>14</v>
      </c>
      <c r="D23" s="342"/>
      <c r="E23" s="342"/>
      <c r="F23" s="342"/>
      <c r="G23" s="342"/>
      <c r="H23" s="342"/>
      <c r="I23" s="342"/>
      <c r="J23" s="342"/>
      <c r="K23" s="342">
        <v>14</v>
      </c>
      <c r="L23" s="74">
        <f>SUM(D23:I23)</f>
        <v>0</v>
      </c>
    </row>
    <row r="24" spans="1:11" ht="39.75" thickBot="1">
      <c r="A24" s="84" t="s">
        <v>146</v>
      </c>
      <c r="B24" s="82">
        <v>102</v>
      </c>
      <c r="C24" s="348">
        <f aca="true" t="shared" si="0" ref="C24:C54">SUM(D24:K24)</f>
        <v>0</v>
      </c>
      <c r="D24" s="85"/>
      <c r="E24" s="85"/>
      <c r="F24" s="85"/>
      <c r="G24" s="85"/>
      <c r="H24" s="85"/>
      <c r="I24" s="85"/>
      <c r="J24" s="85"/>
      <c r="K24" s="85"/>
    </row>
    <row r="25" spans="1:11" ht="39.75" thickBot="1">
      <c r="A25" s="84" t="s">
        <v>147</v>
      </c>
      <c r="B25" s="82">
        <v>103</v>
      </c>
      <c r="C25" s="348">
        <f t="shared" si="0"/>
        <v>0</v>
      </c>
      <c r="D25" s="85"/>
      <c r="E25" s="85"/>
      <c r="F25" s="85"/>
      <c r="G25" s="85"/>
      <c r="H25" s="85"/>
      <c r="I25" s="85"/>
      <c r="J25" s="85"/>
      <c r="K25" s="85"/>
    </row>
    <row r="26" spans="1:11" ht="15" thickBot="1">
      <c r="A26" s="84"/>
      <c r="B26" s="82"/>
      <c r="C26" s="348">
        <f t="shared" si="0"/>
        <v>0</v>
      </c>
      <c r="D26" s="220"/>
      <c r="E26" s="220"/>
      <c r="F26" s="220"/>
      <c r="G26" s="220"/>
      <c r="H26" s="220"/>
      <c r="I26" s="220"/>
      <c r="J26" s="220"/>
      <c r="K26" s="220"/>
    </row>
    <row r="27" spans="1:11" ht="15" thickBot="1">
      <c r="A27" s="84"/>
      <c r="B27" s="82"/>
      <c r="C27" s="348">
        <f t="shared" si="0"/>
        <v>0</v>
      </c>
      <c r="D27" s="220"/>
      <c r="E27" s="220"/>
      <c r="F27" s="220"/>
      <c r="G27" s="220"/>
      <c r="H27" s="220"/>
      <c r="I27" s="220"/>
      <c r="J27" s="220"/>
      <c r="K27" s="220"/>
    </row>
    <row r="28" spans="1:11" ht="53.25" thickBot="1">
      <c r="A28" s="84" t="s">
        <v>148</v>
      </c>
      <c r="B28" s="82">
        <v>104</v>
      </c>
      <c r="C28" s="348">
        <f t="shared" si="0"/>
        <v>0</v>
      </c>
      <c r="D28" s="85"/>
      <c r="E28" s="85"/>
      <c r="F28" s="85"/>
      <c r="G28" s="85"/>
      <c r="H28" s="85"/>
      <c r="I28" s="85"/>
      <c r="J28" s="85"/>
      <c r="K28" s="85"/>
    </row>
    <row r="29" spans="1:11" ht="15" thickBot="1">
      <c r="A29" s="84"/>
      <c r="B29" s="82"/>
      <c r="C29" s="348">
        <f t="shared" si="0"/>
        <v>0</v>
      </c>
      <c r="D29" s="220"/>
      <c r="E29" s="220"/>
      <c r="F29" s="220"/>
      <c r="G29" s="220"/>
      <c r="H29" s="220"/>
      <c r="I29" s="220"/>
      <c r="J29" s="220"/>
      <c r="K29" s="220"/>
    </row>
    <row r="30" spans="1:11" ht="66" thickBot="1">
      <c r="A30" s="84" t="s">
        <v>149</v>
      </c>
      <c r="B30" s="82">
        <v>105</v>
      </c>
      <c r="C30" s="348">
        <f t="shared" si="0"/>
        <v>0</v>
      </c>
      <c r="D30" s="85"/>
      <c r="E30" s="85"/>
      <c r="F30" s="85"/>
      <c r="G30" s="85"/>
      <c r="H30" s="85"/>
      <c r="I30" s="85"/>
      <c r="J30" s="85"/>
      <c r="K30" s="85"/>
    </row>
    <row r="31" spans="1:11" ht="53.25" thickBot="1">
      <c r="A31" s="84" t="s">
        <v>34</v>
      </c>
      <c r="B31" s="82">
        <v>106</v>
      </c>
      <c r="C31" s="348">
        <f t="shared" si="0"/>
        <v>0</v>
      </c>
      <c r="D31" s="85"/>
      <c r="E31" s="85"/>
      <c r="F31" s="85"/>
      <c r="G31" s="85"/>
      <c r="H31" s="85"/>
      <c r="I31" s="85"/>
      <c r="J31" s="85"/>
      <c r="K31" s="85"/>
    </row>
    <row r="32" spans="1:11" ht="27" thickBot="1">
      <c r="A32" s="84" t="s">
        <v>150</v>
      </c>
      <c r="B32" s="82">
        <v>107</v>
      </c>
      <c r="C32" s="348">
        <f t="shared" si="0"/>
        <v>0</v>
      </c>
      <c r="D32" s="85"/>
      <c r="E32" s="85"/>
      <c r="F32" s="85"/>
      <c r="G32" s="85"/>
      <c r="H32" s="85"/>
      <c r="I32" s="85"/>
      <c r="J32" s="85"/>
      <c r="K32" s="85"/>
    </row>
    <row r="33" spans="1:11" ht="27" thickBot="1">
      <c r="A33" s="84" t="s">
        <v>151</v>
      </c>
      <c r="B33" s="82">
        <v>108</v>
      </c>
      <c r="C33" s="348">
        <f t="shared" si="0"/>
        <v>0</v>
      </c>
      <c r="D33" s="85"/>
      <c r="E33" s="85"/>
      <c r="F33" s="85"/>
      <c r="G33" s="85"/>
      <c r="H33" s="85"/>
      <c r="I33" s="85"/>
      <c r="J33" s="85"/>
      <c r="K33" s="85"/>
    </row>
    <row r="34" spans="1:11" ht="39.75" thickBot="1">
      <c r="A34" s="84" t="s">
        <v>152</v>
      </c>
      <c r="B34" s="82">
        <v>109</v>
      </c>
      <c r="C34" s="348">
        <f t="shared" si="0"/>
        <v>0</v>
      </c>
      <c r="D34" s="85"/>
      <c r="E34" s="85"/>
      <c r="F34" s="85"/>
      <c r="G34" s="85"/>
      <c r="H34" s="85"/>
      <c r="I34" s="85"/>
      <c r="J34" s="85"/>
      <c r="K34" s="85"/>
    </row>
    <row r="35" spans="1:11" ht="15" thickBot="1">
      <c r="A35" s="84"/>
      <c r="B35" s="82"/>
      <c r="C35" s="348">
        <f t="shared" si="0"/>
        <v>0</v>
      </c>
      <c r="D35" s="220"/>
      <c r="E35" s="220"/>
      <c r="F35" s="220"/>
      <c r="G35" s="220"/>
      <c r="H35" s="220"/>
      <c r="I35" s="220"/>
      <c r="J35" s="220"/>
      <c r="K35" s="220"/>
    </row>
    <row r="36" spans="1:11" ht="15" thickBot="1">
      <c r="A36" s="84"/>
      <c r="B36" s="82"/>
      <c r="C36" s="348">
        <f t="shared" si="0"/>
        <v>0</v>
      </c>
      <c r="D36" s="220"/>
      <c r="E36" s="220"/>
      <c r="F36" s="220"/>
      <c r="G36" s="220"/>
      <c r="H36" s="220"/>
      <c r="I36" s="220"/>
      <c r="J36" s="220"/>
      <c r="K36" s="220"/>
    </row>
    <row r="37" spans="1:11" ht="27" thickBot="1">
      <c r="A37" s="202" t="s">
        <v>153</v>
      </c>
      <c r="B37" s="203">
        <v>110</v>
      </c>
      <c r="C37" s="342">
        <f t="shared" si="0"/>
        <v>14</v>
      </c>
      <c r="D37" s="342"/>
      <c r="E37" s="342"/>
      <c r="F37" s="342"/>
      <c r="G37" s="342"/>
      <c r="H37" s="342"/>
      <c r="I37" s="342"/>
      <c r="J37" s="342"/>
      <c r="K37" s="342">
        <v>14</v>
      </c>
    </row>
    <row r="38" spans="1:11" ht="53.25" thickBot="1">
      <c r="A38" s="84" t="s">
        <v>154</v>
      </c>
      <c r="B38" s="82">
        <v>111</v>
      </c>
      <c r="C38" s="348">
        <f t="shared" si="0"/>
        <v>0</v>
      </c>
      <c r="D38" s="85"/>
      <c r="E38" s="85"/>
      <c r="F38" s="85"/>
      <c r="G38" s="85"/>
      <c r="H38" s="85"/>
      <c r="I38" s="85"/>
      <c r="J38" s="85"/>
      <c r="K38" s="85"/>
    </row>
    <row r="39" spans="1:11" ht="15" thickBot="1">
      <c r="A39" s="84"/>
      <c r="B39" s="82"/>
      <c r="C39" s="348">
        <f t="shared" si="0"/>
        <v>0</v>
      </c>
      <c r="D39" s="220"/>
      <c r="E39" s="220"/>
      <c r="F39" s="220"/>
      <c r="G39" s="220"/>
      <c r="H39" s="220"/>
      <c r="I39" s="220"/>
      <c r="J39" s="220"/>
      <c r="K39" s="220"/>
    </row>
    <row r="40" spans="1:11" ht="15" thickBot="1">
      <c r="A40" s="84"/>
      <c r="B40" s="82"/>
      <c r="C40" s="348">
        <f t="shared" si="0"/>
        <v>0</v>
      </c>
      <c r="D40" s="220"/>
      <c r="E40" s="220"/>
      <c r="F40" s="220"/>
      <c r="G40" s="220"/>
      <c r="H40" s="220"/>
      <c r="I40" s="220"/>
      <c r="J40" s="220"/>
      <c r="K40" s="220"/>
    </row>
    <row r="41" spans="1:11" ht="39.75" thickBot="1">
      <c r="A41" s="84" t="s">
        <v>155</v>
      </c>
      <c r="B41" s="82">
        <v>112</v>
      </c>
      <c r="C41" s="348">
        <f t="shared" si="0"/>
        <v>0</v>
      </c>
      <c r="D41" s="85"/>
      <c r="E41" s="85"/>
      <c r="F41" s="85"/>
      <c r="G41" s="85"/>
      <c r="H41" s="85"/>
      <c r="I41" s="85"/>
      <c r="J41" s="85"/>
      <c r="K41" s="85"/>
    </row>
    <row r="42" spans="1:11" ht="39.75" thickBot="1">
      <c r="A42" s="84" t="s">
        <v>156</v>
      </c>
      <c r="B42" s="82">
        <v>113</v>
      </c>
      <c r="C42" s="348">
        <f t="shared" si="0"/>
        <v>0</v>
      </c>
      <c r="D42" s="85"/>
      <c r="E42" s="85"/>
      <c r="F42" s="85"/>
      <c r="G42" s="85"/>
      <c r="H42" s="85"/>
      <c r="I42" s="85"/>
      <c r="J42" s="85"/>
      <c r="K42" s="85"/>
    </row>
    <row r="43" spans="1:11" ht="39.75" thickBot="1">
      <c r="A43" s="84" t="s">
        <v>157</v>
      </c>
      <c r="B43" s="82">
        <v>114</v>
      </c>
      <c r="C43" s="348">
        <f t="shared" si="0"/>
        <v>14</v>
      </c>
      <c r="D43" s="255"/>
      <c r="E43" s="255"/>
      <c r="F43" s="255"/>
      <c r="G43" s="255"/>
      <c r="H43" s="255"/>
      <c r="I43" s="255"/>
      <c r="J43" s="255"/>
      <c r="K43" s="255">
        <v>14</v>
      </c>
    </row>
    <row r="44" spans="1:11" ht="15" thickBot="1">
      <c r="A44" s="86" t="s">
        <v>158</v>
      </c>
      <c r="B44" s="464">
        <v>115</v>
      </c>
      <c r="C44" s="348">
        <f t="shared" si="0"/>
        <v>0</v>
      </c>
      <c r="D44" s="462"/>
      <c r="E44" s="462"/>
      <c r="F44" s="462"/>
      <c r="G44" s="462"/>
      <c r="H44" s="462"/>
      <c r="I44" s="462"/>
      <c r="J44" s="462"/>
      <c r="K44" s="462"/>
    </row>
    <row r="45" spans="1:11" ht="15" thickBot="1">
      <c r="A45" s="87" t="s">
        <v>44</v>
      </c>
      <c r="B45" s="465"/>
      <c r="C45" s="348">
        <f t="shared" si="0"/>
        <v>0</v>
      </c>
      <c r="D45" s="463"/>
      <c r="E45" s="463"/>
      <c r="F45" s="463"/>
      <c r="G45" s="463"/>
      <c r="H45" s="463"/>
      <c r="I45" s="463"/>
      <c r="J45" s="463"/>
      <c r="K45" s="463"/>
    </row>
    <row r="46" spans="1:11" ht="15" thickBot="1">
      <c r="A46" s="84" t="s">
        <v>45</v>
      </c>
      <c r="B46" s="82">
        <v>116</v>
      </c>
      <c r="C46" s="348">
        <f t="shared" si="0"/>
        <v>0</v>
      </c>
      <c r="D46" s="85"/>
      <c r="E46" s="85"/>
      <c r="F46" s="85"/>
      <c r="G46" s="85"/>
      <c r="H46" s="85"/>
      <c r="I46" s="85"/>
      <c r="J46" s="85"/>
      <c r="K46" s="85"/>
    </row>
    <row r="47" spans="1:11" ht="15" thickBot="1">
      <c r="A47" s="84" t="s">
        <v>46</v>
      </c>
      <c r="B47" s="82">
        <v>121</v>
      </c>
      <c r="C47" s="348">
        <f t="shared" si="0"/>
        <v>0</v>
      </c>
      <c r="D47" s="85"/>
      <c r="E47" s="85"/>
      <c r="F47" s="85"/>
      <c r="G47" s="85"/>
      <c r="H47" s="85"/>
      <c r="I47" s="85"/>
      <c r="J47" s="85"/>
      <c r="K47" s="85"/>
    </row>
    <row r="48" spans="1:11" ht="15" thickBot="1">
      <c r="A48" s="84" t="s">
        <v>47</v>
      </c>
      <c r="B48" s="82">
        <v>122</v>
      </c>
      <c r="C48" s="348">
        <f t="shared" si="0"/>
        <v>0</v>
      </c>
      <c r="D48" s="85"/>
      <c r="E48" s="85"/>
      <c r="F48" s="85"/>
      <c r="G48" s="85"/>
      <c r="H48" s="85"/>
      <c r="I48" s="85"/>
      <c r="J48" s="85"/>
      <c r="K48" s="85"/>
    </row>
    <row r="49" spans="1:11" ht="15" thickBot="1">
      <c r="A49" s="86" t="s">
        <v>48</v>
      </c>
      <c r="B49" s="464">
        <v>123</v>
      </c>
      <c r="C49" s="348">
        <f t="shared" si="0"/>
        <v>0</v>
      </c>
      <c r="D49" s="462"/>
      <c r="E49" s="462"/>
      <c r="F49" s="462"/>
      <c r="G49" s="462"/>
      <c r="H49" s="462"/>
      <c r="I49" s="462"/>
      <c r="J49" s="462"/>
      <c r="K49" s="462"/>
    </row>
    <row r="50" spans="1:11" ht="15" thickBot="1">
      <c r="A50" s="87" t="s">
        <v>49</v>
      </c>
      <c r="B50" s="465"/>
      <c r="C50" s="348">
        <f t="shared" si="0"/>
        <v>0</v>
      </c>
      <c r="D50" s="463"/>
      <c r="E50" s="463"/>
      <c r="F50" s="463"/>
      <c r="G50" s="463"/>
      <c r="H50" s="463"/>
      <c r="I50" s="463"/>
      <c r="J50" s="463"/>
      <c r="K50" s="463"/>
    </row>
    <row r="51" spans="1:11" ht="27" thickBot="1">
      <c r="A51" s="87" t="s">
        <v>50</v>
      </c>
      <c r="B51" s="82">
        <v>124</v>
      </c>
      <c r="C51" s="348">
        <f t="shared" si="0"/>
        <v>0</v>
      </c>
      <c r="D51" s="85"/>
      <c r="E51" s="85"/>
      <c r="F51" s="85"/>
      <c r="G51" s="85"/>
      <c r="H51" s="85"/>
      <c r="I51" s="85"/>
      <c r="J51" s="85"/>
      <c r="K51" s="85"/>
    </row>
    <row r="52" spans="1:11" ht="39.75" thickBot="1">
      <c r="A52" s="87" t="s">
        <v>51</v>
      </c>
      <c r="B52" s="82">
        <v>125</v>
      </c>
      <c r="C52" s="348">
        <f t="shared" si="0"/>
        <v>0</v>
      </c>
      <c r="D52" s="85"/>
      <c r="E52" s="85"/>
      <c r="F52" s="85"/>
      <c r="G52" s="85"/>
      <c r="H52" s="85"/>
      <c r="I52" s="85"/>
      <c r="J52" s="85"/>
      <c r="K52" s="85"/>
    </row>
    <row r="53" spans="1:11" ht="15" thickBot="1">
      <c r="A53" s="84" t="s">
        <v>52</v>
      </c>
      <c r="B53" s="82">
        <v>126</v>
      </c>
      <c r="C53" s="348">
        <f t="shared" si="0"/>
        <v>0</v>
      </c>
      <c r="D53" s="85"/>
      <c r="E53" s="85"/>
      <c r="F53" s="85"/>
      <c r="G53" s="85"/>
      <c r="H53" s="85"/>
      <c r="I53" s="85"/>
      <c r="J53" s="85"/>
      <c r="K53" s="85"/>
    </row>
    <row r="54" spans="1:11" ht="39.75" thickBot="1">
      <c r="A54" s="84" t="s">
        <v>159</v>
      </c>
      <c r="B54" s="82">
        <v>127</v>
      </c>
      <c r="C54" s="348">
        <f t="shared" si="0"/>
        <v>0</v>
      </c>
      <c r="D54" s="85"/>
      <c r="E54" s="85"/>
      <c r="F54" s="85"/>
      <c r="G54" s="85"/>
      <c r="H54" s="85"/>
      <c r="I54" s="85"/>
      <c r="J54" s="85"/>
      <c r="K54" s="85"/>
    </row>
    <row r="55" spans="1:11" ht="15" thickBot="1">
      <c r="A55" s="459" t="s">
        <v>160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1"/>
    </row>
    <row r="56" spans="1:11" ht="15" thickBot="1">
      <c r="A56" s="84" t="s">
        <v>161</v>
      </c>
      <c r="B56" s="82">
        <v>201</v>
      </c>
      <c r="C56" s="255"/>
      <c r="D56" s="255"/>
      <c r="E56" s="255"/>
      <c r="F56" s="255"/>
      <c r="G56" s="255"/>
      <c r="H56" s="255"/>
      <c r="I56" s="255"/>
      <c r="J56" s="255"/>
      <c r="K56" s="255"/>
    </row>
    <row r="57" spans="1:11" ht="53.25" thickBot="1">
      <c r="A57" s="87" t="s">
        <v>162</v>
      </c>
      <c r="B57" s="82">
        <v>202</v>
      </c>
      <c r="C57" s="85"/>
      <c r="D57" s="85"/>
      <c r="E57" s="85"/>
      <c r="F57" s="85"/>
      <c r="G57" s="85"/>
      <c r="H57" s="85"/>
      <c r="I57" s="85"/>
      <c r="J57" s="85"/>
      <c r="K57" s="85"/>
    </row>
    <row r="58" spans="1:11" ht="53.25" thickBot="1">
      <c r="A58" s="87" t="s">
        <v>163</v>
      </c>
      <c r="B58" s="82">
        <v>203</v>
      </c>
      <c r="C58" s="85"/>
      <c r="D58" s="85"/>
      <c r="E58" s="85"/>
      <c r="F58" s="85"/>
      <c r="G58" s="85"/>
      <c r="H58" s="85"/>
      <c r="I58" s="85"/>
      <c r="J58" s="85"/>
      <c r="K58" s="85"/>
    </row>
    <row r="59" spans="1:11" ht="27" thickBot="1">
      <c r="A59" s="87" t="s">
        <v>164</v>
      </c>
      <c r="B59" s="82">
        <v>204</v>
      </c>
      <c r="C59" s="85"/>
      <c r="D59" s="85"/>
      <c r="E59" s="85"/>
      <c r="F59" s="85"/>
      <c r="G59" s="85"/>
      <c r="H59" s="85"/>
      <c r="I59" s="85"/>
      <c r="J59" s="85"/>
      <c r="K59" s="85"/>
    </row>
    <row r="60" spans="1:11" ht="39.75" thickBot="1">
      <c r="A60" s="87" t="s">
        <v>165</v>
      </c>
      <c r="B60" s="82">
        <v>205</v>
      </c>
      <c r="C60" s="85"/>
      <c r="D60" s="85"/>
      <c r="E60" s="85"/>
      <c r="F60" s="85"/>
      <c r="G60" s="85"/>
      <c r="H60" s="85"/>
      <c r="I60" s="85"/>
      <c r="J60" s="85"/>
      <c r="K60" s="85"/>
    </row>
    <row r="61" spans="1:11" ht="27" thickBot="1">
      <c r="A61" s="87" t="s">
        <v>166</v>
      </c>
      <c r="B61" s="82">
        <v>206</v>
      </c>
      <c r="C61" s="85"/>
      <c r="D61" s="85"/>
      <c r="E61" s="85"/>
      <c r="F61" s="85"/>
      <c r="G61" s="85"/>
      <c r="H61" s="85"/>
      <c r="I61" s="85"/>
      <c r="J61" s="85"/>
      <c r="K61" s="85"/>
    </row>
    <row r="62" spans="1:11" ht="14.25">
      <c r="A62" s="86" t="s">
        <v>167</v>
      </c>
      <c r="B62" s="464">
        <v>207</v>
      </c>
      <c r="C62" s="462"/>
      <c r="D62" s="462"/>
      <c r="E62" s="462"/>
      <c r="F62" s="462"/>
      <c r="G62" s="462"/>
      <c r="H62" s="462"/>
      <c r="I62" s="462"/>
      <c r="J62" s="462"/>
      <c r="K62" s="462"/>
    </row>
    <row r="63" spans="1:11" ht="15" thickBot="1">
      <c r="A63" s="87" t="s">
        <v>62</v>
      </c>
      <c r="B63" s="465"/>
      <c r="C63" s="463"/>
      <c r="D63" s="463"/>
      <c r="E63" s="463"/>
      <c r="F63" s="463"/>
      <c r="G63" s="463"/>
      <c r="H63" s="463"/>
      <c r="I63" s="463"/>
      <c r="J63" s="463"/>
      <c r="K63" s="463"/>
    </row>
    <row r="64" spans="1:11" ht="15" thickBot="1">
      <c r="A64" s="84" t="s">
        <v>63</v>
      </c>
      <c r="B64" s="82">
        <v>208</v>
      </c>
      <c r="C64" s="85"/>
      <c r="D64" s="85"/>
      <c r="E64" s="85"/>
      <c r="F64" s="85"/>
      <c r="G64" s="85"/>
      <c r="H64" s="85"/>
      <c r="I64" s="85"/>
      <c r="J64" s="85"/>
      <c r="K64" s="85"/>
    </row>
    <row r="65" spans="1:11" ht="39.75" thickBot="1">
      <c r="A65" s="84" t="s">
        <v>64</v>
      </c>
      <c r="B65" s="82">
        <v>209</v>
      </c>
      <c r="C65" s="85"/>
      <c r="D65" s="85"/>
      <c r="E65" s="85"/>
      <c r="F65" s="85"/>
      <c r="G65" s="85"/>
      <c r="H65" s="85"/>
      <c r="I65" s="85"/>
      <c r="J65" s="85"/>
      <c r="K65" s="85"/>
    </row>
    <row r="66" spans="1:11" ht="14.25">
      <c r="A66" s="86" t="s">
        <v>65</v>
      </c>
      <c r="B66" s="464" t="s">
        <v>67</v>
      </c>
      <c r="C66" s="462"/>
      <c r="D66" s="462"/>
      <c r="E66" s="462"/>
      <c r="F66" s="462"/>
      <c r="G66" s="462"/>
      <c r="H66" s="462"/>
      <c r="I66" s="462"/>
      <c r="J66" s="462"/>
      <c r="K66" s="462"/>
    </row>
    <row r="67" spans="1:11" ht="27" thickBot="1">
      <c r="A67" s="87" t="s">
        <v>66</v>
      </c>
      <c r="B67" s="465"/>
      <c r="C67" s="463"/>
      <c r="D67" s="463"/>
      <c r="E67" s="463"/>
      <c r="F67" s="463"/>
      <c r="G67" s="463"/>
      <c r="H67" s="463"/>
      <c r="I67" s="463"/>
      <c r="J67" s="463"/>
      <c r="K67" s="463"/>
    </row>
    <row r="68" spans="1:11" ht="15" thickBot="1">
      <c r="A68" s="84" t="s">
        <v>68</v>
      </c>
      <c r="B68" s="82">
        <v>211</v>
      </c>
      <c r="C68" s="85"/>
      <c r="D68" s="85"/>
      <c r="E68" s="85"/>
      <c r="F68" s="85"/>
      <c r="G68" s="85"/>
      <c r="H68" s="85"/>
      <c r="I68" s="85"/>
      <c r="J68" s="85"/>
      <c r="K68" s="85"/>
    </row>
    <row r="69" spans="1:11" ht="27" thickBot="1">
      <c r="A69" s="87" t="s">
        <v>69</v>
      </c>
      <c r="B69" s="82" t="s">
        <v>70</v>
      </c>
      <c r="C69" s="85"/>
      <c r="D69" s="85"/>
      <c r="E69" s="85"/>
      <c r="F69" s="85"/>
      <c r="G69" s="85"/>
      <c r="H69" s="85"/>
      <c r="I69" s="85"/>
      <c r="J69" s="85"/>
      <c r="K69" s="85"/>
    </row>
    <row r="70" spans="1:11" ht="27" thickBot="1">
      <c r="A70" s="84" t="s">
        <v>71</v>
      </c>
      <c r="B70" s="82">
        <v>213</v>
      </c>
      <c r="C70" s="85"/>
      <c r="D70" s="85"/>
      <c r="E70" s="85"/>
      <c r="F70" s="85"/>
      <c r="G70" s="85"/>
      <c r="H70" s="85"/>
      <c r="I70" s="85"/>
      <c r="J70" s="85"/>
      <c r="K70" s="85"/>
    </row>
    <row r="71" spans="1:11" ht="27" thickBot="1">
      <c r="A71" s="84" t="s">
        <v>72</v>
      </c>
      <c r="B71" s="82">
        <v>214</v>
      </c>
      <c r="C71" s="88"/>
      <c r="D71" s="85"/>
      <c r="E71" s="85"/>
      <c r="F71" s="85"/>
      <c r="G71" s="85"/>
      <c r="H71" s="85"/>
      <c r="I71" s="85"/>
      <c r="J71" s="85"/>
      <c r="K71" s="85"/>
    </row>
    <row r="72" spans="1:11" ht="14.25">
      <c r="A72" s="468" t="s">
        <v>168</v>
      </c>
      <c r="B72" s="469"/>
      <c r="C72" s="469"/>
      <c r="D72" s="469"/>
      <c r="E72" s="469"/>
      <c r="F72" s="469"/>
      <c r="G72" s="469"/>
      <c r="H72" s="469"/>
      <c r="I72" s="469"/>
      <c r="J72" s="469"/>
      <c r="K72" s="470"/>
    </row>
    <row r="73" spans="1:11" ht="15" thickBot="1">
      <c r="A73" s="471" t="s">
        <v>74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3"/>
    </row>
    <row r="74" spans="1:12" ht="27" thickBot="1">
      <c r="A74" s="84" t="s">
        <v>75</v>
      </c>
      <c r="B74" s="82">
        <v>301</v>
      </c>
      <c r="C74" s="348">
        <f>SUM(D74:K74)</f>
        <v>100.1</v>
      </c>
      <c r="D74" s="255"/>
      <c r="E74" s="255"/>
      <c r="F74" s="255"/>
      <c r="G74" s="255"/>
      <c r="H74" s="255"/>
      <c r="I74" s="255"/>
      <c r="J74" s="255"/>
      <c r="K74" s="255">
        <v>100.1</v>
      </c>
      <c r="L74" s="74">
        <f>SUM(D74:I74)</f>
        <v>0</v>
      </c>
    </row>
    <row r="75" spans="1:12" ht="53.25" thickBot="1">
      <c r="A75" s="84" t="s">
        <v>169</v>
      </c>
      <c r="B75" s="82">
        <v>302</v>
      </c>
      <c r="C75" s="348">
        <f aca="true" t="shared" si="1" ref="C75:C103">SUM(D75:K75)</f>
        <v>0</v>
      </c>
      <c r="D75" s="85"/>
      <c r="E75" s="85"/>
      <c r="F75" s="85"/>
      <c r="G75" s="85"/>
      <c r="H75" s="85"/>
      <c r="I75" s="85"/>
      <c r="J75" s="85"/>
      <c r="K75" s="85"/>
      <c r="L75" s="74">
        <f>SUM(D87:I87)</f>
        <v>0</v>
      </c>
    </row>
    <row r="76" spans="1:11" ht="53.25" thickBot="1">
      <c r="A76" s="84" t="s">
        <v>170</v>
      </c>
      <c r="B76" s="82">
        <v>303</v>
      </c>
      <c r="C76" s="348">
        <f t="shared" si="1"/>
        <v>0</v>
      </c>
      <c r="D76" s="85"/>
      <c r="E76" s="85"/>
      <c r="F76" s="85"/>
      <c r="G76" s="85"/>
      <c r="H76" s="85"/>
      <c r="I76" s="85"/>
      <c r="J76" s="85"/>
      <c r="K76" s="85"/>
    </row>
    <row r="77" spans="1:11" ht="15" thickBot="1">
      <c r="A77" s="84"/>
      <c r="B77" s="82"/>
      <c r="C77" s="348">
        <f t="shared" si="1"/>
        <v>0</v>
      </c>
      <c r="D77" s="220"/>
      <c r="E77" s="220"/>
      <c r="F77" s="220"/>
      <c r="G77" s="220"/>
      <c r="H77" s="220"/>
      <c r="I77" s="220"/>
      <c r="J77" s="220"/>
      <c r="K77" s="220"/>
    </row>
    <row r="78" spans="1:11" ht="15" thickBot="1">
      <c r="A78" s="84"/>
      <c r="B78" s="82"/>
      <c r="C78" s="348">
        <f t="shared" si="1"/>
        <v>0</v>
      </c>
      <c r="D78" s="220"/>
      <c r="E78" s="220"/>
      <c r="F78" s="220"/>
      <c r="G78" s="220"/>
      <c r="H78" s="220"/>
      <c r="I78" s="220"/>
      <c r="J78" s="220"/>
      <c r="K78" s="220"/>
    </row>
    <row r="79" spans="1:11" ht="66" thickBot="1">
      <c r="A79" s="84" t="s">
        <v>171</v>
      </c>
      <c r="B79" s="82">
        <v>304</v>
      </c>
      <c r="C79" s="348">
        <f t="shared" si="1"/>
        <v>0</v>
      </c>
      <c r="D79" s="85"/>
      <c r="E79" s="85"/>
      <c r="F79" s="85"/>
      <c r="G79" s="85"/>
      <c r="H79" s="85"/>
      <c r="I79" s="85"/>
      <c r="J79" s="85"/>
      <c r="K79" s="85"/>
    </row>
    <row r="80" spans="1:11" ht="15" thickBot="1">
      <c r="A80" s="84"/>
      <c r="B80" s="82"/>
      <c r="C80" s="348">
        <f t="shared" si="1"/>
        <v>0</v>
      </c>
      <c r="D80" s="220"/>
      <c r="E80" s="220"/>
      <c r="F80" s="220"/>
      <c r="G80" s="220"/>
      <c r="H80" s="220"/>
      <c r="I80" s="220"/>
      <c r="J80" s="220"/>
      <c r="K80" s="220"/>
    </row>
    <row r="81" spans="1:11" ht="53.25" thickBot="1">
      <c r="A81" s="84" t="s">
        <v>172</v>
      </c>
      <c r="B81" s="82">
        <v>305</v>
      </c>
      <c r="C81" s="348">
        <f t="shared" si="1"/>
        <v>0</v>
      </c>
      <c r="D81" s="85"/>
      <c r="E81" s="85"/>
      <c r="F81" s="85"/>
      <c r="G81" s="85"/>
      <c r="H81" s="85"/>
      <c r="I81" s="85"/>
      <c r="J81" s="85"/>
      <c r="K81" s="85"/>
    </row>
    <row r="82" spans="1:11" ht="53.25" thickBot="1">
      <c r="A82" s="84" t="s">
        <v>80</v>
      </c>
      <c r="B82" s="82">
        <v>306</v>
      </c>
      <c r="C82" s="348">
        <f t="shared" si="1"/>
        <v>0</v>
      </c>
      <c r="D82" s="85"/>
      <c r="E82" s="85"/>
      <c r="F82" s="85"/>
      <c r="G82" s="85"/>
      <c r="H82" s="85"/>
      <c r="I82" s="85"/>
      <c r="J82" s="85"/>
      <c r="K82" s="85"/>
    </row>
    <row r="83" spans="1:11" ht="39.75" thickBot="1">
      <c r="A83" s="84" t="s">
        <v>173</v>
      </c>
      <c r="B83" s="82">
        <v>307</v>
      </c>
      <c r="C83" s="348">
        <f t="shared" si="1"/>
        <v>0</v>
      </c>
      <c r="D83" s="85"/>
      <c r="E83" s="85"/>
      <c r="F83" s="85"/>
      <c r="G83" s="85"/>
      <c r="H83" s="85"/>
      <c r="I83" s="85"/>
      <c r="J83" s="85"/>
      <c r="K83" s="85"/>
    </row>
    <row r="84" spans="1:11" ht="39.75" thickBot="1">
      <c r="A84" s="84" t="s">
        <v>174</v>
      </c>
      <c r="B84" s="82">
        <v>308</v>
      </c>
      <c r="C84" s="348">
        <f t="shared" si="1"/>
        <v>0</v>
      </c>
      <c r="D84" s="85"/>
      <c r="E84" s="85"/>
      <c r="F84" s="85"/>
      <c r="G84" s="85"/>
      <c r="H84" s="85"/>
      <c r="I84" s="85"/>
      <c r="J84" s="85"/>
      <c r="K84" s="85"/>
    </row>
    <row r="85" spans="1:11" ht="15" thickBot="1">
      <c r="A85" s="84"/>
      <c r="B85" s="82"/>
      <c r="C85" s="348">
        <f t="shared" si="1"/>
        <v>0</v>
      </c>
      <c r="D85" s="220"/>
      <c r="E85" s="220"/>
      <c r="F85" s="220"/>
      <c r="G85" s="220"/>
      <c r="H85" s="220"/>
      <c r="I85" s="220"/>
      <c r="J85" s="220"/>
      <c r="K85" s="220"/>
    </row>
    <row r="86" spans="1:11" ht="15" thickBot="1">
      <c r="A86" s="84"/>
      <c r="B86" s="82"/>
      <c r="C86" s="348">
        <f t="shared" si="1"/>
        <v>0</v>
      </c>
      <c r="D86" s="220"/>
      <c r="E86" s="220"/>
      <c r="F86" s="220"/>
      <c r="G86" s="220"/>
      <c r="H86" s="220"/>
      <c r="I86" s="220"/>
      <c r="J86" s="220"/>
      <c r="K86" s="220"/>
    </row>
    <row r="87" spans="1:11" ht="27" thickBot="1">
      <c r="A87" s="84" t="s">
        <v>175</v>
      </c>
      <c r="B87" s="82">
        <v>309</v>
      </c>
      <c r="C87" s="348">
        <f t="shared" si="1"/>
        <v>100.1</v>
      </c>
      <c r="D87" s="255"/>
      <c r="E87" s="255"/>
      <c r="F87" s="255"/>
      <c r="G87" s="255"/>
      <c r="H87" s="255"/>
      <c r="I87" s="255"/>
      <c r="J87" s="255"/>
      <c r="K87" s="255">
        <v>100.1</v>
      </c>
    </row>
    <row r="88" spans="1:11" ht="53.25" thickBot="1">
      <c r="A88" s="84" t="s">
        <v>176</v>
      </c>
      <c r="B88" s="82">
        <v>310</v>
      </c>
      <c r="C88" s="348">
        <f t="shared" si="1"/>
        <v>0</v>
      </c>
      <c r="D88" s="85"/>
      <c r="E88" s="85"/>
      <c r="F88" s="85"/>
      <c r="G88" s="85"/>
      <c r="H88" s="85"/>
      <c r="I88" s="85"/>
      <c r="J88" s="85"/>
      <c r="K88" s="85"/>
    </row>
    <row r="89" spans="1:11" ht="15" thickBot="1">
      <c r="A89" s="84"/>
      <c r="B89" s="82"/>
      <c r="C89" s="348">
        <f t="shared" si="1"/>
        <v>0</v>
      </c>
      <c r="D89" s="220"/>
      <c r="E89" s="220"/>
      <c r="F89" s="220"/>
      <c r="G89" s="220"/>
      <c r="H89" s="220"/>
      <c r="I89" s="220"/>
      <c r="J89" s="220"/>
      <c r="K89" s="220"/>
    </row>
    <row r="90" spans="1:11" ht="15" thickBot="1">
      <c r="A90" s="84"/>
      <c r="B90" s="82"/>
      <c r="C90" s="348">
        <f t="shared" si="1"/>
        <v>0</v>
      </c>
      <c r="D90" s="220"/>
      <c r="E90" s="220"/>
      <c r="F90" s="220"/>
      <c r="G90" s="220"/>
      <c r="H90" s="220"/>
      <c r="I90" s="220"/>
      <c r="J90" s="220"/>
      <c r="K90" s="220"/>
    </row>
    <row r="91" spans="1:11" ht="39.75" thickBot="1">
      <c r="A91" s="84" t="s">
        <v>177</v>
      </c>
      <c r="B91" s="82">
        <v>311</v>
      </c>
      <c r="C91" s="348">
        <f t="shared" si="1"/>
        <v>0</v>
      </c>
      <c r="D91" s="85"/>
      <c r="E91" s="85"/>
      <c r="F91" s="85"/>
      <c r="G91" s="85"/>
      <c r="H91" s="85"/>
      <c r="I91" s="85"/>
      <c r="J91" s="85"/>
      <c r="K91" s="85"/>
    </row>
    <row r="92" spans="1:11" ht="39.75" thickBot="1">
      <c r="A92" s="84" t="s">
        <v>178</v>
      </c>
      <c r="B92" s="82">
        <v>312</v>
      </c>
      <c r="C92" s="348">
        <f t="shared" si="1"/>
        <v>0</v>
      </c>
      <c r="D92" s="85"/>
      <c r="E92" s="85"/>
      <c r="F92" s="85"/>
      <c r="G92" s="85"/>
      <c r="H92" s="85"/>
      <c r="I92" s="85"/>
      <c r="J92" s="85"/>
      <c r="K92" s="85"/>
    </row>
    <row r="93" spans="1:11" ht="39.75" thickBot="1">
      <c r="A93" s="84" t="s">
        <v>179</v>
      </c>
      <c r="B93" s="82">
        <v>313</v>
      </c>
      <c r="C93" s="353">
        <f t="shared" si="1"/>
        <v>101.1</v>
      </c>
      <c r="D93" s="353"/>
      <c r="E93" s="353"/>
      <c r="F93" s="353"/>
      <c r="G93" s="353"/>
      <c r="H93" s="353"/>
      <c r="I93" s="353"/>
      <c r="J93" s="353"/>
      <c r="K93" s="353">
        <v>101.1</v>
      </c>
    </row>
    <row r="94" spans="1:11" ht="14.25">
      <c r="A94" s="86" t="s">
        <v>158</v>
      </c>
      <c r="B94" s="506">
        <v>314</v>
      </c>
      <c r="C94" s="356">
        <f t="shared" si="1"/>
        <v>0</v>
      </c>
      <c r="D94" s="356"/>
      <c r="E94" s="356"/>
      <c r="F94" s="356"/>
      <c r="G94" s="356"/>
      <c r="H94" s="356"/>
      <c r="I94" s="356"/>
      <c r="J94" s="356"/>
      <c r="K94" s="356"/>
    </row>
    <row r="95" spans="1:11" ht="15" thickBot="1">
      <c r="A95" s="87" t="s">
        <v>44</v>
      </c>
      <c r="B95" s="507"/>
      <c r="C95" s="356">
        <f t="shared" si="1"/>
        <v>0</v>
      </c>
      <c r="D95" s="356"/>
      <c r="E95" s="356"/>
      <c r="F95" s="356"/>
      <c r="G95" s="356"/>
      <c r="H95" s="356"/>
      <c r="I95" s="356"/>
      <c r="J95" s="356"/>
      <c r="K95" s="356"/>
    </row>
    <row r="96" spans="1:11" ht="15" thickBot="1">
      <c r="A96" s="84" t="s">
        <v>88</v>
      </c>
      <c r="B96" s="82">
        <v>315</v>
      </c>
      <c r="C96" s="348">
        <f t="shared" si="1"/>
        <v>0</v>
      </c>
      <c r="D96" s="85"/>
      <c r="E96" s="85"/>
      <c r="F96" s="85"/>
      <c r="G96" s="85"/>
      <c r="H96" s="85"/>
      <c r="I96" s="85"/>
      <c r="J96" s="85"/>
      <c r="K96" s="85"/>
    </row>
    <row r="97" spans="1:11" ht="27" thickBot="1">
      <c r="A97" s="84" t="s">
        <v>180</v>
      </c>
      <c r="B97" s="82">
        <v>321</v>
      </c>
      <c r="C97" s="348">
        <f t="shared" si="1"/>
        <v>0</v>
      </c>
      <c r="D97" s="85"/>
      <c r="E97" s="85"/>
      <c r="F97" s="85"/>
      <c r="G97" s="85"/>
      <c r="H97" s="85"/>
      <c r="I97" s="85"/>
      <c r="J97" s="85"/>
      <c r="K97" s="85"/>
    </row>
    <row r="98" spans="1:11" ht="27" thickBot="1">
      <c r="A98" s="84" t="s">
        <v>181</v>
      </c>
      <c r="B98" s="82">
        <v>322</v>
      </c>
      <c r="C98" s="348">
        <f t="shared" si="1"/>
        <v>0</v>
      </c>
      <c r="D98" s="85"/>
      <c r="E98" s="85"/>
      <c r="F98" s="85"/>
      <c r="G98" s="85"/>
      <c r="H98" s="85"/>
      <c r="I98" s="85"/>
      <c r="J98" s="85"/>
      <c r="K98" s="85"/>
    </row>
    <row r="99" spans="1:11" ht="15" thickBot="1">
      <c r="A99" s="86" t="s">
        <v>48</v>
      </c>
      <c r="B99" s="464">
        <v>323</v>
      </c>
      <c r="C99" s="348">
        <f t="shared" si="1"/>
        <v>0</v>
      </c>
      <c r="D99" s="462"/>
      <c r="E99" s="462"/>
      <c r="F99" s="462"/>
      <c r="G99" s="462"/>
      <c r="H99" s="462"/>
      <c r="I99" s="462"/>
      <c r="J99" s="462"/>
      <c r="K99" s="462"/>
    </row>
    <row r="100" spans="1:11" ht="15" thickBot="1">
      <c r="A100" s="87" t="s">
        <v>49</v>
      </c>
      <c r="B100" s="465"/>
      <c r="C100" s="348">
        <f t="shared" si="1"/>
        <v>0</v>
      </c>
      <c r="D100" s="463"/>
      <c r="E100" s="463"/>
      <c r="F100" s="463"/>
      <c r="G100" s="463"/>
      <c r="H100" s="463"/>
      <c r="I100" s="463"/>
      <c r="J100" s="463"/>
      <c r="K100" s="463"/>
    </row>
    <row r="101" spans="1:11" ht="27" thickBot="1">
      <c r="A101" s="87" t="s">
        <v>50</v>
      </c>
      <c r="B101" s="82">
        <v>324</v>
      </c>
      <c r="C101" s="348">
        <f t="shared" si="1"/>
        <v>0</v>
      </c>
      <c r="D101" s="85"/>
      <c r="E101" s="85"/>
      <c r="F101" s="85"/>
      <c r="G101" s="85"/>
      <c r="H101" s="85"/>
      <c r="I101" s="85"/>
      <c r="J101" s="85"/>
      <c r="K101" s="85"/>
    </row>
    <row r="102" spans="1:11" ht="39.75" thickBot="1">
      <c r="A102" s="87" t="s">
        <v>51</v>
      </c>
      <c r="B102" s="82">
        <v>325</v>
      </c>
      <c r="C102" s="348">
        <f t="shared" si="1"/>
        <v>0</v>
      </c>
      <c r="D102" s="85"/>
      <c r="E102" s="85"/>
      <c r="F102" s="85"/>
      <c r="G102" s="85"/>
      <c r="H102" s="85"/>
      <c r="I102" s="85"/>
      <c r="J102" s="85"/>
      <c r="K102" s="85"/>
    </row>
    <row r="103" spans="1:11" ht="15" thickBot="1">
      <c r="A103" s="84" t="s">
        <v>52</v>
      </c>
      <c r="B103" s="82">
        <v>326</v>
      </c>
      <c r="C103" s="348">
        <f t="shared" si="1"/>
        <v>0</v>
      </c>
      <c r="D103" s="85"/>
      <c r="E103" s="85"/>
      <c r="F103" s="85"/>
      <c r="G103" s="85"/>
      <c r="H103" s="85"/>
      <c r="I103" s="85"/>
      <c r="J103" s="85"/>
      <c r="K103" s="85"/>
    </row>
    <row r="104" spans="1:11" ht="24" customHeight="1" thickBot="1">
      <c r="A104" s="459" t="s">
        <v>182</v>
      </c>
      <c r="B104" s="460"/>
      <c r="C104" s="460"/>
      <c r="D104" s="460"/>
      <c r="E104" s="460"/>
      <c r="F104" s="460"/>
      <c r="G104" s="460"/>
      <c r="H104" s="460"/>
      <c r="I104" s="460"/>
      <c r="J104" s="460"/>
      <c r="K104" s="461"/>
    </row>
    <row r="105" spans="1:11" ht="24" customHeight="1" thickBot="1">
      <c r="A105" s="459" t="s">
        <v>183</v>
      </c>
      <c r="B105" s="460"/>
      <c r="C105" s="460"/>
      <c r="D105" s="460"/>
      <c r="E105" s="460"/>
      <c r="F105" s="460"/>
      <c r="G105" s="460"/>
      <c r="H105" s="460"/>
      <c r="I105" s="460"/>
      <c r="J105" s="460"/>
      <c r="K105" s="461"/>
    </row>
    <row r="106" spans="1:11" ht="66" thickBot="1">
      <c r="A106" s="84" t="s">
        <v>184</v>
      </c>
      <c r="B106" s="82">
        <v>4.101</v>
      </c>
      <c r="C106" s="85"/>
      <c r="D106" s="85"/>
      <c r="E106" s="85"/>
      <c r="F106" s="85"/>
      <c r="G106" s="85"/>
      <c r="H106" s="85"/>
      <c r="I106" s="85"/>
      <c r="J106" s="82"/>
      <c r="K106" s="82"/>
    </row>
    <row r="107" spans="1:11" ht="79.5" thickBot="1">
      <c r="A107" s="84" t="s">
        <v>185</v>
      </c>
      <c r="B107" s="82">
        <v>4.102</v>
      </c>
      <c r="C107" s="85"/>
      <c r="D107" s="85"/>
      <c r="E107" s="85"/>
      <c r="F107" s="85"/>
      <c r="G107" s="85"/>
      <c r="H107" s="85"/>
      <c r="I107" s="85"/>
      <c r="J107" s="82"/>
      <c r="K107" s="82"/>
    </row>
    <row r="108" spans="1:11" ht="53.25" thickBot="1">
      <c r="A108" s="84" t="s">
        <v>186</v>
      </c>
      <c r="B108" s="82">
        <v>4.103</v>
      </c>
      <c r="C108" s="85"/>
      <c r="D108" s="85"/>
      <c r="E108" s="85"/>
      <c r="F108" s="85"/>
      <c r="G108" s="85"/>
      <c r="H108" s="85"/>
      <c r="I108" s="85"/>
      <c r="J108" s="82"/>
      <c r="K108" s="82"/>
    </row>
    <row r="109" spans="1:11" ht="93" thickBot="1">
      <c r="A109" s="84" t="s">
        <v>187</v>
      </c>
      <c r="B109" s="82">
        <v>4.104</v>
      </c>
      <c r="C109" s="85"/>
      <c r="D109" s="85"/>
      <c r="E109" s="85"/>
      <c r="F109" s="85"/>
      <c r="G109" s="85"/>
      <c r="H109" s="85"/>
      <c r="I109" s="85"/>
      <c r="J109" s="82"/>
      <c r="K109" s="82"/>
    </row>
    <row r="110" spans="1:11" ht="15" thickBot="1">
      <c r="A110" s="459" t="s">
        <v>188</v>
      </c>
      <c r="B110" s="460"/>
      <c r="C110" s="460"/>
      <c r="D110" s="460"/>
      <c r="E110" s="460"/>
      <c r="F110" s="460"/>
      <c r="G110" s="460"/>
      <c r="H110" s="460"/>
      <c r="I110" s="460"/>
      <c r="J110" s="460"/>
      <c r="K110" s="461"/>
    </row>
    <row r="111" spans="1:11" ht="79.5" thickBot="1">
      <c r="A111" s="84" t="s">
        <v>189</v>
      </c>
      <c r="B111" s="82">
        <v>4.201</v>
      </c>
      <c r="C111" s="85"/>
      <c r="D111" s="85"/>
      <c r="E111" s="85"/>
      <c r="F111" s="85"/>
      <c r="G111" s="85"/>
      <c r="H111" s="85"/>
      <c r="I111" s="85"/>
      <c r="J111" s="82"/>
      <c r="K111" s="82"/>
    </row>
    <row r="112" spans="1:11" ht="39.75" thickBot="1">
      <c r="A112" s="84" t="s">
        <v>99</v>
      </c>
      <c r="B112" s="82">
        <v>4.202</v>
      </c>
      <c r="C112" s="85"/>
      <c r="D112" s="85"/>
      <c r="E112" s="85"/>
      <c r="F112" s="85"/>
      <c r="G112" s="85"/>
      <c r="H112" s="85"/>
      <c r="I112" s="85"/>
      <c r="J112" s="82"/>
      <c r="K112" s="82"/>
    </row>
    <row r="113" spans="1:11" ht="53.25" thickBot="1">
      <c r="A113" s="84" t="s">
        <v>190</v>
      </c>
      <c r="B113" s="82">
        <v>4.203</v>
      </c>
      <c r="C113" s="85"/>
      <c r="D113" s="85"/>
      <c r="E113" s="85"/>
      <c r="F113" s="85"/>
      <c r="G113" s="85"/>
      <c r="H113" s="85"/>
      <c r="I113" s="85"/>
      <c r="J113" s="82"/>
      <c r="K113" s="82"/>
    </row>
    <row r="114" spans="1:11" ht="14.25">
      <c r="A114" s="468" t="s">
        <v>191</v>
      </c>
      <c r="B114" s="469"/>
      <c r="C114" s="469"/>
      <c r="D114" s="469"/>
      <c r="E114" s="469"/>
      <c r="F114" s="469"/>
      <c r="G114" s="469"/>
      <c r="H114" s="469"/>
      <c r="I114" s="469"/>
      <c r="J114" s="469"/>
      <c r="K114" s="470"/>
    </row>
    <row r="115" spans="1:11" ht="15" thickBot="1">
      <c r="A115" s="471" t="s">
        <v>192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3"/>
    </row>
    <row r="116" spans="1:11" ht="15" thickBot="1">
      <c r="A116" s="84" t="s">
        <v>103</v>
      </c>
      <c r="B116" s="82">
        <v>4.301</v>
      </c>
      <c r="C116" s="85"/>
      <c r="D116" s="82"/>
      <c r="E116" s="82"/>
      <c r="F116" s="82"/>
      <c r="G116" s="82"/>
      <c r="H116" s="82"/>
      <c r="I116" s="82"/>
      <c r="J116" s="82"/>
      <c r="K116" s="82"/>
    </row>
    <row r="117" spans="1:11" ht="43.5" thickBot="1">
      <c r="A117" s="89" t="s">
        <v>104</v>
      </c>
      <c r="B117" s="82">
        <v>4.302</v>
      </c>
      <c r="C117" s="85"/>
      <c r="D117" s="82"/>
      <c r="E117" s="82"/>
      <c r="F117" s="82"/>
      <c r="G117" s="82"/>
      <c r="H117" s="82"/>
      <c r="I117" s="82"/>
      <c r="J117" s="82"/>
      <c r="K117" s="82"/>
    </row>
    <row r="118" spans="1:11" ht="53.25" thickBot="1">
      <c r="A118" s="84" t="s">
        <v>193</v>
      </c>
      <c r="B118" s="82">
        <v>4.303</v>
      </c>
      <c r="C118" s="85"/>
      <c r="D118" s="85"/>
      <c r="E118" s="85"/>
      <c r="F118" s="85"/>
      <c r="G118" s="85"/>
      <c r="H118" s="85"/>
      <c r="I118" s="85"/>
      <c r="J118" s="82"/>
      <c r="K118" s="82"/>
    </row>
    <row r="119" spans="1:11" ht="66" thickBot="1">
      <c r="A119" s="84" t="s">
        <v>194</v>
      </c>
      <c r="B119" s="82">
        <v>4.304</v>
      </c>
      <c r="C119" s="85"/>
      <c r="D119" s="85"/>
      <c r="E119" s="85"/>
      <c r="F119" s="85"/>
      <c r="G119" s="85"/>
      <c r="H119" s="85"/>
      <c r="I119" s="85"/>
      <c r="J119" s="82"/>
      <c r="K119" s="82"/>
    </row>
    <row r="120" spans="1:11" ht="53.25" thickBot="1">
      <c r="A120" s="84" t="s">
        <v>195</v>
      </c>
      <c r="B120" s="82">
        <v>4.305</v>
      </c>
      <c r="C120" s="85"/>
      <c r="D120" s="85"/>
      <c r="E120" s="85"/>
      <c r="F120" s="85"/>
      <c r="G120" s="85"/>
      <c r="H120" s="85"/>
      <c r="I120" s="85"/>
      <c r="J120" s="82"/>
      <c r="K120" s="82"/>
    </row>
    <row r="121" spans="1:11" ht="14.25">
      <c r="A121" s="90" t="s">
        <v>196</v>
      </c>
      <c r="B121" s="464">
        <v>4.306</v>
      </c>
      <c r="C121" s="462"/>
      <c r="D121" s="462"/>
      <c r="E121" s="462"/>
      <c r="F121" s="462"/>
      <c r="G121" s="462"/>
      <c r="H121" s="462"/>
      <c r="I121" s="462"/>
      <c r="J121" s="464"/>
      <c r="K121" s="464"/>
    </row>
    <row r="122" spans="1:11" ht="15" thickBot="1">
      <c r="A122" s="84" t="s">
        <v>108</v>
      </c>
      <c r="B122" s="465"/>
      <c r="C122" s="463"/>
      <c r="D122" s="463"/>
      <c r="E122" s="463"/>
      <c r="F122" s="463"/>
      <c r="G122" s="463"/>
      <c r="H122" s="463"/>
      <c r="I122" s="463"/>
      <c r="J122" s="465"/>
      <c r="K122" s="465"/>
    </row>
    <row r="123" spans="1:11" ht="27" thickBot="1">
      <c r="A123" s="87" t="s">
        <v>109</v>
      </c>
      <c r="B123" s="82">
        <v>4.307</v>
      </c>
      <c r="C123" s="85"/>
      <c r="D123" s="85"/>
      <c r="E123" s="85"/>
      <c r="F123" s="85"/>
      <c r="G123" s="85"/>
      <c r="H123" s="85"/>
      <c r="I123" s="85"/>
      <c r="J123" s="82"/>
      <c r="K123" s="82"/>
    </row>
    <row r="124" spans="1:11" ht="79.5" thickBot="1">
      <c r="A124" s="84" t="s">
        <v>197</v>
      </c>
      <c r="B124" s="82">
        <v>4.308</v>
      </c>
      <c r="C124" s="85"/>
      <c r="D124" s="85"/>
      <c r="E124" s="85"/>
      <c r="F124" s="85"/>
      <c r="G124" s="85"/>
      <c r="H124" s="85"/>
      <c r="I124" s="85"/>
      <c r="J124" s="82"/>
      <c r="K124" s="82"/>
    </row>
    <row r="125" spans="1:11" ht="79.5" thickBot="1">
      <c r="A125" s="87" t="s">
        <v>198</v>
      </c>
      <c r="B125" s="91">
        <v>4.309</v>
      </c>
      <c r="C125" s="91"/>
      <c r="D125" s="91"/>
      <c r="E125" s="91"/>
      <c r="F125" s="91"/>
      <c r="G125" s="82"/>
      <c r="H125" s="91"/>
      <c r="I125" s="91"/>
      <c r="J125" s="91"/>
      <c r="K125" s="91"/>
    </row>
    <row r="126" ht="15">
      <c r="A126" s="92"/>
    </row>
    <row r="127" spans="1:11" ht="54.75" customHeight="1" thickBot="1">
      <c r="A127" s="482" t="s">
        <v>112</v>
      </c>
      <c r="B127" s="528" t="s">
        <v>380</v>
      </c>
      <c r="C127" s="528"/>
      <c r="D127" s="528"/>
      <c r="E127" s="528"/>
      <c r="F127" s="528"/>
      <c r="G127" s="528"/>
      <c r="H127" s="528"/>
      <c r="I127" s="95"/>
      <c r="K127" s="122"/>
    </row>
    <row r="128" spans="1:11" ht="15" customHeight="1">
      <c r="A128" s="482"/>
      <c r="B128" s="528"/>
      <c r="C128" s="528"/>
      <c r="D128" s="528"/>
      <c r="E128" s="528"/>
      <c r="F128" s="528"/>
      <c r="G128" s="528"/>
      <c r="H128" s="528"/>
      <c r="I128" s="256" t="s">
        <v>115</v>
      </c>
      <c r="K128" s="122"/>
    </row>
    <row r="129" spans="1:11" ht="15">
      <c r="A129" s="257"/>
      <c r="B129" s="256"/>
      <c r="C129" s="256"/>
      <c r="D129" s="256"/>
      <c r="E129" s="256"/>
      <c r="K129" s="122"/>
    </row>
    <row r="130" spans="1:11" ht="15.75" customHeight="1">
      <c r="A130" s="92"/>
      <c r="B130" s="256"/>
      <c r="C130" s="256"/>
      <c r="D130" s="256"/>
      <c r="E130" s="256"/>
      <c r="K130" s="122"/>
    </row>
    <row r="131" spans="1:11" ht="15.75" customHeight="1">
      <c r="A131" s="261" t="s">
        <v>306</v>
      </c>
      <c r="B131" s="256"/>
      <c r="C131" s="256"/>
      <c r="D131" s="256"/>
      <c r="E131" s="258"/>
      <c r="K131" s="122"/>
    </row>
    <row r="132" spans="1:11" ht="15">
      <c r="A132" s="261" t="s">
        <v>307</v>
      </c>
      <c r="B132" s="256"/>
      <c r="C132" s="256"/>
      <c r="D132" s="256"/>
      <c r="E132" s="256"/>
      <c r="K132" s="122"/>
    </row>
    <row r="133" spans="1:11" ht="15.75" customHeight="1">
      <c r="A133" s="262" t="s">
        <v>308</v>
      </c>
      <c r="K133" s="122"/>
    </row>
    <row r="134" spans="5:11" ht="25.5" customHeight="1">
      <c r="E134" s="122"/>
      <c r="F134" s="122"/>
      <c r="G134" s="122"/>
      <c r="H134" s="122"/>
      <c r="I134" s="122"/>
      <c r="J134" s="122"/>
      <c r="K134" s="122"/>
    </row>
    <row r="135" spans="3:11" ht="37.5" customHeight="1">
      <c r="C135" s="122"/>
      <c r="D135" s="122"/>
      <c r="E135" s="122"/>
      <c r="F135" s="122"/>
      <c r="G135" s="122"/>
      <c r="H135" s="122"/>
      <c r="I135" s="122"/>
      <c r="J135" s="122"/>
      <c r="K135" s="122"/>
    </row>
    <row r="136" ht="15">
      <c r="A136" s="92"/>
    </row>
    <row r="137" ht="15">
      <c r="A137" s="75"/>
    </row>
    <row r="138" ht="15">
      <c r="A138" s="75"/>
    </row>
    <row r="139" ht="15">
      <c r="A139" s="75"/>
    </row>
    <row r="141" ht="15">
      <c r="A141" s="92"/>
    </row>
  </sheetData>
  <sheetProtection/>
  <mergeCells count="89">
    <mergeCell ref="I121:I122"/>
    <mergeCell ref="J121:J122"/>
    <mergeCell ref="K121:K122"/>
    <mergeCell ref="A110:K110"/>
    <mergeCell ref="A114:K114"/>
    <mergeCell ref="A115:K115"/>
    <mergeCell ref="B121:B122"/>
    <mergeCell ref="C121:C122"/>
    <mergeCell ref="D121:D122"/>
    <mergeCell ref="E121:E122"/>
    <mergeCell ref="A104:K104"/>
    <mergeCell ref="A105:K105"/>
    <mergeCell ref="B99:B100"/>
    <mergeCell ref="D99:D100"/>
    <mergeCell ref="F121:F122"/>
    <mergeCell ref="G121:G122"/>
    <mergeCell ref="H121:H122"/>
    <mergeCell ref="H99:H100"/>
    <mergeCell ref="I99:I100"/>
    <mergeCell ref="J99:J100"/>
    <mergeCell ref="J66:J67"/>
    <mergeCell ref="K66:K67"/>
    <mergeCell ref="A72:K72"/>
    <mergeCell ref="A73:K73"/>
    <mergeCell ref="E99:E100"/>
    <mergeCell ref="F99:F100"/>
    <mergeCell ref="G99:G100"/>
    <mergeCell ref="B94:B95"/>
    <mergeCell ref="K99:K100"/>
    <mergeCell ref="J62:J63"/>
    <mergeCell ref="K62:K63"/>
    <mergeCell ref="B66:B67"/>
    <mergeCell ref="C66:C67"/>
    <mergeCell ref="D66:D67"/>
    <mergeCell ref="E66:E67"/>
    <mergeCell ref="F66:F67"/>
    <mergeCell ref="G66:G67"/>
    <mergeCell ref="H66:H67"/>
    <mergeCell ref="I66:I67"/>
    <mergeCell ref="K49:K50"/>
    <mergeCell ref="A55:K55"/>
    <mergeCell ref="B62:B63"/>
    <mergeCell ref="C62:C63"/>
    <mergeCell ref="D62:D63"/>
    <mergeCell ref="E62:E63"/>
    <mergeCell ref="F62:F63"/>
    <mergeCell ref="G62:G63"/>
    <mergeCell ref="H62:H63"/>
    <mergeCell ref="I62:I63"/>
    <mergeCell ref="J44:J45"/>
    <mergeCell ref="K44:K45"/>
    <mergeCell ref="B49:B50"/>
    <mergeCell ref="D49:D50"/>
    <mergeCell ref="E49:E50"/>
    <mergeCell ref="F49:F50"/>
    <mergeCell ref="G49:G50"/>
    <mergeCell ref="H49:H50"/>
    <mergeCell ref="I49:I50"/>
    <mergeCell ref="J49:J50"/>
    <mergeCell ref="J18:K18"/>
    <mergeCell ref="A21:K21"/>
    <mergeCell ref="A22:K22"/>
    <mergeCell ref="B44:B45"/>
    <mergeCell ref="D44:D45"/>
    <mergeCell ref="E44:E45"/>
    <mergeCell ref="F44:F45"/>
    <mergeCell ref="G44:G45"/>
    <mergeCell ref="H44:H45"/>
    <mergeCell ref="I44:I45"/>
    <mergeCell ref="B11:J12"/>
    <mergeCell ref="B14:J14"/>
    <mergeCell ref="A16:K16"/>
    <mergeCell ref="A17:A19"/>
    <mergeCell ref="B17:B19"/>
    <mergeCell ref="D17:K17"/>
    <mergeCell ref="D18:F18"/>
    <mergeCell ref="G18:G19"/>
    <mergeCell ref="H18:H19"/>
    <mergeCell ref="I18:I19"/>
    <mergeCell ref="A127:A128"/>
    <mergeCell ref="B127:H128"/>
    <mergeCell ref="A1:K1"/>
    <mergeCell ref="A2:K2"/>
    <mergeCell ref="A3:K3"/>
    <mergeCell ref="A5:K5"/>
    <mergeCell ref="A6:K6"/>
    <mergeCell ref="A7:K7"/>
    <mergeCell ref="A8:K8"/>
    <mergeCell ref="A9:K9"/>
  </mergeCells>
  <hyperlinks>
    <hyperlink ref="A117" r:id="rId1" display="consultantplus://offline/ref=CF0B65AD7F358AF64A7F96E48FA9F722905D1B93A50E5216B7F11D768EEDDF1330B561F0A1B2C9E9U8x2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2016-11-30T10:04:42Z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