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ТСО ИП" sheetId="8" r:id="rId1"/>
    <sheet name="в млн.руб." sheetId="10" state="hidden" r:id="rId2"/>
  </sheets>
  <definedNames>
    <definedName name="Sum_1">#REF!</definedName>
    <definedName name="Sum_2">#REF!</definedName>
    <definedName name="Sum_3">#REF!</definedName>
    <definedName name="Sum_4">#REF!</definedName>
    <definedName name="Sum_5">#REF!</definedName>
    <definedName name="Sum_6">#REF!</definedName>
    <definedName name="Sum_8">#REF!</definedName>
    <definedName name="_xlnm.Print_Area" localSheetId="0">'ТСО ИП'!$A$1:$G$68</definedName>
  </definedNames>
  <calcPr calcId="125725"/>
</workbook>
</file>

<file path=xl/calcChain.xml><?xml version="1.0" encoding="utf-8"?>
<calcChain xmlns="http://schemas.openxmlformats.org/spreadsheetml/2006/main">
  <c r="G90" i="8"/>
  <c r="F90"/>
  <c r="F89"/>
  <c r="E89"/>
  <c r="G89" s="1"/>
  <c r="D89"/>
  <c r="G87"/>
  <c r="F87"/>
  <c r="F86" s="1"/>
  <c r="E86"/>
  <c r="D86"/>
  <c r="G84"/>
  <c r="F84"/>
  <c r="F83"/>
  <c r="E83"/>
  <c r="G83" s="1"/>
  <c r="D83"/>
  <c r="G81"/>
  <c r="F81"/>
  <c r="F80"/>
  <c r="E80"/>
  <c r="G80" s="1"/>
  <c r="D80"/>
  <c r="G78"/>
  <c r="F78"/>
  <c r="F77"/>
  <c r="E77"/>
  <c r="G77" s="1"/>
  <c r="D77"/>
  <c r="F76"/>
  <c r="G75"/>
  <c r="F75"/>
  <c r="F74"/>
  <c r="E74"/>
  <c r="G74" s="1"/>
  <c r="D74"/>
  <c r="E73"/>
  <c r="F73" s="1"/>
  <c r="D73"/>
  <c r="E72"/>
  <c r="F72" s="1"/>
  <c r="F71" s="1"/>
  <c r="D72"/>
  <c r="E71"/>
  <c r="G71" s="1"/>
  <c r="D71"/>
  <c r="E7"/>
  <c r="D7"/>
  <c r="F92" i="10"/>
  <c r="E92"/>
  <c r="G92" s="1"/>
  <c r="D92"/>
  <c r="E91"/>
  <c r="G91" s="1"/>
  <c r="D91"/>
  <c r="F89"/>
  <c r="E89"/>
  <c r="D89"/>
  <c r="E88"/>
  <c r="D88"/>
  <c r="F86"/>
  <c r="E86"/>
  <c r="D86"/>
  <c r="E85"/>
  <c r="D85"/>
  <c r="F83"/>
  <c r="E83"/>
  <c r="G83" s="1"/>
  <c r="D83"/>
  <c r="E82"/>
  <c r="G82" s="1"/>
  <c r="D82"/>
  <c r="F80"/>
  <c r="E80"/>
  <c r="D80"/>
  <c r="E79"/>
  <c r="D79"/>
  <c r="E77"/>
  <c r="D77"/>
  <c r="E76"/>
  <c r="D76"/>
  <c r="E71"/>
  <c r="D71"/>
  <c r="E70"/>
  <c r="D70"/>
  <c r="E68"/>
  <c r="D68"/>
  <c r="E67"/>
  <c r="D67"/>
  <c r="E65"/>
  <c r="D65"/>
  <c r="F64"/>
  <c r="E64"/>
  <c r="G64" s="1"/>
  <c r="D64"/>
  <c r="E62"/>
  <c r="G62" s="1"/>
  <c r="D62"/>
  <c r="E61"/>
  <c r="G61" s="1"/>
  <c r="D61"/>
  <c r="E59"/>
  <c r="G59" s="1"/>
  <c r="D59"/>
  <c r="E58"/>
  <c r="G58" s="1"/>
  <c r="D58"/>
  <c r="F56"/>
  <c r="E56"/>
  <c r="D56"/>
  <c r="E55"/>
  <c r="D55"/>
  <c r="F53"/>
  <c r="E53"/>
  <c r="G53" s="1"/>
  <c r="D53"/>
  <c r="E52"/>
  <c r="G52" s="1"/>
  <c r="D52"/>
  <c r="F50"/>
  <c r="E50"/>
  <c r="D50"/>
  <c r="E49"/>
  <c r="D49"/>
  <c r="E47"/>
  <c r="D47"/>
  <c r="E46"/>
  <c r="D46"/>
  <c r="E44"/>
  <c r="D44"/>
  <c r="E43"/>
  <c r="D43"/>
  <c r="E41"/>
  <c r="D41"/>
  <c r="E40"/>
  <c r="D40"/>
  <c r="E38"/>
  <c r="D38"/>
  <c r="E37"/>
  <c r="D37"/>
  <c r="E35"/>
  <c r="D35"/>
  <c r="E34"/>
  <c r="D34"/>
  <c r="E32"/>
  <c r="G32" s="1"/>
  <c r="D32"/>
  <c r="E31"/>
  <c r="G31" s="1"/>
  <c r="D31"/>
  <c r="E29"/>
  <c r="G29" s="1"/>
  <c r="D29"/>
  <c r="E28"/>
  <c r="G28" s="1"/>
  <c r="D28"/>
  <c r="E26"/>
  <c r="G26" s="1"/>
  <c r="D26"/>
  <c r="E25"/>
  <c r="G25" s="1"/>
  <c r="D25"/>
  <c r="E23"/>
  <c r="G23" s="1"/>
  <c r="D23"/>
  <c r="E22"/>
  <c r="G22" s="1"/>
  <c r="D22"/>
  <c r="E20"/>
  <c r="G20" s="1"/>
  <c r="D20"/>
  <c r="E19"/>
  <c r="G19" s="1"/>
  <c r="D19"/>
  <c r="D13"/>
  <c r="E11"/>
  <c r="D11"/>
  <c r="E10"/>
  <c r="D10"/>
  <c r="E14" i="8"/>
  <c r="E17" i="10" s="1"/>
  <c r="E13" i="8"/>
  <c r="E5" s="1"/>
  <c r="D14"/>
  <c r="D6" s="1"/>
  <c r="D13"/>
  <c r="D16" i="10" s="1"/>
  <c r="D7"/>
  <c r="G86" i="8" l="1"/>
  <c r="G72"/>
  <c r="G10" i="10"/>
  <c r="G11"/>
  <c r="G86"/>
  <c r="G34"/>
  <c r="G35"/>
  <c r="G37"/>
  <c r="G38"/>
  <c r="G40"/>
  <c r="G41"/>
  <c r="G43"/>
  <c r="G44"/>
  <c r="G46"/>
  <c r="G47"/>
  <c r="G49"/>
  <c r="G50"/>
  <c r="G67"/>
  <c r="G68"/>
  <c r="G70"/>
  <c r="G76"/>
  <c r="G55"/>
  <c r="G65"/>
  <c r="G79"/>
  <c r="G80"/>
  <c r="E6" i="8"/>
  <c r="D5"/>
  <c r="D5" i="10" s="1"/>
  <c r="G88"/>
  <c r="G56"/>
  <c r="G71"/>
  <c r="G77"/>
  <c r="G85"/>
  <c r="G89"/>
  <c r="E16"/>
  <c r="G16" s="1"/>
  <c r="G13" i="8"/>
  <c r="G14"/>
  <c r="E12"/>
  <c r="E15" i="10" s="1"/>
  <c r="F14" i="8"/>
  <c r="F17" i="10" s="1"/>
  <c r="D17"/>
  <c r="G17" s="1"/>
  <c r="D12" i="8"/>
  <c r="F13"/>
  <c r="D73" i="10"/>
  <c r="D8" i="8"/>
  <c r="D8" i="10" s="1"/>
  <c r="E8" i="8"/>
  <c r="E8" i="10" s="1"/>
  <c r="G8" l="1"/>
  <c r="F8" i="8"/>
  <c r="F8" i="10" s="1"/>
  <c r="E5"/>
  <c r="G5" s="1"/>
  <c r="F13"/>
  <c r="E13"/>
  <c r="G13" s="1"/>
  <c r="E73"/>
  <c r="G73" s="1"/>
  <c r="F12" i="8"/>
  <c r="F15" i="10" s="1"/>
  <c r="F16"/>
  <c r="G12" i="8"/>
  <c r="D15" i="10"/>
  <c r="G15" s="1"/>
  <c r="D74"/>
  <c r="E74"/>
  <c r="F74"/>
  <c r="E72"/>
  <c r="F73"/>
  <c r="G74" l="1"/>
  <c r="F72"/>
  <c r="D72"/>
  <c r="E6"/>
  <c r="E14"/>
  <c r="D6"/>
  <c r="D14"/>
  <c r="D12"/>
  <c r="G72"/>
  <c r="E9" i="8"/>
  <c r="E9" i="10" s="1"/>
  <c r="D9" i="8"/>
  <c r="D9" i="10" s="1"/>
  <c r="G68" i="8"/>
  <c r="F68"/>
  <c r="F71" i="10" s="1"/>
  <c r="G67" i="8"/>
  <c r="F67"/>
  <c r="E66"/>
  <c r="E69" i="10" s="1"/>
  <c r="D66" i="8"/>
  <c r="D69" i="10" s="1"/>
  <c r="G26" i="8"/>
  <c r="G65"/>
  <c r="G62"/>
  <c r="G59"/>
  <c r="G56"/>
  <c r="F65"/>
  <c r="F68" i="10" s="1"/>
  <c r="G64" i="8"/>
  <c r="F64"/>
  <c r="F67" i="10" s="1"/>
  <c r="E63" i="8"/>
  <c r="E66" i="10" s="1"/>
  <c r="D63" i="8"/>
  <c r="D66" i="10" s="1"/>
  <c r="G69" l="1"/>
  <c r="G66"/>
  <c r="G9"/>
  <c r="F66" i="8"/>
  <c r="F69" i="10" s="1"/>
  <c r="F70"/>
  <c r="G6"/>
  <c r="F12"/>
  <c r="F14"/>
  <c r="G14"/>
  <c r="F63" i="8"/>
  <c r="F66" i="10" s="1"/>
  <c r="G66" i="8"/>
  <c r="G63"/>
  <c r="F62" l="1"/>
  <c r="F65" i="10" s="1"/>
  <c r="E60" i="8"/>
  <c r="E63" i="10" s="1"/>
  <c r="D60" i="8"/>
  <c r="D63" i="10" s="1"/>
  <c r="F91"/>
  <c r="D90"/>
  <c r="F59" i="8"/>
  <c r="F62" i="10" s="1"/>
  <c r="F58" i="8"/>
  <c r="F61" i="10" s="1"/>
  <c r="D57" i="8"/>
  <c r="D60" i="10" s="1"/>
  <c r="F56" i="8"/>
  <c r="F59" i="10" s="1"/>
  <c r="G55" i="8"/>
  <c r="F55"/>
  <c r="F58" i="10" s="1"/>
  <c r="E54" i="8"/>
  <c r="E57" i="10" s="1"/>
  <c r="D54" i="8"/>
  <c r="D57" i="10" s="1"/>
  <c r="F88"/>
  <c r="E87"/>
  <c r="D87"/>
  <c r="F52" i="8"/>
  <c r="F55" i="10" s="1"/>
  <c r="D51" i="8"/>
  <c r="D54" i="10" s="1"/>
  <c r="F85"/>
  <c r="E84"/>
  <c r="D84"/>
  <c r="G49" i="8"/>
  <c r="F49"/>
  <c r="F52" i="10" s="1"/>
  <c r="E48" i="8"/>
  <c r="E51" i="10" s="1"/>
  <c r="D48" i="8"/>
  <c r="D51" i="10" s="1"/>
  <c r="E81"/>
  <c r="D81"/>
  <c r="E78"/>
  <c r="D78"/>
  <c r="F77"/>
  <c r="F76"/>
  <c r="D75"/>
  <c r="G46" i="8"/>
  <c r="F46"/>
  <c r="F49" i="10" s="1"/>
  <c r="E45" i="8"/>
  <c r="E48" i="10" s="1"/>
  <c r="G48" s="1"/>
  <c r="D45" i="8"/>
  <c r="D48" i="10" s="1"/>
  <c r="G44" i="8"/>
  <c r="F44"/>
  <c r="F47" i="10" s="1"/>
  <c r="F43" i="8"/>
  <c r="F46" i="10" s="1"/>
  <c r="D42" i="8"/>
  <c r="D45" i="10" s="1"/>
  <c r="F41" i="8"/>
  <c r="F44" i="10" s="1"/>
  <c r="G41" i="8"/>
  <c r="F40"/>
  <c r="D39"/>
  <c r="D42" i="10" s="1"/>
  <c r="F38" i="8"/>
  <c r="F41" i="10" s="1"/>
  <c r="G38" i="8"/>
  <c r="F37"/>
  <c r="D36"/>
  <c r="D39" i="10" s="1"/>
  <c r="G35" i="8"/>
  <c r="F35"/>
  <c r="F38" i="10" s="1"/>
  <c r="G34" i="8"/>
  <c r="F34"/>
  <c r="F37" i="10" s="1"/>
  <c r="F33" i="8"/>
  <c r="F36" i="10" s="1"/>
  <c r="E33" i="8"/>
  <c r="E36" i="10" s="1"/>
  <c r="D33" i="8"/>
  <c r="D36" i="10" s="1"/>
  <c r="G32" i="8"/>
  <c r="F32"/>
  <c r="F35" i="10" s="1"/>
  <c r="G31" i="8"/>
  <c r="F31"/>
  <c r="E30"/>
  <c r="E33" i="10" s="1"/>
  <c r="D30" i="8"/>
  <c r="D33" i="10" s="1"/>
  <c r="G29" i="8"/>
  <c r="F29"/>
  <c r="F32" i="10" s="1"/>
  <c r="G28" i="8"/>
  <c r="F28"/>
  <c r="E27"/>
  <c r="E30" i="10" s="1"/>
  <c r="D27" i="8"/>
  <c r="D30" i="10" s="1"/>
  <c r="F26" i="8"/>
  <c r="F29" i="10" s="1"/>
  <c r="G25" i="8"/>
  <c r="F25"/>
  <c r="E24"/>
  <c r="E27" i="10" s="1"/>
  <c r="D24" i="8"/>
  <c r="D27" i="10" s="1"/>
  <c r="G23" i="8"/>
  <c r="F23"/>
  <c r="F26" i="10" s="1"/>
  <c r="F22" i="8"/>
  <c r="F25" i="10" s="1"/>
  <c r="D21" i="8"/>
  <c r="D24" i="10" s="1"/>
  <c r="F20" i="8"/>
  <c r="F23" i="10" s="1"/>
  <c r="G20" i="8"/>
  <c r="G19"/>
  <c r="F19"/>
  <c r="F22" i="10" s="1"/>
  <c r="E18" i="8"/>
  <c r="E21" i="10" s="1"/>
  <c r="D18" i="8"/>
  <c r="D21" i="10" s="1"/>
  <c r="G17" i="8"/>
  <c r="F17"/>
  <c r="F20" i="10" s="1"/>
  <c r="G16" i="8"/>
  <c r="F16"/>
  <c r="E15"/>
  <c r="E18" i="10" s="1"/>
  <c r="D15" i="8"/>
  <c r="D18" i="10" s="1"/>
  <c r="E12"/>
  <c r="G12" s="1"/>
  <c r="F11" i="8"/>
  <c r="F11" i="10" s="1"/>
  <c r="F10" i="8"/>
  <c r="F10" i="10" s="1"/>
  <c r="E7"/>
  <c r="G7" s="1"/>
  <c r="G18" l="1"/>
  <c r="G21"/>
  <c r="G30"/>
  <c r="G33"/>
  <c r="G36"/>
  <c r="G51"/>
  <c r="G84"/>
  <c r="F30" i="8"/>
  <c r="F33" i="10" s="1"/>
  <c r="F34"/>
  <c r="F36" i="8"/>
  <c r="F39" i="10" s="1"/>
  <c r="F40"/>
  <c r="F39" i="8"/>
  <c r="F42" i="10" s="1"/>
  <c r="F43"/>
  <c r="F78"/>
  <c r="F79"/>
  <c r="F81"/>
  <c r="F82"/>
  <c r="G27"/>
  <c r="F24" i="8"/>
  <c r="F27" i="10" s="1"/>
  <c r="F28"/>
  <c r="G57"/>
  <c r="G63"/>
  <c r="F27" i="8"/>
  <c r="F30" i="10" s="1"/>
  <c r="F31"/>
  <c r="F15" i="8"/>
  <c r="F18" i="10" s="1"/>
  <c r="F19"/>
  <c r="G78"/>
  <c r="G81"/>
  <c r="G87"/>
  <c r="D4" i="8"/>
  <c r="D4" i="10" s="1"/>
  <c r="F9" i="8"/>
  <c r="F9" i="10" s="1"/>
  <c r="F42" i="8"/>
  <c r="F45" i="10" s="1"/>
  <c r="F75"/>
  <c r="E4" i="8"/>
  <c r="E4" i="10" s="1"/>
  <c r="G4" s="1"/>
  <c r="G7" i="8"/>
  <c r="G60"/>
  <c r="F60"/>
  <c r="F63" i="10" s="1"/>
  <c r="G54" i="8"/>
  <c r="F54"/>
  <c r="F57" i="10" s="1"/>
  <c r="F87"/>
  <c r="F84"/>
  <c r="G48" i="8"/>
  <c r="F48"/>
  <c r="F51" i="10" s="1"/>
  <c r="G45" i="8"/>
  <c r="F45"/>
  <c r="F48" i="10" s="1"/>
  <c r="G33" i="8"/>
  <c r="G30"/>
  <c r="G27"/>
  <c r="G24"/>
  <c r="G18"/>
  <c r="G5"/>
  <c r="G6"/>
  <c r="G15"/>
  <c r="F90" i="10"/>
  <c r="F57" i="8"/>
  <c r="F60" i="10" s="1"/>
  <c r="F51" i="8"/>
  <c r="F54" i="10" s="1"/>
  <c r="F18" i="8"/>
  <c r="F21" i="10" s="1"/>
  <c r="F7" i="8"/>
  <c r="F7" i="10" s="1"/>
  <c r="F21" i="8"/>
  <c r="F24" i="10" s="1"/>
  <c r="F5" i="8"/>
  <c r="F5" i="10" s="1"/>
  <c r="F6" i="8"/>
  <c r="F6" i="10" s="1"/>
  <c r="G10" i="8"/>
  <c r="G22"/>
  <c r="G37"/>
  <c r="G40"/>
  <c r="G43"/>
  <c r="G52"/>
  <c r="G58"/>
  <c r="G9"/>
  <c r="E21"/>
  <c r="E36"/>
  <c r="E39"/>
  <c r="E42"/>
  <c r="E51"/>
  <c r="E57"/>
  <c r="G57" l="1"/>
  <c r="E60" i="10"/>
  <c r="G60" s="1"/>
  <c r="G39" i="8"/>
  <c r="E42" i="10"/>
  <c r="G42" s="1"/>
  <c r="G21" i="8"/>
  <c r="E24" i="10"/>
  <c r="G24" s="1"/>
  <c r="E90"/>
  <c r="G90" s="1"/>
  <c r="G42" i="8"/>
  <c r="E45" i="10"/>
  <c r="G45" s="1"/>
  <c r="G36" i="8"/>
  <c r="E39" i="10"/>
  <c r="G39" s="1"/>
  <c r="G51" i="8"/>
  <c r="E54" i="10"/>
  <c r="G54" s="1"/>
  <c r="E75"/>
  <c r="G75" s="1"/>
  <c r="G4" i="8"/>
  <c r="F4"/>
  <c r="F4" i="10" s="1"/>
</calcChain>
</file>

<file path=xl/sharedStrings.xml><?xml version="1.0" encoding="utf-8"?>
<sst xmlns="http://schemas.openxmlformats.org/spreadsheetml/2006/main" count="257" uniqueCount="52">
  <si>
    <t>амортизация</t>
  </si>
  <si>
    <t>прибыль</t>
  </si>
  <si>
    <t>Наименование организации</t>
  </si>
  <si>
    <t>МУП "Коммунальные сети города Новочебоксарска"</t>
  </si>
  <si>
    <t>% освоения</t>
  </si>
  <si>
    <t>Ядринское МПП ЖКХ</t>
  </si>
  <si>
    <t>МУП ЖКХ Красноармейского района</t>
  </si>
  <si>
    <t>ООО "Урмарские электрические сети"</t>
  </si>
  <si>
    <t>возврат капитала</t>
  </si>
  <si>
    <t>тыс.руб.</t>
  </si>
  <si>
    <t>Источник финансирования</t>
  </si>
  <si>
    <t xml:space="preserve">утверждено в тарифах </t>
  </si>
  <si>
    <t>освоено фактически</t>
  </si>
  <si>
    <t>отклонение факта от плана</t>
  </si>
  <si>
    <t>ВСЕГО по Чувашской Республике</t>
  </si>
  <si>
    <t>Итого, в т.ч.</t>
  </si>
  <si>
    <t xml:space="preserve">иные источники </t>
  </si>
  <si>
    <t xml:space="preserve">возврат капитала </t>
  </si>
  <si>
    <t>МУП "Алатырские городские электрические сети"</t>
  </si>
  <si>
    <t xml:space="preserve">МУП ЖКХ "Моргаушское" </t>
  </si>
  <si>
    <t>-</t>
  </si>
  <si>
    <t>ООО "Энергосеть" Янтиковский район</t>
  </si>
  <si>
    <t>ООО "ЭЛЕКТРОСНАБ" Козловский район</t>
  </si>
  <si>
    <t>ООО "Энергостроймонтаж"                               Вурнарский район</t>
  </si>
  <si>
    <t>ОАО "Канашские городские электрические сети"</t>
  </si>
  <si>
    <t>ООО "Тепловодоканал" Аликовский район</t>
  </si>
  <si>
    <t>ООО "Коммунальные технологии"</t>
  </si>
  <si>
    <t>ОАО "ГЭСстрой" г. Новочебоксарск</t>
  </si>
  <si>
    <t>ООО "Межрегиональный Центр оптово-розничной торговли"</t>
  </si>
  <si>
    <t>ООО "Порецкагропромэнерго"</t>
  </si>
  <si>
    <t xml:space="preserve">ПАО "МРСК Волги" </t>
  </si>
  <si>
    <t>ООО "Энергия" Ибресинский район</t>
  </si>
  <si>
    <t>АО "Чебоксарское производственное объединение имени В.И. Чапаева"</t>
  </si>
  <si>
    <t>ООО "Национальная электросетевая компания"</t>
  </si>
  <si>
    <t>ПАО "Химпром" г. Новочебоксарск</t>
  </si>
  <si>
    <t>ООО "Устра" г. Чебоксары</t>
  </si>
  <si>
    <t>ООО "СУОР" г. Новочебоксарск</t>
  </si>
  <si>
    <t>ООО "Энергосеть" г. Чебоксары</t>
  </si>
  <si>
    <t xml:space="preserve">ООО "Янтарь" </t>
  </si>
  <si>
    <t>ООО "Теплоэнергосеть"                        Чебоксарский район</t>
  </si>
  <si>
    <t>АО "ЧПО им. В.И. Чапаева"</t>
  </si>
  <si>
    <r>
      <rPr>
        <b/>
        <sz val="12"/>
        <rFont val="Times New Roman"/>
        <family val="1"/>
        <charset val="204"/>
      </rPr>
      <t>Мониторинг фактического выполнения инвестиционных программ территориальных сетевых организаций Чувашской Республики за счет тарифов на услуги по передаче электрической энергии за 1 полугодие 2016 года</t>
    </r>
    <r>
      <rPr>
        <b/>
        <i/>
        <sz val="12"/>
        <rFont val="Times New Roman"/>
        <family val="1"/>
        <charset val="204"/>
      </rPr>
      <t xml:space="preserve">  </t>
    </r>
  </si>
  <si>
    <t>ВСЕГО по ТСО, в т.ч.:</t>
  </si>
  <si>
    <t>- по остальным ТСО за счет тарифных источников</t>
  </si>
  <si>
    <t>- по утвержденным Минстроем Чувашии инвестиционным программам</t>
  </si>
  <si>
    <t>млн..руб.</t>
  </si>
  <si>
    <t>ООО "Теплоэнергосеть"  Чебоксарский район</t>
  </si>
  <si>
    <t>ВСЕГО по                                                                    Чувашской Республике</t>
  </si>
  <si>
    <t>По утвержденным Минстроем Чувашии инвестиционным программам</t>
  </si>
  <si>
    <r>
      <rPr>
        <b/>
        <sz val="13"/>
        <rFont val="Times New Roman"/>
        <family val="1"/>
        <charset val="204"/>
      </rPr>
      <t>Мониторинг фактического выполнения инвестиционных программ территориальных сетевых организаций Чувашской Республики за счет тарифов на услуги по передаче электрической энергии за 9 месяцев 2016 года</t>
    </r>
    <r>
      <rPr>
        <b/>
        <i/>
        <sz val="13"/>
        <rFont val="Times New Roman"/>
        <family val="1"/>
        <charset val="204"/>
      </rPr>
      <t xml:space="preserve">  </t>
    </r>
  </si>
  <si>
    <t xml:space="preserve">ПАО "Химпром" </t>
  </si>
  <si>
    <t>ООО "Энергия" Ибреси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</si>
</sst>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00"/>
    <numFmt numFmtId="166" formatCode="0.000"/>
    <numFmt numFmtId="167" formatCode="#,##0.0"/>
    <numFmt numFmtId="168" formatCode="#,##0.0000"/>
  </numFmts>
  <fonts count="1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81">
    <xf numFmtId="0" fontId="0" fillId="0" borderId="0" xfId="0"/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165" fontId="10" fillId="5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 wrapText="1"/>
    </xf>
    <xf numFmtId="165" fontId="1" fillId="0" borderId="1" xfId="2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5" fontId="1" fillId="0" borderId="3" xfId="2" applyNumberFormat="1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165" fontId="3" fillId="5" borderId="4" xfId="0" applyNumberFormat="1" applyFont="1" applyFill="1" applyBorder="1" applyAlignment="1">
      <alignment horizontal="center" vertical="center" wrapText="1"/>
    </xf>
    <xf numFmtId="165" fontId="10" fillId="5" borderId="4" xfId="0" applyNumberFormat="1" applyFont="1" applyFill="1" applyBorder="1" applyAlignment="1">
      <alignment horizontal="center" vertical="center" wrapText="1"/>
    </xf>
    <xf numFmtId="164" fontId="10" fillId="5" borderId="4" xfId="0" applyNumberFormat="1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65" fontId="5" fillId="6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4" fontId="2" fillId="4" borderId="0" xfId="0" applyNumberFormat="1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65" fontId="3" fillId="7" borderId="1" xfId="0" applyNumberFormat="1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167" fontId="1" fillId="0" borderId="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7" fontId="1" fillId="0" borderId="4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167" fontId="3" fillId="2" borderId="8" xfId="0" applyNumberFormat="1" applyFont="1" applyFill="1" applyBorder="1" applyAlignment="1">
      <alignment horizontal="center" vertical="center" wrapText="1"/>
    </xf>
    <xf numFmtId="167" fontId="1" fillId="7" borderId="10" xfId="0" applyNumberFormat="1" applyFont="1" applyFill="1" applyBorder="1" applyAlignment="1">
      <alignment horizontal="center" vertical="center" wrapText="1"/>
    </xf>
    <xf numFmtId="165" fontId="3" fillId="7" borderId="13" xfId="0" applyNumberFormat="1" applyFont="1" applyFill="1" applyBorder="1" applyAlignment="1">
      <alignment horizontal="center" vertical="center" wrapText="1"/>
    </xf>
    <xf numFmtId="167" fontId="1" fillId="7" borderId="14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7" fontId="1" fillId="6" borderId="10" xfId="0" applyNumberFormat="1" applyFont="1" applyFill="1" applyBorder="1" applyAlignment="1">
      <alignment horizontal="center" vertical="center" wrapText="1"/>
    </xf>
    <xf numFmtId="165" fontId="3" fillId="6" borderId="13" xfId="0" applyNumberFormat="1" applyFont="1" applyFill="1" applyBorder="1" applyAlignment="1">
      <alignment horizontal="center" vertical="center" wrapText="1"/>
    </xf>
    <xf numFmtId="167" fontId="1" fillId="6" borderId="14" xfId="0" applyNumberFormat="1" applyFont="1" applyFill="1" applyBorder="1" applyAlignment="1">
      <alignment horizontal="center" vertical="center" wrapText="1"/>
    </xf>
    <xf numFmtId="167" fontId="1" fillId="2" borderId="8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7" fontId="1" fillId="2" borderId="4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4" fontId="6" fillId="4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5" fontId="5" fillId="5" borderId="7" xfId="0" applyNumberFormat="1" applyFont="1" applyFill="1" applyBorder="1" applyAlignment="1">
      <alignment horizontal="center" vertical="center" wrapText="1"/>
    </xf>
    <xf numFmtId="164" fontId="5" fillId="5" borderId="8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165" fontId="5" fillId="6" borderId="1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165" fontId="5" fillId="6" borderId="13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165" fontId="5" fillId="6" borderId="13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165" fontId="6" fillId="3" borderId="7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165" fontId="6" fillId="5" borderId="7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center" vertical="center" wrapText="1"/>
    </xf>
    <xf numFmtId="166" fontId="13" fillId="0" borderId="13" xfId="0" applyNumberFormat="1" applyFont="1" applyFill="1" applyBorder="1" applyAlignment="1">
      <alignment horizontal="center" vertical="center"/>
    </xf>
    <xf numFmtId="165" fontId="14" fillId="0" borderId="13" xfId="0" applyNumberFormat="1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165" fontId="6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5" fontId="6" fillId="4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4" fontId="5" fillId="2" borderId="22" xfId="0" applyNumberFormat="1" applyFont="1" applyFill="1" applyBorder="1" applyAlignment="1">
      <alignment horizontal="center" vertical="center"/>
    </xf>
    <xf numFmtId="164" fontId="14" fillId="6" borderId="23" xfId="0" applyNumberFormat="1" applyFont="1" applyFill="1" applyBorder="1" applyAlignment="1">
      <alignment horizontal="center" vertical="center"/>
    </xf>
    <xf numFmtId="164" fontId="14" fillId="6" borderId="24" xfId="0" applyNumberFormat="1" applyFont="1" applyFill="1" applyBorder="1" applyAlignment="1">
      <alignment horizontal="center" vertical="center"/>
    </xf>
    <xf numFmtId="164" fontId="10" fillId="5" borderId="25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164" fontId="10" fillId="5" borderId="2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10" fillId="0" borderId="0" xfId="0" applyNumberFormat="1" applyFont="1" applyFill="1" applyAlignment="1">
      <alignment horizontal="right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49" fontId="5" fillId="6" borderId="5" xfId="0" applyNumberFormat="1" applyFont="1" applyFill="1" applyBorder="1" applyAlignment="1">
      <alignment horizontal="center" vertical="center" wrapText="1"/>
    </xf>
    <xf numFmtId="49" fontId="5" fillId="6" borderId="6" xfId="0" applyNumberFormat="1" applyFont="1" applyFill="1" applyBorder="1" applyAlignment="1">
      <alignment horizontal="center" vertical="center" wrapText="1"/>
    </xf>
    <xf numFmtId="49" fontId="5" fillId="6" borderId="9" xfId="0" applyNumberFormat="1" applyFont="1" applyFill="1" applyBorder="1" applyAlignment="1">
      <alignment horizontal="center"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49" fontId="5" fillId="6" borderId="11" xfId="0" applyNumberFormat="1" applyFont="1" applyFill="1" applyBorder="1" applyAlignment="1">
      <alignment horizontal="center" vertical="center" wrapText="1"/>
    </xf>
    <xf numFmtId="49" fontId="5" fillId="6" borderId="1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11" fillId="6" borderId="5" xfId="0" applyNumberFormat="1" applyFont="1" applyFill="1" applyBorder="1" applyAlignment="1">
      <alignment horizontal="center" vertical="center" wrapText="1"/>
    </xf>
    <xf numFmtId="49" fontId="11" fillId="6" borderId="6" xfId="0" applyNumberFormat="1" applyFont="1" applyFill="1" applyBorder="1" applyAlignment="1">
      <alignment horizontal="center" vertical="center" wrapText="1"/>
    </xf>
    <xf numFmtId="49" fontId="11" fillId="6" borderId="9" xfId="0" applyNumberFormat="1" applyFont="1" applyFill="1" applyBorder="1" applyAlignment="1">
      <alignment horizontal="center" vertical="center" wrapText="1"/>
    </xf>
    <xf numFmtId="49" fontId="11" fillId="6" borderId="2" xfId="0" applyNumberFormat="1" applyFont="1" applyFill="1" applyBorder="1" applyAlignment="1">
      <alignment horizontal="center" vertical="center" wrapText="1"/>
    </xf>
    <xf numFmtId="49" fontId="11" fillId="6" borderId="11" xfId="0" applyNumberFormat="1" applyFont="1" applyFill="1" applyBorder="1" applyAlignment="1">
      <alignment horizontal="center" vertical="center" wrapText="1"/>
    </xf>
    <xf numFmtId="49" fontId="11" fillId="6" borderId="12" xfId="0" applyNumberFormat="1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Инвестиции Сети Сбыты ЭСО" xfId="1"/>
    <cellStyle name="Стиль 1" xfId="2"/>
  </cellStyles>
  <dxfs count="0"/>
  <tableStyles count="0" defaultTableStyle="TableStyleMedium9" defaultPivotStyle="PivotStyleLight16"/>
  <colors>
    <mruColors>
      <color rgb="FF00FF00"/>
      <color rgb="FFFFFFCC"/>
      <color rgb="FFFEF2E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91"/>
  <sheetViews>
    <sheetView tabSelected="1" view="pageBreakPreview" topLeftCell="A60" zoomScale="60" zoomScaleNormal="100" workbookViewId="0">
      <selection activeCell="T89" sqref="T89"/>
    </sheetView>
  </sheetViews>
  <sheetFormatPr defaultRowHeight="15.75"/>
  <cols>
    <col min="1" max="1" width="5.140625" style="5" customWidth="1"/>
    <col min="2" max="2" width="32.85546875" style="9" customWidth="1"/>
    <col min="3" max="3" width="22.5703125" style="5" customWidth="1"/>
    <col min="4" max="4" width="18" style="10" bestFit="1" customWidth="1"/>
    <col min="5" max="5" width="15.42578125" style="5" customWidth="1"/>
    <col min="6" max="6" width="16" style="7" customWidth="1"/>
    <col min="7" max="7" width="11.28515625" style="7" customWidth="1"/>
    <col min="8" max="8" width="15.140625" style="5" customWidth="1"/>
    <col min="9" max="9" width="12.5703125" style="5" bestFit="1" customWidth="1"/>
    <col min="10" max="256" width="9.140625" style="5"/>
    <col min="257" max="257" width="5.140625" style="5" customWidth="1"/>
    <col min="258" max="258" width="57" style="5" customWidth="1"/>
    <col min="259" max="259" width="27.140625" style="5" customWidth="1"/>
    <col min="260" max="261" width="18" style="5" bestFit="1" customWidth="1"/>
    <col min="262" max="262" width="18" style="5" customWidth="1"/>
    <col min="263" max="263" width="12.28515625" style="5" customWidth="1"/>
    <col min="264" max="264" width="17.85546875" style="5" customWidth="1"/>
    <col min="265" max="265" width="12.5703125" style="5" bestFit="1" customWidth="1"/>
    <col min="266" max="512" width="9.140625" style="5"/>
    <col min="513" max="513" width="5.140625" style="5" customWidth="1"/>
    <col min="514" max="514" width="57" style="5" customWidth="1"/>
    <col min="515" max="515" width="27.140625" style="5" customWidth="1"/>
    <col min="516" max="517" width="18" style="5" bestFit="1" customWidth="1"/>
    <col min="518" max="518" width="18" style="5" customWidth="1"/>
    <col min="519" max="519" width="12.28515625" style="5" customWidth="1"/>
    <col min="520" max="520" width="17.85546875" style="5" customWidth="1"/>
    <col min="521" max="521" width="12.5703125" style="5" bestFit="1" customWidth="1"/>
    <col min="522" max="768" width="9.140625" style="5"/>
    <col min="769" max="769" width="5.140625" style="5" customWidth="1"/>
    <col min="770" max="770" width="57" style="5" customWidth="1"/>
    <col min="771" max="771" width="27.140625" style="5" customWidth="1"/>
    <col min="772" max="773" width="18" style="5" bestFit="1" customWidth="1"/>
    <col min="774" max="774" width="18" style="5" customWidth="1"/>
    <col min="775" max="775" width="12.28515625" style="5" customWidth="1"/>
    <col min="776" max="776" width="17.85546875" style="5" customWidth="1"/>
    <col min="777" max="777" width="12.5703125" style="5" bestFit="1" customWidth="1"/>
    <col min="778" max="1024" width="9.140625" style="5"/>
    <col min="1025" max="1025" width="5.140625" style="5" customWidth="1"/>
    <col min="1026" max="1026" width="57" style="5" customWidth="1"/>
    <col min="1027" max="1027" width="27.140625" style="5" customWidth="1"/>
    <col min="1028" max="1029" width="18" style="5" bestFit="1" customWidth="1"/>
    <col min="1030" max="1030" width="18" style="5" customWidth="1"/>
    <col min="1031" max="1031" width="12.28515625" style="5" customWidth="1"/>
    <col min="1032" max="1032" width="17.85546875" style="5" customWidth="1"/>
    <col min="1033" max="1033" width="12.5703125" style="5" bestFit="1" customWidth="1"/>
    <col min="1034" max="1280" width="9.140625" style="5"/>
    <col min="1281" max="1281" width="5.140625" style="5" customWidth="1"/>
    <col min="1282" max="1282" width="57" style="5" customWidth="1"/>
    <col min="1283" max="1283" width="27.140625" style="5" customWidth="1"/>
    <col min="1284" max="1285" width="18" style="5" bestFit="1" customWidth="1"/>
    <col min="1286" max="1286" width="18" style="5" customWidth="1"/>
    <col min="1287" max="1287" width="12.28515625" style="5" customWidth="1"/>
    <col min="1288" max="1288" width="17.85546875" style="5" customWidth="1"/>
    <col min="1289" max="1289" width="12.5703125" style="5" bestFit="1" customWidth="1"/>
    <col min="1290" max="1536" width="9.140625" style="5"/>
    <col min="1537" max="1537" width="5.140625" style="5" customWidth="1"/>
    <col min="1538" max="1538" width="57" style="5" customWidth="1"/>
    <col min="1539" max="1539" width="27.140625" style="5" customWidth="1"/>
    <col min="1540" max="1541" width="18" style="5" bestFit="1" customWidth="1"/>
    <col min="1542" max="1542" width="18" style="5" customWidth="1"/>
    <col min="1543" max="1543" width="12.28515625" style="5" customWidth="1"/>
    <col min="1544" max="1544" width="17.85546875" style="5" customWidth="1"/>
    <col min="1545" max="1545" width="12.5703125" style="5" bestFit="1" customWidth="1"/>
    <col min="1546" max="1792" width="9.140625" style="5"/>
    <col min="1793" max="1793" width="5.140625" style="5" customWidth="1"/>
    <col min="1794" max="1794" width="57" style="5" customWidth="1"/>
    <col min="1795" max="1795" width="27.140625" style="5" customWidth="1"/>
    <col min="1796" max="1797" width="18" style="5" bestFit="1" customWidth="1"/>
    <col min="1798" max="1798" width="18" style="5" customWidth="1"/>
    <col min="1799" max="1799" width="12.28515625" style="5" customWidth="1"/>
    <col min="1800" max="1800" width="17.85546875" style="5" customWidth="1"/>
    <col min="1801" max="1801" width="12.5703125" style="5" bestFit="1" customWidth="1"/>
    <col min="1802" max="2048" width="9.140625" style="5"/>
    <col min="2049" max="2049" width="5.140625" style="5" customWidth="1"/>
    <col min="2050" max="2050" width="57" style="5" customWidth="1"/>
    <col min="2051" max="2051" width="27.140625" style="5" customWidth="1"/>
    <col min="2052" max="2053" width="18" style="5" bestFit="1" customWidth="1"/>
    <col min="2054" max="2054" width="18" style="5" customWidth="1"/>
    <col min="2055" max="2055" width="12.28515625" style="5" customWidth="1"/>
    <col min="2056" max="2056" width="17.85546875" style="5" customWidth="1"/>
    <col min="2057" max="2057" width="12.5703125" style="5" bestFit="1" customWidth="1"/>
    <col min="2058" max="2304" width="9.140625" style="5"/>
    <col min="2305" max="2305" width="5.140625" style="5" customWidth="1"/>
    <col min="2306" max="2306" width="57" style="5" customWidth="1"/>
    <col min="2307" max="2307" width="27.140625" style="5" customWidth="1"/>
    <col min="2308" max="2309" width="18" style="5" bestFit="1" customWidth="1"/>
    <col min="2310" max="2310" width="18" style="5" customWidth="1"/>
    <col min="2311" max="2311" width="12.28515625" style="5" customWidth="1"/>
    <col min="2312" max="2312" width="17.85546875" style="5" customWidth="1"/>
    <col min="2313" max="2313" width="12.5703125" style="5" bestFit="1" customWidth="1"/>
    <col min="2314" max="2560" width="9.140625" style="5"/>
    <col min="2561" max="2561" width="5.140625" style="5" customWidth="1"/>
    <col min="2562" max="2562" width="57" style="5" customWidth="1"/>
    <col min="2563" max="2563" width="27.140625" style="5" customWidth="1"/>
    <col min="2564" max="2565" width="18" style="5" bestFit="1" customWidth="1"/>
    <col min="2566" max="2566" width="18" style="5" customWidth="1"/>
    <col min="2567" max="2567" width="12.28515625" style="5" customWidth="1"/>
    <col min="2568" max="2568" width="17.85546875" style="5" customWidth="1"/>
    <col min="2569" max="2569" width="12.5703125" style="5" bestFit="1" customWidth="1"/>
    <col min="2570" max="2816" width="9.140625" style="5"/>
    <col min="2817" max="2817" width="5.140625" style="5" customWidth="1"/>
    <col min="2818" max="2818" width="57" style="5" customWidth="1"/>
    <col min="2819" max="2819" width="27.140625" style="5" customWidth="1"/>
    <col min="2820" max="2821" width="18" style="5" bestFit="1" customWidth="1"/>
    <col min="2822" max="2822" width="18" style="5" customWidth="1"/>
    <col min="2823" max="2823" width="12.28515625" style="5" customWidth="1"/>
    <col min="2824" max="2824" width="17.85546875" style="5" customWidth="1"/>
    <col min="2825" max="2825" width="12.5703125" style="5" bestFit="1" customWidth="1"/>
    <col min="2826" max="3072" width="9.140625" style="5"/>
    <col min="3073" max="3073" width="5.140625" style="5" customWidth="1"/>
    <col min="3074" max="3074" width="57" style="5" customWidth="1"/>
    <col min="3075" max="3075" width="27.140625" style="5" customWidth="1"/>
    <col min="3076" max="3077" width="18" style="5" bestFit="1" customWidth="1"/>
    <col min="3078" max="3078" width="18" style="5" customWidth="1"/>
    <col min="3079" max="3079" width="12.28515625" style="5" customWidth="1"/>
    <col min="3080" max="3080" width="17.85546875" style="5" customWidth="1"/>
    <col min="3081" max="3081" width="12.5703125" style="5" bestFit="1" customWidth="1"/>
    <col min="3082" max="3328" width="9.140625" style="5"/>
    <col min="3329" max="3329" width="5.140625" style="5" customWidth="1"/>
    <col min="3330" max="3330" width="57" style="5" customWidth="1"/>
    <col min="3331" max="3331" width="27.140625" style="5" customWidth="1"/>
    <col min="3332" max="3333" width="18" style="5" bestFit="1" customWidth="1"/>
    <col min="3334" max="3334" width="18" style="5" customWidth="1"/>
    <col min="3335" max="3335" width="12.28515625" style="5" customWidth="1"/>
    <col min="3336" max="3336" width="17.85546875" style="5" customWidth="1"/>
    <col min="3337" max="3337" width="12.5703125" style="5" bestFit="1" customWidth="1"/>
    <col min="3338" max="3584" width="9.140625" style="5"/>
    <col min="3585" max="3585" width="5.140625" style="5" customWidth="1"/>
    <col min="3586" max="3586" width="57" style="5" customWidth="1"/>
    <col min="3587" max="3587" width="27.140625" style="5" customWidth="1"/>
    <col min="3588" max="3589" width="18" style="5" bestFit="1" customWidth="1"/>
    <col min="3590" max="3590" width="18" style="5" customWidth="1"/>
    <col min="3591" max="3591" width="12.28515625" style="5" customWidth="1"/>
    <col min="3592" max="3592" width="17.85546875" style="5" customWidth="1"/>
    <col min="3593" max="3593" width="12.5703125" style="5" bestFit="1" customWidth="1"/>
    <col min="3594" max="3840" width="9.140625" style="5"/>
    <col min="3841" max="3841" width="5.140625" style="5" customWidth="1"/>
    <col min="3842" max="3842" width="57" style="5" customWidth="1"/>
    <col min="3843" max="3843" width="27.140625" style="5" customWidth="1"/>
    <col min="3844" max="3845" width="18" style="5" bestFit="1" customWidth="1"/>
    <col min="3846" max="3846" width="18" style="5" customWidth="1"/>
    <col min="3847" max="3847" width="12.28515625" style="5" customWidth="1"/>
    <col min="3848" max="3848" width="17.85546875" style="5" customWidth="1"/>
    <col min="3849" max="3849" width="12.5703125" style="5" bestFit="1" customWidth="1"/>
    <col min="3850" max="4096" width="9.140625" style="5"/>
    <col min="4097" max="4097" width="5.140625" style="5" customWidth="1"/>
    <col min="4098" max="4098" width="57" style="5" customWidth="1"/>
    <col min="4099" max="4099" width="27.140625" style="5" customWidth="1"/>
    <col min="4100" max="4101" width="18" style="5" bestFit="1" customWidth="1"/>
    <col min="4102" max="4102" width="18" style="5" customWidth="1"/>
    <col min="4103" max="4103" width="12.28515625" style="5" customWidth="1"/>
    <col min="4104" max="4104" width="17.85546875" style="5" customWidth="1"/>
    <col min="4105" max="4105" width="12.5703125" style="5" bestFit="1" customWidth="1"/>
    <col min="4106" max="4352" width="9.140625" style="5"/>
    <col min="4353" max="4353" width="5.140625" style="5" customWidth="1"/>
    <col min="4354" max="4354" width="57" style="5" customWidth="1"/>
    <col min="4355" max="4355" width="27.140625" style="5" customWidth="1"/>
    <col min="4356" max="4357" width="18" style="5" bestFit="1" customWidth="1"/>
    <col min="4358" max="4358" width="18" style="5" customWidth="1"/>
    <col min="4359" max="4359" width="12.28515625" style="5" customWidth="1"/>
    <col min="4360" max="4360" width="17.85546875" style="5" customWidth="1"/>
    <col min="4361" max="4361" width="12.5703125" style="5" bestFit="1" customWidth="1"/>
    <col min="4362" max="4608" width="9.140625" style="5"/>
    <col min="4609" max="4609" width="5.140625" style="5" customWidth="1"/>
    <col min="4610" max="4610" width="57" style="5" customWidth="1"/>
    <col min="4611" max="4611" width="27.140625" style="5" customWidth="1"/>
    <col min="4612" max="4613" width="18" style="5" bestFit="1" customWidth="1"/>
    <col min="4614" max="4614" width="18" style="5" customWidth="1"/>
    <col min="4615" max="4615" width="12.28515625" style="5" customWidth="1"/>
    <col min="4616" max="4616" width="17.85546875" style="5" customWidth="1"/>
    <col min="4617" max="4617" width="12.5703125" style="5" bestFit="1" customWidth="1"/>
    <col min="4618" max="4864" width="9.140625" style="5"/>
    <col min="4865" max="4865" width="5.140625" style="5" customWidth="1"/>
    <col min="4866" max="4866" width="57" style="5" customWidth="1"/>
    <col min="4867" max="4867" width="27.140625" style="5" customWidth="1"/>
    <col min="4868" max="4869" width="18" style="5" bestFit="1" customWidth="1"/>
    <col min="4870" max="4870" width="18" style="5" customWidth="1"/>
    <col min="4871" max="4871" width="12.28515625" style="5" customWidth="1"/>
    <col min="4872" max="4872" width="17.85546875" style="5" customWidth="1"/>
    <col min="4873" max="4873" width="12.5703125" style="5" bestFit="1" customWidth="1"/>
    <col min="4874" max="5120" width="9.140625" style="5"/>
    <col min="5121" max="5121" width="5.140625" style="5" customWidth="1"/>
    <col min="5122" max="5122" width="57" style="5" customWidth="1"/>
    <col min="5123" max="5123" width="27.140625" style="5" customWidth="1"/>
    <col min="5124" max="5125" width="18" style="5" bestFit="1" customWidth="1"/>
    <col min="5126" max="5126" width="18" style="5" customWidth="1"/>
    <col min="5127" max="5127" width="12.28515625" style="5" customWidth="1"/>
    <col min="5128" max="5128" width="17.85546875" style="5" customWidth="1"/>
    <col min="5129" max="5129" width="12.5703125" style="5" bestFit="1" customWidth="1"/>
    <col min="5130" max="5376" width="9.140625" style="5"/>
    <col min="5377" max="5377" width="5.140625" style="5" customWidth="1"/>
    <col min="5378" max="5378" width="57" style="5" customWidth="1"/>
    <col min="5379" max="5379" width="27.140625" style="5" customWidth="1"/>
    <col min="5380" max="5381" width="18" style="5" bestFit="1" customWidth="1"/>
    <col min="5382" max="5382" width="18" style="5" customWidth="1"/>
    <col min="5383" max="5383" width="12.28515625" style="5" customWidth="1"/>
    <col min="5384" max="5384" width="17.85546875" style="5" customWidth="1"/>
    <col min="5385" max="5385" width="12.5703125" style="5" bestFit="1" customWidth="1"/>
    <col min="5386" max="5632" width="9.140625" style="5"/>
    <col min="5633" max="5633" width="5.140625" style="5" customWidth="1"/>
    <col min="5634" max="5634" width="57" style="5" customWidth="1"/>
    <col min="5635" max="5635" width="27.140625" style="5" customWidth="1"/>
    <col min="5636" max="5637" width="18" style="5" bestFit="1" customWidth="1"/>
    <col min="5638" max="5638" width="18" style="5" customWidth="1"/>
    <col min="5639" max="5639" width="12.28515625" style="5" customWidth="1"/>
    <col min="5640" max="5640" width="17.85546875" style="5" customWidth="1"/>
    <col min="5641" max="5641" width="12.5703125" style="5" bestFit="1" customWidth="1"/>
    <col min="5642" max="5888" width="9.140625" style="5"/>
    <col min="5889" max="5889" width="5.140625" style="5" customWidth="1"/>
    <col min="5890" max="5890" width="57" style="5" customWidth="1"/>
    <col min="5891" max="5891" width="27.140625" style="5" customWidth="1"/>
    <col min="5892" max="5893" width="18" style="5" bestFit="1" customWidth="1"/>
    <col min="5894" max="5894" width="18" style="5" customWidth="1"/>
    <col min="5895" max="5895" width="12.28515625" style="5" customWidth="1"/>
    <col min="5896" max="5896" width="17.85546875" style="5" customWidth="1"/>
    <col min="5897" max="5897" width="12.5703125" style="5" bestFit="1" customWidth="1"/>
    <col min="5898" max="6144" width="9.140625" style="5"/>
    <col min="6145" max="6145" width="5.140625" style="5" customWidth="1"/>
    <col min="6146" max="6146" width="57" style="5" customWidth="1"/>
    <col min="6147" max="6147" width="27.140625" style="5" customWidth="1"/>
    <col min="6148" max="6149" width="18" style="5" bestFit="1" customWidth="1"/>
    <col min="6150" max="6150" width="18" style="5" customWidth="1"/>
    <col min="6151" max="6151" width="12.28515625" style="5" customWidth="1"/>
    <col min="6152" max="6152" width="17.85546875" style="5" customWidth="1"/>
    <col min="6153" max="6153" width="12.5703125" style="5" bestFit="1" customWidth="1"/>
    <col min="6154" max="6400" width="9.140625" style="5"/>
    <col min="6401" max="6401" width="5.140625" style="5" customWidth="1"/>
    <col min="6402" max="6402" width="57" style="5" customWidth="1"/>
    <col min="6403" max="6403" width="27.140625" style="5" customWidth="1"/>
    <col min="6404" max="6405" width="18" style="5" bestFit="1" customWidth="1"/>
    <col min="6406" max="6406" width="18" style="5" customWidth="1"/>
    <col min="6407" max="6407" width="12.28515625" style="5" customWidth="1"/>
    <col min="6408" max="6408" width="17.85546875" style="5" customWidth="1"/>
    <col min="6409" max="6409" width="12.5703125" style="5" bestFit="1" customWidth="1"/>
    <col min="6410" max="6656" width="9.140625" style="5"/>
    <col min="6657" max="6657" width="5.140625" style="5" customWidth="1"/>
    <col min="6658" max="6658" width="57" style="5" customWidth="1"/>
    <col min="6659" max="6659" width="27.140625" style="5" customWidth="1"/>
    <col min="6660" max="6661" width="18" style="5" bestFit="1" customWidth="1"/>
    <col min="6662" max="6662" width="18" style="5" customWidth="1"/>
    <col min="6663" max="6663" width="12.28515625" style="5" customWidth="1"/>
    <col min="6664" max="6664" width="17.85546875" style="5" customWidth="1"/>
    <col min="6665" max="6665" width="12.5703125" style="5" bestFit="1" customWidth="1"/>
    <col min="6666" max="6912" width="9.140625" style="5"/>
    <col min="6913" max="6913" width="5.140625" style="5" customWidth="1"/>
    <col min="6914" max="6914" width="57" style="5" customWidth="1"/>
    <col min="6915" max="6915" width="27.140625" style="5" customWidth="1"/>
    <col min="6916" max="6917" width="18" style="5" bestFit="1" customWidth="1"/>
    <col min="6918" max="6918" width="18" style="5" customWidth="1"/>
    <col min="6919" max="6919" width="12.28515625" style="5" customWidth="1"/>
    <col min="6920" max="6920" width="17.85546875" style="5" customWidth="1"/>
    <col min="6921" max="6921" width="12.5703125" style="5" bestFit="1" customWidth="1"/>
    <col min="6922" max="7168" width="9.140625" style="5"/>
    <col min="7169" max="7169" width="5.140625" style="5" customWidth="1"/>
    <col min="7170" max="7170" width="57" style="5" customWidth="1"/>
    <col min="7171" max="7171" width="27.140625" style="5" customWidth="1"/>
    <col min="7172" max="7173" width="18" style="5" bestFit="1" customWidth="1"/>
    <col min="7174" max="7174" width="18" style="5" customWidth="1"/>
    <col min="7175" max="7175" width="12.28515625" style="5" customWidth="1"/>
    <col min="7176" max="7176" width="17.85546875" style="5" customWidth="1"/>
    <col min="7177" max="7177" width="12.5703125" style="5" bestFit="1" customWidth="1"/>
    <col min="7178" max="7424" width="9.140625" style="5"/>
    <col min="7425" max="7425" width="5.140625" style="5" customWidth="1"/>
    <col min="7426" max="7426" width="57" style="5" customWidth="1"/>
    <col min="7427" max="7427" width="27.140625" style="5" customWidth="1"/>
    <col min="7428" max="7429" width="18" style="5" bestFit="1" customWidth="1"/>
    <col min="7430" max="7430" width="18" style="5" customWidth="1"/>
    <col min="7431" max="7431" width="12.28515625" style="5" customWidth="1"/>
    <col min="7432" max="7432" width="17.85546875" style="5" customWidth="1"/>
    <col min="7433" max="7433" width="12.5703125" style="5" bestFit="1" customWidth="1"/>
    <col min="7434" max="7680" width="9.140625" style="5"/>
    <col min="7681" max="7681" width="5.140625" style="5" customWidth="1"/>
    <col min="7682" max="7682" width="57" style="5" customWidth="1"/>
    <col min="7683" max="7683" width="27.140625" style="5" customWidth="1"/>
    <col min="7684" max="7685" width="18" style="5" bestFit="1" customWidth="1"/>
    <col min="7686" max="7686" width="18" style="5" customWidth="1"/>
    <col min="7687" max="7687" width="12.28515625" style="5" customWidth="1"/>
    <col min="7688" max="7688" width="17.85546875" style="5" customWidth="1"/>
    <col min="7689" max="7689" width="12.5703125" style="5" bestFit="1" customWidth="1"/>
    <col min="7690" max="7936" width="9.140625" style="5"/>
    <col min="7937" max="7937" width="5.140625" style="5" customWidth="1"/>
    <col min="7938" max="7938" width="57" style="5" customWidth="1"/>
    <col min="7939" max="7939" width="27.140625" style="5" customWidth="1"/>
    <col min="7940" max="7941" width="18" style="5" bestFit="1" customWidth="1"/>
    <col min="7942" max="7942" width="18" style="5" customWidth="1"/>
    <col min="7943" max="7943" width="12.28515625" style="5" customWidth="1"/>
    <col min="7944" max="7944" width="17.85546875" style="5" customWidth="1"/>
    <col min="7945" max="7945" width="12.5703125" style="5" bestFit="1" customWidth="1"/>
    <col min="7946" max="8192" width="9.140625" style="5"/>
    <col min="8193" max="8193" width="5.140625" style="5" customWidth="1"/>
    <col min="8194" max="8194" width="57" style="5" customWidth="1"/>
    <col min="8195" max="8195" width="27.140625" style="5" customWidth="1"/>
    <col min="8196" max="8197" width="18" style="5" bestFit="1" customWidth="1"/>
    <col min="8198" max="8198" width="18" style="5" customWidth="1"/>
    <col min="8199" max="8199" width="12.28515625" style="5" customWidth="1"/>
    <col min="8200" max="8200" width="17.85546875" style="5" customWidth="1"/>
    <col min="8201" max="8201" width="12.5703125" style="5" bestFit="1" customWidth="1"/>
    <col min="8202" max="8448" width="9.140625" style="5"/>
    <col min="8449" max="8449" width="5.140625" style="5" customWidth="1"/>
    <col min="8450" max="8450" width="57" style="5" customWidth="1"/>
    <col min="8451" max="8451" width="27.140625" style="5" customWidth="1"/>
    <col min="8452" max="8453" width="18" style="5" bestFit="1" customWidth="1"/>
    <col min="8454" max="8454" width="18" style="5" customWidth="1"/>
    <col min="8455" max="8455" width="12.28515625" style="5" customWidth="1"/>
    <col min="8456" max="8456" width="17.85546875" style="5" customWidth="1"/>
    <col min="8457" max="8457" width="12.5703125" style="5" bestFit="1" customWidth="1"/>
    <col min="8458" max="8704" width="9.140625" style="5"/>
    <col min="8705" max="8705" width="5.140625" style="5" customWidth="1"/>
    <col min="8706" max="8706" width="57" style="5" customWidth="1"/>
    <col min="8707" max="8707" width="27.140625" style="5" customWidth="1"/>
    <col min="8708" max="8709" width="18" style="5" bestFit="1" customWidth="1"/>
    <col min="8710" max="8710" width="18" style="5" customWidth="1"/>
    <col min="8711" max="8711" width="12.28515625" style="5" customWidth="1"/>
    <col min="8712" max="8712" width="17.85546875" style="5" customWidth="1"/>
    <col min="8713" max="8713" width="12.5703125" style="5" bestFit="1" customWidth="1"/>
    <col min="8714" max="8960" width="9.140625" style="5"/>
    <col min="8961" max="8961" width="5.140625" style="5" customWidth="1"/>
    <col min="8962" max="8962" width="57" style="5" customWidth="1"/>
    <col min="8963" max="8963" width="27.140625" style="5" customWidth="1"/>
    <col min="8964" max="8965" width="18" style="5" bestFit="1" customWidth="1"/>
    <col min="8966" max="8966" width="18" style="5" customWidth="1"/>
    <col min="8967" max="8967" width="12.28515625" style="5" customWidth="1"/>
    <col min="8968" max="8968" width="17.85546875" style="5" customWidth="1"/>
    <col min="8969" max="8969" width="12.5703125" style="5" bestFit="1" customWidth="1"/>
    <col min="8970" max="9216" width="9.140625" style="5"/>
    <col min="9217" max="9217" width="5.140625" style="5" customWidth="1"/>
    <col min="9218" max="9218" width="57" style="5" customWidth="1"/>
    <col min="9219" max="9219" width="27.140625" style="5" customWidth="1"/>
    <col min="9220" max="9221" width="18" style="5" bestFit="1" customWidth="1"/>
    <col min="9222" max="9222" width="18" style="5" customWidth="1"/>
    <col min="9223" max="9223" width="12.28515625" style="5" customWidth="1"/>
    <col min="9224" max="9224" width="17.85546875" style="5" customWidth="1"/>
    <col min="9225" max="9225" width="12.5703125" style="5" bestFit="1" customWidth="1"/>
    <col min="9226" max="9472" width="9.140625" style="5"/>
    <col min="9473" max="9473" width="5.140625" style="5" customWidth="1"/>
    <col min="9474" max="9474" width="57" style="5" customWidth="1"/>
    <col min="9475" max="9475" width="27.140625" style="5" customWidth="1"/>
    <col min="9476" max="9477" width="18" style="5" bestFit="1" customWidth="1"/>
    <col min="9478" max="9478" width="18" style="5" customWidth="1"/>
    <col min="9479" max="9479" width="12.28515625" style="5" customWidth="1"/>
    <col min="9480" max="9480" width="17.85546875" style="5" customWidth="1"/>
    <col min="9481" max="9481" width="12.5703125" style="5" bestFit="1" customWidth="1"/>
    <col min="9482" max="9728" width="9.140625" style="5"/>
    <col min="9729" max="9729" width="5.140625" style="5" customWidth="1"/>
    <col min="9730" max="9730" width="57" style="5" customWidth="1"/>
    <col min="9731" max="9731" width="27.140625" style="5" customWidth="1"/>
    <col min="9732" max="9733" width="18" style="5" bestFit="1" customWidth="1"/>
    <col min="9734" max="9734" width="18" style="5" customWidth="1"/>
    <col min="9735" max="9735" width="12.28515625" style="5" customWidth="1"/>
    <col min="9736" max="9736" width="17.85546875" style="5" customWidth="1"/>
    <col min="9737" max="9737" width="12.5703125" style="5" bestFit="1" customWidth="1"/>
    <col min="9738" max="9984" width="9.140625" style="5"/>
    <col min="9985" max="9985" width="5.140625" style="5" customWidth="1"/>
    <col min="9986" max="9986" width="57" style="5" customWidth="1"/>
    <col min="9987" max="9987" width="27.140625" style="5" customWidth="1"/>
    <col min="9988" max="9989" width="18" style="5" bestFit="1" customWidth="1"/>
    <col min="9990" max="9990" width="18" style="5" customWidth="1"/>
    <col min="9991" max="9991" width="12.28515625" style="5" customWidth="1"/>
    <col min="9992" max="9992" width="17.85546875" style="5" customWidth="1"/>
    <col min="9993" max="9993" width="12.5703125" style="5" bestFit="1" customWidth="1"/>
    <col min="9994" max="10240" width="9.140625" style="5"/>
    <col min="10241" max="10241" width="5.140625" style="5" customWidth="1"/>
    <col min="10242" max="10242" width="57" style="5" customWidth="1"/>
    <col min="10243" max="10243" width="27.140625" style="5" customWidth="1"/>
    <col min="10244" max="10245" width="18" style="5" bestFit="1" customWidth="1"/>
    <col min="10246" max="10246" width="18" style="5" customWidth="1"/>
    <col min="10247" max="10247" width="12.28515625" style="5" customWidth="1"/>
    <col min="10248" max="10248" width="17.85546875" style="5" customWidth="1"/>
    <col min="10249" max="10249" width="12.5703125" style="5" bestFit="1" customWidth="1"/>
    <col min="10250" max="10496" width="9.140625" style="5"/>
    <col min="10497" max="10497" width="5.140625" style="5" customWidth="1"/>
    <col min="10498" max="10498" width="57" style="5" customWidth="1"/>
    <col min="10499" max="10499" width="27.140625" style="5" customWidth="1"/>
    <col min="10500" max="10501" width="18" style="5" bestFit="1" customWidth="1"/>
    <col min="10502" max="10502" width="18" style="5" customWidth="1"/>
    <col min="10503" max="10503" width="12.28515625" style="5" customWidth="1"/>
    <col min="10504" max="10504" width="17.85546875" style="5" customWidth="1"/>
    <col min="10505" max="10505" width="12.5703125" style="5" bestFit="1" customWidth="1"/>
    <col min="10506" max="10752" width="9.140625" style="5"/>
    <col min="10753" max="10753" width="5.140625" style="5" customWidth="1"/>
    <col min="10754" max="10754" width="57" style="5" customWidth="1"/>
    <col min="10755" max="10755" width="27.140625" style="5" customWidth="1"/>
    <col min="10756" max="10757" width="18" style="5" bestFit="1" customWidth="1"/>
    <col min="10758" max="10758" width="18" style="5" customWidth="1"/>
    <col min="10759" max="10759" width="12.28515625" style="5" customWidth="1"/>
    <col min="10760" max="10760" width="17.85546875" style="5" customWidth="1"/>
    <col min="10761" max="10761" width="12.5703125" style="5" bestFit="1" customWidth="1"/>
    <col min="10762" max="11008" width="9.140625" style="5"/>
    <col min="11009" max="11009" width="5.140625" style="5" customWidth="1"/>
    <col min="11010" max="11010" width="57" style="5" customWidth="1"/>
    <col min="11011" max="11011" width="27.140625" style="5" customWidth="1"/>
    <col min="11012" max="11013" width="18" style="5" bestFit="1" customWidth="1"/>
    <col min="11014" max="11014" width="18" style="5" customWidth="1"/>
    <col min="11015" max="11015" width="12.28515625" style="5" customWidth="1"/>
    <col min="11016" max="11016" width="17.85546875" style="5" customWidth="1"/>
    <col min="11017" max="11017" width="12.5703125" style="5" bestFit="1" customWidth="1"/>
    <col min="11018" max="11264" width="9.140625" style="5"/>
    <col min="11265" max="11265" width="5.140625" style="5" customWidth="1"/>
    <col min="11266" max="11266" width="57" style="5" customWidth="1"/>
    <col min="11267" max="11267" width="27.140625" style="5" customWidth="1"/>
    <col min="11268" max="11269" width="18" style="5" bestFit="1" customWidth="1"/>
    <col min="11270" max="11270" width="18" style="5" customWidth="1"/>
    <col min="11271" max="11271" width="12.28515625" style="5" customWidth="1"/>
    <col min="11272" max="11272" width="17.85546875" style="5" customWidth="1"/>
    <col min="11273" max="11273" width="12.5703125" style="5" bestFit="1" customWidth="1"/>
    <col min="11274" max="11520" width="9.140625" style="5"/>
    <col min="11521" max="11521" width="5.140625" style="5" customWidth="1"/>
    <col min="11522" max="11522" width="57" style="5" customWidth="1"/>
    <col min="11523" max="11523" width="27.140625" style="5" customWidth="1"/>
    <col min="11524" max="11525" width="18" style="5" bestFit="1" customWidth="1"/>
    <col min="11526" max="11526" width="18" style="5" customWidth="1"/>
    <col min="11527" max="11527" width="12.28515625" style="5" customWidth="1"/>
    <col min="11528" max="11528" width="17.85546875" style="5" customWidth="1"/>
    <col min="11529" max="11529" width="12.5703125" style="5" bestFit="1" customWidth="1"/>
    <col min="11530" max="11776" width="9.140625" style="5"/>
    <col min="11777" max="11777" width="5.140625" style="5" customWidth="1"/>
    <col min="11778" max="11778" width="57" style="5" customWidth="1"/>
    <col min="11779" max="11779" width="27.140625" style="5" customWidth="1"/>
    <col min="11780" max="11781" width="18" style="5" bestFit="1" customWidth="1"/>
    <col min="11782" max="11782" width="18" style="5" customWidth="1"/>
    <col min="11783" max="11783" width="12.28515625" style="5" customWidth="1"/>
    <col min="11784" max="11784" width="17.85546875" style="5" customWidth="1"/>
    <col min="11785" max="11785" width="12.5703125" style="5" bestFit="1" customWidth="1"/>
    <col min="11786" max="12032" width="9.140625" style="5"/>
    <col min="12033" max="12033" width="5.140625" style="5" customWidth="1"/>
    <col min="12034" max="12034" width="57" style="5" customWidth="1"/>
    <col min="12035" max="12035" width="27.140625" style="5" customWidth="1"/>
    <col min="12036" max="12037" width="18" style="5" bestFit="1" customWidth="1"/>
    <col min="12038" max="12038" width="18" style="5" customWidth="1"/>
    <col min="12039" max="12039" width="12.28515625" style="5" customWidth="1"/>
    <col min="12040" max="12040" width="17.85546875" style="5" customWidth="1"/>
    <col min="12041" max="12041" width="12.5703125" style="5" bestFit="1" customWidth="1"/>
    <col min="12042" max="12288" width="9.140625" style="5"/>
    <col min="12289" max="12289" width="5.140625" style="5" customWidth="1"/>
    <col min="12290" max="12290" width="57" style="5" customWidth="1"/>
    <col min="12291" max="12291" width="27.140625" style="5" customWidth="1"/>
    <col min="12292" max="12293" width="18" style="5" bestFit="1" customWidth="1"/>
    <col min="12294" max="12294" width="18" style="5" customWidth="1"/>
    <col min="12295" max="12295" width="12.28515625" style="5" customWidth="1"/>
    <col min="12296" max="12296" width="17.85546875" style="5" customWidth="1"/>
    <col min="12297" max="12297" width="12.5703125" style="5" bestFit="1" customWidth="1"/>
    <col min="12298" max="12544" width="9.140625" style="5"/>
    <col min="12545" max="12545" width="5.140625" style="5" customWidth="1"/>
    <col min="12546" max="12546" width="57" style="5" customWidth="1"/>
    <col min="12547" max="12547" width="27.140625" style="5" customWidth="1"/>
    <col min="12548" max="12549" width="18" style="5" bestFit="1" customWidth="1"/>
    <col min="12550" max="12550" width="18" style="5" customWidth="1"/>
    <col min="12551" max="12551" width="12.28515625" style="5" customWidth="1"/>
    <col min="12552" max="12552" width="17.85546875" style="5" customWidth="1"/>
    <col min="12553" max="12553" width="12.5703125" style="5" bestFit="1" customWidth="1"/>
    <col min="12554" max="12800" width="9.140625" style="5"/>
    <col min="12801" max="12801" width="5.140625" style="5" customWidth="1"/>
    <col min="12802" max="12802" width="57" style="5" customWidth="1"/>
    <col min="12803" max="12803" width="27.140625" style="5" customWidth="1"/>
    <col min="12804" max="12805" width="18" style="5" bestFit="1" customWidth="1"/>
    <col min="12806" max="12806" width="18" style="5" customWidth="1"/>
    <col min="12807" max="12807" width="12.28515625" style="5" customWidth="1"/>
    <col min="12808" max="12808" width="17.85546875" style="5" customWidth="1"/>
    <col min="12809" max="12809" width="12.5703125" style="5" bestFit="1" customWidth="1"/>
    <col min="12810" max="13056" width="9.140625" style="5"/>
    <col min="13057" max="13057" width="5.140625" style="5" customWidth="1"/>
    <col min="13058" max="13058" width="57" style="5" customWidth="1"/>
    <col min="13059" max="13059" width="27.140625" style="5" customWidth="1"/>
    <col min="13060" max="13061" width="18" style="5" bestFit="1" customWidth="1"/>
    <col min="13062" max="13062" width="18" style="5" customWidth="1"/>
    <col min="13063" max="13063" width="12.28515625" style="5" customWidth="1"/>
    <col min="13064" max="13064" width="17.85546875" style="5" customWidth="1"/>
    <col min="13065" max="13065" width="12.5703125" style="5" bestFit="1" customWidth="1"/>
    <col min="13066" max="13312" width="9.140625" style="5"/>
    <col min="13313" max="13313" width="5.140625" style="5" customWidth="1"/>
    <col min="13314" max="13314" width="57" style="5" customWidth="1"/>
    <col min="13315" max="13315" width="27.140625" style="5" customWidth="1"/>
    <col min="13316" max="13317" width="18" style="5" bestFit="1" customWidth="1"/>
    <col min="13318" max="13318" width="18" style="5" customWidth="1"/>
    <col min="13319" max="13319" width="12.28515625" style="5" customWidth="1"/>
    <col min="13320" max="13320" width="17.85546875" style="5" customWidth="1"/>
    <col min="13321" max="13321" width="12.5703125" style="5" bestFit="1" customWidth="1"/>
    <col min="13322" max="13568" width="9.140625" style="5"/>
    <col min="13569" max="13569" width="5.140625" style="5" customWidth="1"/>
    <col min="13570" max="13570" width="57" style="5" customWidth="1"/>
    <col min="13571" max="13571" width="27.140625" style="5" customWidth="1"/>
    <col min="13572" max="13573" width="18" style="5" bestFit="1" customWidth="1"/>
    <col min="13574" max="13574" width="18" style="5" customWidth="1"/>
    <col min="13575" max="13575" width="12.28515625" style="5" customWidth="1"/>
    <col min="13576" max="13576" width="17.85546875" style="5" customWidth="1"/>
    <col min="13577" max="13577" width="12.5703125" style="5" bestFit="1" customWidth="1"/>
    <col min="13578" max="13824" width="9.140625" style="5"/>
    <col min="13825" max="13825" width="5.140625" style="5" customWidth="1"/>
    <col min="13826" max="13826" width="57" style="5" customWidth="1"/>
    <col min="13827" max="13827" width="27.140625" style="5" customWidth="1"/>
    <col min="13828" max="13829" width="18" style="5" bestFit="1" customWidth="1"/>
    <col min="13830" max="13830" width="18" style="5" customWidth="1"/>
    <col min="13831" max="13831" width="12.28515625" style="5" customWidth="1"/>
    <col min="13832" max="13832" width="17.85546875" style="5" customWidth="1"/>
    <col min="13833" max="13833" width="12.5703125" style="5" bestFit="1" customWidth="1"/>
    <col min="13834" max="14080" width="9.140625" style="5"/>
    <col min="14081" max="14081" width="5.140625" style="5" customWidth="1"/>
    <col min="14082" max="14082" width="57" style="5" customWidth="1"/>
    <col min="14083" max="14083" width="27.140625" style="5" customWidth="1"/>
    <col min="14084" max="14085" width="18" style="5" bestFit="1" customWidth="1"/>
    <col min="14086" max="14086" width="18" style="5" customWidth="1"/>
    <col min="14087" max="14087" width="12.28515625" style="5" customWidth="1"/>
    <col min="14088" max="14088" width="17.85546875" style="5" customWidth="1"/>
    <col min="14089" max="14089" width="12.5703125" style="5" bestFit="1" customWidth="1"/>
    <col min="14090" max="14336" width="9.140625" style="5"/>
    <col min="14337" max="14337" width="5.140625" style="5" customWidth="1"/>
    <col min="14338" max="14338" width="57" style="5" customWidth="1"/>
    <col min="14339" max="14339" width="27.140625" style="5" customWidth="1"/>
    <col min="14340" max="14341" width="18" style="5" bestFit="1" customWidth="1"/>
    <col min="14342" max="14342" width="18" style="5" customWidth="1"/>
    <col min="14343" max="14343" width="12.28515625" style="5" customWidth="1"/>
    <col min="14344" max="14344" width="17.85546875" style="5" customWidth="1"/>
    <col min="14345" max="14345" width="12.5703125" style="5" bestFit="1" customWidth="1"/>
    <col min="14346" max="14592" width="9.140625" style="5"/>
    <col min="14593" max="14593" width="5.140625" style="5" customWidth="1"/>
    <col min="14594" max="14594" width="57" style="5" customWidth="1"/>
    <col min="14595" max="14595" width="27.140625" style="5" customWidth="1"/>
    <col min="14596" max="14597" width="18" style="5" bestFit="1" customWidth="1"/>
    <col min="14598" max="14598" width="18" style="5" customWidth="1"/>
    <col min="14599" max="14599" width="12.28515625" style="5" customWidth="1"/>
    <col min="14600" max="14600" width="17.85546875" style="5" customWidth="1"/>
    <col min="14601" max="14601" width="12.5703125" style="5" bestFit="1" customWidth="1"/>
    <col min="14602" max="14848" width="9.140625" style="5"/>
    <col min="14849" max="14849" width="5.140625" style="5" customWidth="1"/>
    <col min="14850" max="14850" width="57" style="5" customWidth="1"/>
    <col min="14851" max="14851" width="27.140625" style="5" customWidth="1"/>
    <col min="14852" max="14853" width="18" style="5" bestFit="1" customWidth="1"/>
    <col min="14854" max="14854" width="18" style="5" customWidth="1"/>
    <col min="14855" max="14855" width="12.28515625" style="5" customWidth="1"/>
    <col min="14856" max="14856" width="17.85546875" style="5" customWidth="1"/>
    <col min="14857" max="14857" width="12.5703125" style="5" bestFit="1" customWidth="1"/>
    <col min="14858" max="15104" width="9.140625" style="5"/>
    <col min="15105" max="15105" width="5.140625" style="5" customWidth="1"/>
    <col min="15106" max="15106" width="57" style="5" customWidth="1"/>
    <col min="15107" max="15107" width="27.140625" style="5" customWidth="1"/>
    <col min="15108" max="15109" width="18" style="5" bestFit="1" customWidth="1"/>
    <col min="15110" max="15110" width="18" style="5" customWidth="1"/>
    <col min="15111" max="15111" width="12.28515625" style="5" customWidth="1"/>
    <col min="15112" max="15112" width="17.85546875" style="5" customWidth="1"/>
    <col min="15113" max="15113" width="12.5703125" style="5" bestFit="1" customWidth="1"/>
    <col min="15114" max="15360" width="9.140625" style="5"/>
    <col min="15361" max="15361" width="5.140625" style="5" customWidth="1"/>
    <col min="15362" max="15362" width="57" style="5" customWidth="1"/>
    <col min="15363" max="15363" width="27.140625" style="5" customWidth="1"/>
    <col min="15364" max="15365" width="18" style="5" bestFit="1" customWidth="1"/>
    <col min="15366" max="15366" width="18" style="5" customWidth="1"/>
    <col min="15367" max="15367" width="12.28515625" style="5" customWidth="1"/>
    <col min="15368" max="15368" width="17.85546875" style="5" customWidth="1"/>
    <col min="15369" max="15369" width="12.5703125" style="5" bestFit="1" customWidth="1"/>
    <col min="15370" max="15616" width="9.140625" style="5"/>
    <col min="15617" max="15617" width="5.140625" style="5" customWidth="1"/>
    <col min="15618" max="15618" width="57" style="5" customWidth="1"/>
    <col min="15619" max="15619" width="27.140625" style="5" customWidth="1"/>
    <col min="15620" max="15621" width="18" style="5" bestFit="1" customWidth="1"/>
    <col min="15622" max="15622" width="18" style="5" customWidth="1"/>
    <col min="15623" max="15623" width="12.28515625" style="5" customWidth="1"/>
    <col min="15624" max="15624" width="17.85546875" style="5" customWidth="1"/>
    <col min="15625" max="15625" width="12.5703125" style="5" bestFit="1" customWidth="1"/>
    <col min="15626" max="15872" width="9.140625" style="5"/>
    <col min="15873" max="15873" width="5.140625" style="5" customWidth="1"/>
    <col min="15874" max="15874" width="57" style="5" customWidth="1"/>
    <col min="15875" max="15875" width="27.140625" style="5" customWidth="1"/>
    <col min="15876" max="15877" width="18" style="5" bestFit="1" customWidth="1"/>
    <col min="15878" max="15878" width="18" style="5" customWidth="1"/>
    <col min="15879" max="15879" width="12.28515625" style="5" customWidth="1"/>
    <col min="15880" max="15880" width="17.85546875" style="5" customWidth="1"/>
    <col min="15881" max="15881" width="12.5703125" style="5" bestFit="1" customWidth="1"/>
    <col min="15882" max="16128" width="9.140625" style="5"/>
    <col min="16129" max="16129" width="5.140625" style="5" customWidth="1"/>
    <col min="16130" max="16130" width="57" style="5" customWidth="1"/>
    <col min="16131" max="16131" width="27.140625" style="5" customWidth="1"/>
    <col min="16132" max="16133" width="18" style="5" bestFit="1" customWidth="1"/>
    <col min="16134" max="16134" width="18" style="5" customWidth="1"/>
    <col min="16135" max="16135" width="12.28515625" style="5" customWidth="1"/>
    <col min="16136" max="16136" width="17.85546875" style="5" customWidth="1"/>
    <col min="16137" max="16137" width="12.5703125" style="5" bestFit="1" customWidth="1"/>
    <col min="16138" max="16384" width="9.140625" style="5"/>
  </cols>
  <sheetData>
    <row r="1" spans="1:9" s="1" customFormat="1" ht="46.5" customHeight="1">
      <c r="A1" s="136" t="s">
        <v>49</v>
      </c>
      <c r="B1" s="137"/>
      <c r="C1" s="137"/>
      <c r="D1" s="137"/>
      <c r="E1" s="137"/>
      <c r="F1" s="137"/>
      <c r="G1" s="137"/>
    </row>
    <row r="2" spans="1:9" s="3" customFormat="1" ht="15" customHeight="1" thickBot="1">
      <c r="A2" s="2"/>
      <c r="B2" s="2"/>
      <c r="C2" s="2"/>
      <c r="D2" s="139" t="s">
        <v>9</v>
      </c>
      <c r="E2" s="139"/>
      <c r="F2" s="139"/>
      <c r="G2" s="139"/>
    </row>
    <row r="3" spans="1:9" s="4" customFormat="1" ht="52.5" thickBot="1">
      <c r="A3" s="140" t="s">
        <v>2</v>
      </c>
      <c r="B3" s="141"/>
      <c r="C3" s="114" t="s">
        <v>10</v>
      </c>
      <c r="D3" s="115" t="s">
        <v>11</v>
      </c>
      <c r="E3" s="114" t="s">
        <v>12</v>
      </c>
      <c r="F3" s="116" t="s">
        <v>13</v>
      </c>
      <c r="G3" s="117" t="s">
        <v>4</v>
      </c>
    </row>
    <row r="4" spans="1:9" s="76" customFormat="1" ht="17.25">
      <c r="A4" s="142" t="s">
        <v>47</v>
      </c>
      <c r="B4" s="143"/>
      <c r="C4" s="98" t="s">
        <v>15</v>
      </c>
      <c r="D4" s="99">
        <f>D7+D6+D5+D8</f>
        <v>308321.95</v>
      </c>
      <c r="E4" s="99">
        <f>E7+E6+E5+E8</f>
        <v>203789.636205527</v>
      </c>
      <c r="F4" s="100">
        <f>F7+F6+F5+F8</f>
        <v>-104532.31379447303</v>
      </c>
      <c r="G4" s="101">
        <f t="shared" ref="G4:G7" si="0">E4*100/D4</f>
        <v>66.096376273413881</v>
      </c>
      <c r="H4" s="118"/>
      <c r="I4" s="77"/>
    </row>
    <row r="5" spans="1:9" s="78" customFormat="1" ht="17.25">
      <c r="A5" s="144"/>
      <c r="B5" s="145"/>
      <c r="C5" s="93" t="s">
        <v>0</v>
      </c>
      <c r="D5" s="13">
        <f>D13</f>
        <v>122260.68000000002</v>
      </c>
      <c r="E5" s="13">
        <f>E13</f>
        <v>19446.185910000004</v>
      </c>
      <c r="F5" s="14">
        <f>E5-D5</f>
        <v>-102814.49409000002</v>
      </c>
      <c r="G5" s="84">
        <f t="shared" si="0"/>
        <v>15.905511003210519</v>
      </c>
    </row>
    <row r="6" spans="1:9" s="78" customFormat="1" ht="17.25">
      <c r="A6" s="144"/>
      <c r="B6" s="145"/>
      <c r="C6" s="93" t="s">
        <v>1</v>
      </c>
      <c r="D6" s="13">
        <f>D14</f>
        <v>30057.440000000006</v>
      </c>
      <c r="E6" s="13">
        <f>E14</f>
        <v>6172.2230900000013</v>
      </c>
      <c r="F6" s="14">
        <f>E6-D6</f>
        <v>-23885.216910000003</v>
      </c>
      <c r="G6" s="84">
        <f t="shared" si="0"/>
        <v>20.534759746671707</v>
      </c>
    </row>
    <row r="7" spans="1:9" s="78" customFormat="1" ht="18" thickBot="1">
      <c r="A7" s="144"/>
      <c r="B7" s="145"/>
      <c r="C7" s="93" t="s">
        <v>8</v>
      </c>
      <c r="D7" s="13">
        <f>D10</f>
        <v>156003.82999999999</v>
      </c>
      <c r="E7" s="13">
        <f>E10</f>
        <v>178171.22720552699</v>
      </c>
      <c r="F7" s="14">
        <f>E7-D7</f>
        <v>22167.397205526999</v>
      </c>
      <c r="G7" s="84">
        <f t="shared" si="0"/>
        <v>114.20952114158159</v>
      </c>
    </row>
    <row r="8" spans="1:9" ht="18" hidden="1" thickBot="1">
      <c r="A8" s="146"/>
      <c r="B8" s="147"/>
      <c r="C8" s="102" t="s">
        <v>16</v>
      </c>
      <c r="D8" s="103">
        <f>D11</f>
        <v>0</v>
      </c>
      <c r="E8" s="104">
        <f>E11</f>
        <v>0</v>
      </c>
      <c r="F8" s="105">
        <f>E8-D8</f>
        <v>0</v>
      </c>
      <c r="G8" s="86">
        <v>0</v>
      </c>
    </row>
    <row r="9" spans="1:9" s="87" customFormat="1" ht="17.25">
      <c r="A9" s="148">
        <v>1</v>
      </c>
      <c r="B9" s="151" t="s">
        <v>30</v>
      </c>
      <c r="C9" s="106" t="s">
        <v>15</v>
      </c>
      <c r="D9" s="107">
        <f>D10+D11</f>
        <v>156003.82999999999</v>
      </c>
      <c r="E9" s="107">
        <f>E10+E11</f>
        <v>178171.22720552699</v>
      </c>
      <c r="F9" s="79">
        <f>F10+F11</f>
        <v>22167.397205526999</v>
      </c>
      <c r="G9" s="80">
        <f>E9*100/D9</f>
        <v>114.20952114158159</v>
      </c>
    </row>
    <row r="10" spans="1:9" s="78" customFormat="1" ht="16.5">
      <c r="A10" s="149"/>
      <c r="B10" s="152"/>
      <c r="C10" s="94" t="s">
        <v>17</v>
      </c>
      <c r="D10" s="95">
        <v>156003.82999999999</v>
      </c>
      <c r="E10" s="96">
        <v>178171.22720552699</v>
      </c>
      <c r="F10" s="97">
        <f>E10-D10</f>
        <v>22167.397205526999</v>
      </c>
      <c r="G10" s="108">
        <f>E10*100/D10</f>
        <v>114.20952114158159</v>
      </c>
    </row>
    <row r="11" spans="1:9" s="78" customFormat="1" ht="17.25" thickBot="1">
      <c r="A11" s="150"/>
      <c r="B11" s="153"/>
      <c r="C11" s="109" t="s">
        <v>16</v>
      </c>
      <c r="D11" s="110">
        <v>0</v>
      </c>
      <c r="E11" s="111">
        <v>0</v>
      </c>
      <c r="F11" s="112">
        <f>E11-D11</f>
        <v>0</v>
      </c>
      <c r="G11" s="113">
        <v>0</v>
      </c>
    </row>
    <row r="12" spans="1:9" s="81" customFormat="1" ht="15.75" customHeight="1">
      <c r="A12" s="155" t="s">
        <v>48</v>
      </c>
      <c r="B12" s="156"/>
      <c r="C12" s="89" t="s">
        <v>15</v>
      </c>
      <c r="D12" s="79">
        <f>D13+D14</f>
        <v>152318.12000000002</v>
      </c>
      <c r="E12" s="79">
        <f>E13+E14</f>
        <v>25618.409000000007</v>
      </c>
      <c r="F12" s="79">
        <f>F13+F14</f>
        <v>-126699.71100000002</v>
      </c>
      <c r="G12" s="80">
        <f>E12*100/D12</f>
        <v>16.819016017267021</v>
      </c>
    </row>
    <row r="13" spans="1:9" s="81" customFormat="1" ht="17.25">
      <c r="A13" s="157"/>
      <c r="B13" s="158"/>
      <c r="C13" s="82" t="s">
        <v>0</v>
      </c>
      <c r="D13" s="83">
        <f>D16+D19+D22+D25+D28+D31+D34+D37+D40+D43+D46+D49+D52+D55+D58+D61+D64+D67</f>
        <v>122260.68000000002</v>
      </c>
      <c r="E13" s="83">
        <f>E16+E19+E22+E25+E28+E31+E34+E37+E40+E43+E46+E49+E52+E55+E58+E61+E64+E67</f>
        <v>19446.185910000004</v>
      </c>
      <c r="F13" s="47">
        <f>E13-D13</f>
        <v>-102814.49409000002</v>
      </c>
      <c r="G13" s="84">
        <f t="shared" ref="G13:G62" si="1">E13*100/D13</f>
        <v>15.905511003210519</v>
      </c>
    </row>
    <row r="14" spans="1:9" s="81" customFormat="1" ht="18" thickBot="1">
      <c r="A14" s="159"/>
      <c r="B14" s="160"/>
      <c r="C14" s="85" t="s">
        <v>1</v>
      </c>
      <c r="D14" s="88">
        <f>D17+D20+D23+D26+D29+D32+D35+D38+D41+D44+D47+D50+D53+D56+D59+D62+D65+D68</f>
        <v>30057.440000000006</v>
      </c>
      <c r="E14" s="88">
        <f>E17+E20+E23+E26+E29+E32+E35+E38+E41+E44+E47+E50+E53+E56+E59+E62+E65+E68</f>
        <v>6172.2230900000013</v>
      </c>
      <c r="F14" s="90">
        <f>E14-D14</f>
        <v>-23885.216910000003</v>
      </c>
      <c r="G14" s="86">
        <f t="shared" si="1"/>
        <v>20.534759746671707</v>
      </c>
    </row>
    <row r="15" spans="1:9" s="6" customFormat="1">
      <c r="A15" s="154">
        <v>2</v>
      </c>
      <c r="B15" s="138" t="s">
        <v>26</v>
      </c>
      <c r="C15" s="39" t="s">
        <v>15</v>
      </c>
      <c r="D15" s="40">
        <f>D16+D17</f>
        <v>97830.1</v>
      </c>
      <c r="E15" s="40">
        <f>E16+E17</f>
        <v>8760.2000000000007</v>
      </c>
      <c r="F15" s="41">
        <f>F16+F17</f>
        <v>-89069.900000000009</v>
      </c>
      <c r="G15" s="42">
        <f t="shared" si="1"/>
        <v>8.9545037774672629</v>
      </c>
    </row>
    <row r="16" spans="1:9">
      <c r="A16" s="132"/>
      <c r="B16" s="134"/>
      <c r="C16" s="33" t="s">
        <v>0</v>
      </c>
      <c r="D16" s="19">
        <v>90395.1</v>
      </c>
      <c r="E16" s="19">
        <v>8760.2000000000007</v>
      </c>
      <c r="F16" s="20">
        <f>E16-D16</f>
        <v>-81634.900000000009</v>
      </c>
      <c r="G16" s="21">
        <f t="shared" si="1"/>
        <v>9.6910120128192787</v>
      </c>
    </row>
    <row r="17" spans="1:7">
      <c r="A17" s="132"/>
      <c r="B17" s="134"/>
      <c r="C17" s="33" t="s">
        <v>1</v>
      </c>
      <c r="D17" s="19">
        <v>7435</v>
      </c>
      <c r="E17" s="19">
        <v>0</v>
      </c>
      <c r="F17" s="20">
        <f>E17-D17</f>
        <v>-7435</v>
      </c>
      <c r="G17" s="21">
        <f t="shared" si="1"/>
        <v>0</v>
      </c>
    </row>
    <row r="18" spans="1:7" s="8" customFormat="1">
      <c r="A18" s="132">
        <v>3</v>
      </c>
      <c r="B18" s="134" t="s">
        <v>25</v>
      </c>
      <c r="C18" s="15" t="s">
        <v>15</v>
      </c>
      <c r="D18" s="16">
        <f>D19+D20</f>
        <v>391.43</v>
      </c>
      <c r="E18" s="16">
        <f>E19+E20</f>
        <v>0</v>
      </c>
      <c r="F18" s="17">
        <f>F19+F20</f>
        <v>-391.43</v>
      </c>
      <c r="G18" s="18">
        <f t="shared" si="1"/>
        <v>0</v>
      </c>
    </row>
    <row r="19" spans="1:7">
      <c r="A19" s="132"/>
      <c r="B19" s="134"/>
      <c r="C19" s="33" t="s">
        <v>0</v>
      </c>
      <c r="D19" s="19">
        <v>168.72</v>
      </c>
      <c r="E19" s="19">
        <v>0</v>
      </c>
      <c r="F19" s="20">
        <f>E19-D19</f>
        <v>-168.72</v>
      </c>
      <c r="G19" s="21">
        <f t="shared" si="1"/>
        <v>0</v>
      </c>
    </row>
    <row r="20" spans="1:7">
      <c r="A20" s="132"/>
      <c r="B20" s="134"/>
      <c r="C20" s="33" t="s">
        <v>1</v>
      </c>
      <c r="D20" s="19">
        <v>222.71</v>
      </c>
      <c r="E20" s="19">
        <v>0</v>
      </c>
      <c r="F20" s="20">
        <f>E20-D20</f>
        <v>-222.71</v>
      </c>
      <c r="G20" s="21">
        <f t="shared" si="1"/>
        <v>0</v>
      </c>
    </row>
    <row r="21" spans="1:7" s="8" customFormat="1" ht="15.75" customHeight="1">
      <c r="A21" s="132">
        <v>4</v>
      </c>
      <c r="B21" s="134" t="s">
        <v>21</v>
      </c>
      <c r="C21" s="15" t="s">
        <v>15</v>
      </c>
      <c r="D21" s="16">
        <f>D22+D23</f>
        <v>786.78</v>
      </c>
      <c r="E21" s="16">
        <f>E22+E23</f>
        <v>786.78</v>
      </c>
      <c r="F21" s="17">
        <f>F22+F23</f>
        <v>5.6843418860808015E-14</v>
      </c>
      <c r="G21" s="18">
        <f t="shared" si="1"/>
        <v>100</v>
      </c>
    </row>
    <row r="22" spans="1:7" ht="15.75" customHeight="1">
      <c r="A22" s="132"/>
      <c r="B22" s="134"/>
      <c r="C22" s="33" t="s">
        <v>0</v>
      </c>
      <c r="D22" s="19">
        <v>665.68</v>
      </c>
      <c r="E22" s="19">
        <v>639.11</v>
      </c>
      <c r="F22" s="20">
        <f>E22-D22</f>
        <v>-26.569999999999936</v>
      </c>
      <c r="G22" s="21">
        <f t="shared" si="1"/>
        <v>96.008592717221489</v>
      </c>
    </row>
    <row r="23" spans="1:7" ht="15.75" customHeight="1">
      <c r="A23" s="132"/>
      <c r="B23" s="134"/>
      <c r="C23" s="33" t="s">
        <v>1</v>
      </c>
      <c r="D23" s="19">
        <v>121.1</v>
      </c>
      <c r="E23" s="26">
        <v>147.66999999999999</v>
      </c>
      <c r="F23" s="20">
        <f>E23-D23</f>
        <v>26.569999999999993</v>
      </c>
      <c r="G23" s="21">
        <f t="shared" si="1"/>
        <v>121.94054500412881</v>
      </c>
    </row>
    <row r="24" spans="1:7" s="8" customFormat="1" ht="15.75" customHeight="1">
      <c r="A24" s="132">
        <v>5</v>
      </c>
      <c r="B24" s="134" t="s">
        <v>29</v>
      </c>
      <c r="C24" s="15" t="s">
        <v>15</v>
      </c>
      <c r="D24" s="16">
        <f>D25+D26</f>
        <v>998.03</v>
      </c>
      <c r="E24" s="16">
        <f>E25+E26</f>
        <v>1063.0319999999999</v>
      </c>
      <c r="F24" s="17">
        <f>F25+F26</f>
        <v>65.001999999999953</v>
      </c>
      <c r="G24" s="18">
        <f t="shared" si="1"/>
        <v>106.51303067042073</v>
      </c>
    </row>
    <row r="25" spans="1:7" ht="15.75" customHeight="1">
      <c r="A25" s="132"/>
      <c r="B25" s="134"/>
      <c r="C25" s="33" t="s">
        <v>0</v>
      </c>
      <c r="D25" s="19">
        <v>103.69</v>
      </c>
      <c r="E25" s="19">
        <v>103.69</v>
      </c>
      <c r="F25" s="20">
        <f>E25-D25</f>
        <v>0</v>
      </c>
      <c r="G25" s="21">
        <f t="shared" si="1"/>
        <v>100</v>
      </c>
    </row>
    <row r="26" spans="1:7" ht="15.75" customHeight="1">
      <c r="A26" s="132"/>
      <c r="B26" s="134"/>
      <c r="C26" s="33" t="s">
        <v>1</v>
      </c>
      <c r="D26" s="19">
        <v>894.34</v>
      </c>
      <c r="E26" s="19">
        <v>959.34199999999998</v>
      </c>
      <c r="F26" s="20">
        <f>E26-D26</f>
        <v>65.001999999999953</v>
      </c>
      <c r="G26" s="21">
        <f t="shared" si="1"/>
        <v>107.26815305141221</v>
      </c>
    </row>
    <row r="27" spans="1:7" s="8" customFormat="1" ht="15.75" customHeight="1">
      <c r="A27" s="132">
        <v>6</v>
      </c>
      <c r="B27" s="134" t="s">
        <v>3</v>
      </c>
      <c r="C27" s="15" t="s">
        <v>15</v>
      </c>
      <c r="D27" s="16">
        <f>D28+D29</f>
        <v>20541.7</v>
      </c>
      <c r="E27" s="16">
        <f>E28+E29</f>
        <v>2801.27072</v>
      </c>
      <c r="F27" s="17">
        <f>F28+F29</f>
        <v>-17740.42928</v>
      </c>
      <c r="G27" s="30">
        <f t="shared" si="1"/>
        <v>13.63699557485505</v>
      </c>
    </row>
    <row r="28" spans="1:7" ht="15.75" customHeight="1">
      <c r="A28" s="132"/>
      <c r="B28" s="134"/>
      <c r="C28" s="33" t="s">
        <v>0</v>
      </c>
      <c r="D28" s="19">
        <v>10541.7</v>
      </c>
      <c r="E28" s="19">
        <v>1276.1136300000001</v>
      </c>
      <c r="F28" s="20">
        <f>E28-D28</f>
        <v>-9265.5863700000009</v>
      </c>
      <c r="G28" s="21">
        <f t="shared" si="1"/>
        <v>12.105387461225419</v>
      </c>
    </row>
    <row r="29" spans="1:7" ht="15.75" customHeight="1">
      <c r="A29" s="132"/>
      <c r="B29" s="134"/>
      <c r="C29" s="33" t="s">
        <v>1</v>
      </c>
      <c r="D29" s="19">
        <v>10000</v>
      </c>
      <c r="E29" s="26">
        <v>1525.1570899999999</v>
      </c>
      <c r="F29" s="20">
        <f>E29-D29</f>
        <v>-8474.8429099999994</v>
      </c>
      <c r="G29" s="21">
        <f t="shared" si="1"/>
        <v>15.251570900000001</v>
      </c>
    </row>
    <row r="30" spans="1:7" s="8" customFormat="1" ht="15.75" customHeight="1">
      <c r="A30" s="132">
        <v>7</v>
      </c>
      <c r="B30" s="134" t="s">
        <v>24</v>
      </c>
      <c r="C30" s="15" t="s">
        <v>15</v>
      </c>
      <c r="D30" s="16">
        <f>D31+D32</f>
        <v>12838.9</v>
      </c>
      <c r="E30" s="16">
        <f>E31+E32</f>
        <v>5952.7</v>
      </c>
      <c r="F30" s="17">
        <f>F31+F32</f>
        <v>-6886.2</v>
      </c>
      <c r="G30" s="18">
        <f t="shared" si="1"/>
        <v>46.364563942393822</v>
      </c>
    </row>
    <row r="31" spans="1:7" ht="15.75" customHeight="1">
      <c r="A31" s="132"/>
      <c r="B31" s="134"/>
      <c r="C31" s="33" t="s">
        <v>0</v>
      </c>
      <c r="D31" s="19">
        <v>9196.39</v>
      </c>
      <c r="E31" s="19">
        <v>4908.25</v>
      </c>
      <c r="F31" s="20">
        <f>E31-D31</f>
        <v>-4288.1399999999994</v>
      </c>
      <c r="G31" s="21">
        <f t="shared" si="1"/>
        <v>53.371485985261614</v>
      </c>
    </row>
    <row r="32" spans="1:7" ht="15.75" customHeight="1">
      <c r="A32" s="132"/>
      <c r="B32" s="134"/>
      <c r="C32" s="33" t="s">
        <v>1</v>
      </c>
      <c r="D32" s="19">
        <v>3642.51</v>
      </c>
      <c r="E32" s="19">
        <v>1044.45</v>
      </c>
      <c r="F32" s="20">
        <f>E32-D32</f>
        <v>-2598.0600000000004</v>
      </c>
      <c r="G32" s="21">
        <f t="shared" si="1"/>
        <v>28.673908925438777</v>
      </c>
    </row>
    <row r="33" spans="1:7" s="8" customFormat="1" ht="15.75" customHeight="1">
      <c r="A33" s="132">
        <v>8</v>
      </c>
      <c r="B33" s="134" t="s">
        <v>18</v>
      </c>
      <c r="C33" s="15" t="s">
        <v>15</v>
      </c>
      <c r="D33" s="16">
        <f>D34+D35</f>
        <v>5327.13</v>
      </c>
      <c r="E33" s="16">
        <f>E34+E35</f>
        <v>666.89</v>
      </c>
      <c r="F33" s="17">
        <f>F34+F35</f>
        <v>-4660.24</v>
      </c>
      <c r="G33" s="18">
        <f t="shared" si="1"/>
        <v>12.518748369196922</v>
      </c>
    </row>
    <row r="34" spans="1:7" ht="15.75" customHeight="1">
      <c r="A34" s="132"/>
      <c r="B34" s="134"/>
      <c r="C34" s="33" t="s">
        <v>0</v>
      </c>
      <c r="D34" s="19">
        <v>2827.13</v>
      </c>
      <c r="E34" s="19">
        <v>0</v>
      </c>
      <c r="F34" s="20">
        <f>E34-D34</f>
        <v>-2827.13</v>
      </c>
      <c r="G34" s="21">
        <f t="shared" si="1"/>
        <v>0</v>
      </c>
    </row>
    <row r="35" spans="1:7" ht="15.75" customHeight="1">
      <c r="A35" s="132"/>
      <c r="B35" s="134"/>
      <c r="C35" s="33" t="s">
        <v>1</v>
      </c>
      <c r="D35" s="19">
        <v>2500</v>
      </c>
      <c r="E35" s="19">
        <v>666.89</v>
      </c>
      <c r="F35" s="20">
        <f>E35-D35</f>
        <v>-1833.1100000000001</v>
      </c>
      <c r="G35" s="21">
        <f t="shared" si="1"/>
        <v>26.675599999999999</v>
      </c>
    </row>
    <row r="36" spans="1:7" s="8" customFormat="1" ht="15.75" customHeight="1">
      <c r="A36" s="132">
        <v>9</v>
      </c>
      <c r="B36" s="134" t="s">
        <v>22</v>
      </c>
      <c r="C36" s="15" t="s">
        <v>15</v>
      </c>
      <c r="D36" s="16">
        <f>D37+D38</f>
        <v>1023.54</v>
      </c>
      <c r="E36" s="16">
        <f>E37+E38</f>
        <v>1058.9749999999999</v>
      </c>
      <c r="F36" s="17">
        <f>F37+F38</f>
        <v>35.434999999999945</v>
      </c>
      <c r="G36" s="18">
        <f t="shared" si="1"/>
        <v>103.46200441604626</v>
      </c>
    </row>
    <row r="37" spans="1:7" ht="15.75" customHeight="1">
      <c r="A37" s="132"/>
      <c r="B37" s="134"/>
      <c r="C37" s="33" t="s">
        <v>0</v>
      </c>
      <c r="D37" s="19">
        <v>123.54</v>
      </c>
      <c r="E37" s="19">
        <v>123.54</v>
      </c>
      <c r="F37" s="20">
        <f>E37-D37</f>
        <v>0</v>
      </c>
      <c r="G37" s="21">
        <f t="shared" si="1"/>
        <v>100</v>
      </c>
    </row>
    <row r="38" spans="1:7" ht="15.75" customHeight="1">
      <c r="A38" s="132"/>
      <c r="B38" s="134"/>
      <c r="C38" s="33" t="s">
        <v>1</v>
      </c>
      <c r="D38" s="19">
        <v>900</v>
      </c>
      <c r="E38" s="19">
        <v>935.43499999999995</v>
      </c>
      <c r="F38" s="20">
        <f>E38-D38</f>
        <v>35.434999999999945</v>
      </c>
      <c r="G38" s="21">
        <f t="shared" si="1"/>
        <v>103.93722222222222</v>
      </c>
    </row>
    <row r="39" spans="1:7" s="8" customFormat="1" ht="15.75" customHeight="1">
      <c r="A39" s="132">
        <v>10</v>
      </c>
      <c r="B39" s="134" t="s">
        <v>23</v>
      </c>
      <c r="C39" s="15" t="s">
        <v>15</v>
      </c>
      <c r="D39" s="16">
        <f>D40+D41</f>
        <v>4158.3099999999995</v>
      </c>
      <c r="E39" s="16">
        <f>E40+E41</f>
        <v>3152.377</v>
      </c>
      <c r="F39" s="17">
        <f>F40+F41</f>
        <v>-1005.9329999999998</v>
      </c>
      <c r="G39" s="18">
        <f t="shared" si="1"/>
        <v>75.809090712332662</v>
      </c>
    </row>
    <row r="40" spans="1:7" ht="15.75" customHeight="1">
      <c r="A40" s="132"/>
      <c r="B40" s="134"/>
      <c r="C40" s="33" t="s">
        <v>0</v>
      </c>
      <c r="D40" s="19">
        <v>2628.22</v>
      </c>
      <c r="E40" s="19">
        <v>2527.1579999999999</v>
      </c>
      <c r="F40" s="20">
        <f>E40-D40</f>
        <v>-101.0619999999999</v>
      </c>
      <c r="G40" s="21">
        <f t="shared" si="1"/>
        <v>96.154735904909032</v>
      </c>
    </row>
    <row r="41" spans="1:7" ht="15.75" customHeight="1">
      <c r="A41" s="132"/>
      <c r="B41" s="134"/>
      <c r="C41" s="33" t="s">
        <v>1</v>
      </c>
      <c r="D41" s="19">
        <v>1530.09</v>
      </c>
      <c r="E41" s="19">
        <v>625.21900000000005</v>
      </c>
      <c r="F41" s="20">
        <f>E41-D41</f>
        <v>-904.87099999999987</v>
      </c>
      <c r="G41" s="21">
        <f t="shared" si="1"/>
        <v>40.861583305557197</v>
      </c>
    </row>
    <row r="42" spans="1:7" s="8" customFormat="1" ht="15.75" customHeight="1">
      <c r="A42" s="132">
        <v>11</v>
      </c>
      <c r="B42" s="134" t="s">
        <v>38</v>
      </c>
      <c r="C42" s="15" t="s">
        <v>15</v>
      </c>
      <c r="D42" s="16">
        <f>D43+D44</f>
        <v>1019.33</v>
      </c>
      <c r="E42" s="16">
        <f>E43+E44</f>
        <v>0</v>
      </c>
      <c r="F42" s="17">
        <f>F43+F44</f>
        <v>-1019.33</v>
      </c>
      <c r="G42" s="18">
        <f t="shared" si="1"/>
        <v>0</v>
      </c>
    </row>
    <row r="43" spans="1:7" ht="15.75" customHeight="1">
      <c r="A43" s="132"/>
      <c r="B43" s="134"/>
      <c r="C43" s="33" t="s">
        <v>0</v>
      </c>
      <c r="D43" s="19">
        <v>480</v>
      </c>
      <c r="E43" s="19">
        <v>0</v>
      </c>
      <c r="F43" s="20">
        <f>E43-D43</f>
        <v>-480</v>
      </c>
      <c r="G43" s="21">
        <f t="shared" si="1"/>
        <v>0</v>
      </c>
    </row>
    <row r="44" spans="1:7" ht="15.75" customHeight="1">
      <c r="A44" s="132"/>
      <c r="B44" s="134"/>
      <c r="C44" s="33" t="s">
        <v>1</v>
      </c>
      <c r="D44" s="19">
        <v>539.33000000000004</v>
      </c>
      <c r="E44" s="19">
        <v>0</v>
      </c>
      <c r="F44" s="20">
        <f>E44-D44</f>
        <v>-539.33000000000004</v>
      </c>
      <c r="G44" s="21">
        <f t="shared" si="1"/>
        <v>0</v>
      </c>
    </row>
    <row r="45" spans="1:7" s="8" customFormat="1" ht="15.75" customHeight="1">
      <c r="A45" s="132">
        <v>12</v>
      </c>
      <c r="B45" s="134" t="s">
        <v>27</v>
      </c>
      <c r="C45" s="15" t="s">
        <v>15</v>
      </c>
      <c r="D45" s="16">
        <f>D46+D47</f>
        <v>109.35</v>
      </c>
      <c r="E45" s="16">
        <f>E46+E47</f>
        <v>0</v>
      </c>
      <c r="F45" s="17">
        <f>F46+F47</f>
        <v>-109.35</v>
      </c>
      <c r="G45" s="18">
        <f t="shared" si="1"/>
        <v>0</v>
      </c>
    </row>
    <row r="46" spans="1:7" ht="15.75" customHeight="1">
      <c r="A46" s="132"/>
      <c r="B46" s="134"/>
      <c r="C46" s="33" t="s">
        <v>0</v>
      </c>
      <c r="D46" s="27">
        <v>109.35</v>
      </c>
      <c r="E46" s="19">
        <v>0</v>
      </c>
      <c r="F46" s="20">
        <f>E46-D46</f>
        <v>-109.35</v>
      </c>
      <c r="G46" s="21">
        <f t="shared" si="1"/>
        <v>0</v>
      </c>
    </row>
    <row r="47" spans="1:7" ht="15.75" hidden="1" customHeight="1">
      <c r="A47" s="132"/>
      <c r="B47" s="134"/>
      <c r="C47" s="33" t="s">
        <v>1</v>
      </c>
      <c r="D47" s="27">
        <v>0</v>
      </c>
      <c r="E47" s="19">
        <v>0</v>
      </c>
      <c r="F47" s="20">
        <v>0</v>
      </c>
      <c r="G47" s="21" t="s">
        <v>20</v>
      </c>
    </row>
    <row r="48" spans="1:7" s="8" customFormat="1" ht="15.75" customHeight="1">
      <c r="A48" s="132">
        <v>13</v>
      </c>
      <c r="B48" s="134" t="s">
        <v>40</v>
      </c>
      <c r="C48" s="15" t="s">
        <v>15</v>
      </c>
      <c r="D48" s="16">
        <f>D49+D50</f>
        <v>466.52</v>
      </c>
      <c r="E48" s="16">
        <f>E49+E50</f>
        <v>0</v>
      </c>
      <c r="F48" s="17">
        <f>F49+F50</f>
        <v>-466.52</v>
      </c>
      <c r="G48" s="18">
        <f t="shared" si="1"/>
        <v>0</v>
      </c>
    </row>
    <row r="49" spans="1:7" ht="16.5" customHeight="1">
      <c r="A49" s="132"/>
      <c r="B49" s="134"/>
      <c r="C49" s="33" t="s">
        <v>0</v>
      </c>
      <c r="D49" s="28">
        <v>466.52</v>
      </c>
      <c r="E49" s="19">
        <v>0</v>
      </c>
      <c r="F49" s="20">
        <f>E49-D49</f>
        <v>-466.52</v>
      </c>
      <c r="G49" s="21">
        <f t="shared" si="1"/>
        <v>0</v>
      </c>
    </row>
    <row r="50" spans="1:7" ht="0.75" hidden="1" customHeight="1">
      <c r="A50" s="132"/>
      <c r="B50" s="134"/>
      <c r="C50" s="33" t="s">
        <v>1</v>
      </c>
      <c r="D50" s="28">
        <v>0</v>
      </c>
      <c r="E50" s="19">
        <v>0</v>
      </c>
      <c r="F50" s="20">
        <v>0</v>
      </c>
      <c r="G50" s="21">
        <v>0</v>
      </c>
    </row>
    <row r="51" spans="1:7" s="8" customFormat="1" ht="15.75" customHeight="1">
      <c r="A51" s="132">
        <v>14</v>
      </c>
      <c r="B51" s="134" t="s">
        <v>28</v>
      </c>
      <c r="C51" s="23" t="s">
        <v>15</v>
      </c>
      <c r="D51" s="16">
        <f>D52+D53</f>
        <v>1628.7</v>
      </c>
      <c r="E51" s="16">
        <f>E52+E53</f>
        <v>0</v>
      </c>
      <c r="F51" s="17">
        <f>F52+F53</f>
        <v>-1628.7</v>
      </c>
      <c r="G51" s="18">
        <f t="shared" si="1"/>
        <v>0</v>
      </c>
    </row>
    <row r="52" spans="1:7" ht="21" customHeight="1">
      <c r="A52" s="132"/>
      <c r="B52" s="134"/>
      <c r="C52" s="33" t="s">
        <v>0</v>
      </c>
      <c r="D52" s="19">
        <v>1628.7</v>
      </c>
      <c r="E52" s="19">
        <v>0</v>
      </c>
      <c r="F52" s="20">
        <f>E52-D52</f>
        <v>-1628.7</v>
      </c>
      <c r="G52" s="21">
        <f t="shared" si="1"/>
        <v>0</v>
      </c>
    </row>
    <row r="53" spans="1:7" ht="15.75" hidden="1" customHeight="1">
      <c r="A53" s="132"/>
      <c r="B53" s="134"/>
      <c r="C53" s="33" t="s">
        <v>1</v>
      </c>
      <c r="D53" s="28">
        <v>0</v>
      </c>
      <c r="E53" s="19">
        <v>0</v>
      </c>
      <c r="F53" s="20">
        <v>0</v>
      </c>
      <c r="G53" s="21" t="s">
        <v>20</v>
      </c>
    </row>
    <row r="54" spans="1:7" ht="15.75" customHeight="1">
      <c r="A54" s="132">
        <v>15</v>
      </c>
      <c r="B54" s="134" t="s">
        <v>37</v>
      </c>
      <c r="C54" s="23" t="s">
        <v>15</v>
      </c>
      <c r="D54" s="16">
        <f>D55+D56</f>
        <v>1098.0900000000001</v>
      </c>
      <c r="E54" s="16">
        <f>E55+E56</f>
        <v>158.22</v>
      </c>
      <c r="F54" s="24">
        <f>F55+F56</f>
        <v>-939.87</v>
      </c>
      <c r="G54" s="18">
        <f t="shared" si="1"/>
        <v>14.408655028276369</v>
      </c>
    </row>
    <row r="55" spans="1:7" ht="15.75" customHeight="1">
      <c r="A55" s="132"/>
      <c r="B55" s="134"/>
      <c r="C55" s="33" t="s">
        <v>0</v>
      </c>
      <c r="D55" s="19">
        <v>605.33000000000004</v>
      </c>
      <c r="E55" s="19">
        <v>0</v>
      </c>
      <c r="F55" s="20">
        <f>E55-D55</f>
        <v>-605.33000000000004</v>
      </c>
      <c r="G55" s="21">
        <f t="shared" si="1"/>
        <v>0</v>
      </c>
    </row>
    <row r="56" spans="1:7" ht="15.75" customHeight="1">
      <c r="A56" s="132"/>
      <c r="B56" s="134"/>
      <c r="C56" s="33" t="s">
        <v>1</v>
      </c>
      <c r="D56" s="19">
        <v>492.76</v>
      </c>
      <c r="E56" s="19">
        <v>158.22</v>
      </c>
      <c r="F56" s="20">
        <f>E56-D56</f>
        <v>-334.53999999999996</v>
      </c>
      <c r="G56" s="21">
        <f t="shared" si="1"/>
        <v>32.108937413751114</v>
      </c>
    </row>
    <row r="57" spans="1:7" ht="15.75" customHeight="1">
      <c r="A57" s="132">
        <v>16</v>
      </c>
      <c r="B57" s="134" t="s">
        <v>19</v>
      </c>
      <c r="C57" s="15" t="s">
        <v>15</v>
      </c>
      <c r="D57" s="16">
        <f>D58+D59</f>
        <v>633.46</v>
      </c>
      <c r="E57" s="16">
        <f>E58+E59</f>
        <v>262.43</v>
      </c>
      <c r="F57" s="17">
        <f>F58+F59</f>
        <v>-371.03</v>
      </c>
      <c r="G57" s="18">
        <f>E57*100/D57</f>
        <v>41.428030183436995</v>
      </c>
    </row>
    <row r="58" spans="1:7" ht="15.75" customHeight="1">
      <c r="A58" s="132"/>
      <c r="B58" s="134"/>
      <c r="C58" s="33" t="s">
        <v>0</v>
      </c>
      <c r="D58" s="28">
        <v>203.46</v>
      </c>
      <c r="E58" s="19">
        <v>152.59</v>
      </c>
      <c r="F58" s="20">
        <f>E58-D58</f>
        <v>-50.870000000000005</v>
      </c>
      <c r="G58" s="21">
        <f t="shared" si="1"/>
        <v>74.997542514499159</v>
      </c>
    </row>
    <row r="59" spans="1:7" ht="15.75" customHeight="1">
      <c r="A59" s="132"/>
      <c r="B59" s="134"/>
      <c r="C59" s="33" t="s">
        <v>1</v>
      </c>
      <c r="D59" s="28">
        <v>430</v>
      </c>
      <c r="E59" s="19">
        <v>109.84</v>
      </c>
      <c r="F59" s="20">
        <f>E59-D59</f>
        <v>-320.15999999999997</v>
      </c>
      <c r="G59" s="21">
        <f t="shared" si="1"/>
        <v>25.544186046511626</v>
      </c>
    </row>
    <row r="60" spans="1:7" ht="15.75" customHeight="1">
      <c r="A60" s="132">
        <v>17</v>
      </c>
      <c r="B60" s="134" t="s">
        <v>39</v>
      </c>
      <c r="C60" s="15" t="s">
        <v>15</v>
      </c>
      <c r="D60" s="16">
        <f>D61+D62</f>
        <v>693.08</v>
      </c>
      <c r="E60" s="16">
        <f>E61+E62</f>
        <v>0</v>
      </c>
      <c r="F60" s="17">
        <f>F61+F62</f>
        <v>-693.08</v>
      </c>
      <c r="G60" s="18">
        <f>E60*100/D60</f>
        <v>0</v>
      </c>
    </row>
    <row r="61" spans="1:7" ht="15.75" customHeight="1">
      <c r="A61" s="132"/>
      <c r="B61" s="134"/>
      <c r="C61" s="33" t="s">
        <v>0</v>
      </c>
      <c r="D61" s="28">
        <v>0</v>
      </c>
      <c r="E61" s="19">
        <v>0</v>
      </c>
      <c r="F61" s="20">
        <v>0</v>
      </c>
      <c r="G61" s="21">
        <v>0</v>
      </c>
    </row>
    <row r="62" spans="1:7" ht="15.75" customHeight="1">
      <c r="A62" s="132"/>
      <c r="B62" s="134"/>
      <c r="C62" s="33" t="s">
        <v>1</v>
      </c>
      <c r="D62" s="28">
        <v>693.08</v>
      </c>
      <c r="E62" s="26">
        <v>0</v>
      </c>
      <c r="F62" s="20">
        <f>E62-D62</f>
        <v>-693.08</v>
      </c>
      <c r="G62" s="21">
        <f t="shared" si="1"/>
        <v>0</v>
      </c>
    </row>
    <row r="63" spans="1:7" ht="15.75" customHeight="1">
      <c r="A63" s="132">
        <v>18</v>
      </c>
      <c r="B63" s="161" t="s">
        <v>6</v>
      </c>
      <c r="C63" s="15" t="s">
        <v>15</v>
      </c>
      <c r="D63" s="16">
        <f>D64+D65</f>
        <v>761.39</v>
      </c>
      <c r="E63" s="16">
        <f>E64+E65</f>
        <v>0</v>
      </c>
      <c r="F63" s="17">
        <f>F64+F65</f>
        <v>-761.39</v>
      </c>
      <c r="G63" s="18">
        <f>E63*100/D63</f>
        <v>0</v>
      </c>
    </row>
    <row r="64" spans="1:7" ht="15.75" customHeight="1">
      <c r="A64" s="132"/>
      <c r="B64" s="161"/>
      <c r="C64" s="33" t="s">
        <v>0</v>
      </c>
      <c r="D64" s="28">
        <v>446.05</v>
      </c>
      <c r="E64" s="26">
        <v>0</v>
      </c>
      <c r="F64" s="20">
        <f>E64-D64</f>
        <v>-446.05</v>
      </c>
      <c r="G64" s="21">
        <f t="shared" ref="G64:G65" si="2">E64*100/D64</f>
        <v>0</v>
      </c>
    </row>
    <row r="65" spans="1:9" ht="15.75" customHeight="1">
      <c r="A65" s="132"/>
      <c r="B65" s="161"/>
      <c r="C65" s="33" t="s">
        <v>1</v>
      </c>
      <c r="D65" s="28">
        <v>315.33999999999997</v>
      </c>
      <c r="E65" s="26">
        <v>0</v>
      </c>
      <c r="F65" s="20">
        <f>E65-D65</f>
        <v>-315.33999999999997</v>
      </c>
      <c r="G65" s="21">
        <f t="shared" si="2"/>
        <v>0</v>
      </c>
    </row>
    <row r="66" spans="1:9" ht="15.75" customHeight="1">
      <c r="A66" s="132">
        <v>19</v>
      </c>
      <c r="B66" s="134" t="s">
        <v>7</v>
      </c>
      <c r="C66" s="15" t="s">
        <v>15</v>
      </c>
      <c r="D66" s="16">
        <f>D67+D68</f>
        <v>2012.28</v>
      </c>
      <c r="E66" s="16">
        <f>E67+E68</f>
        <v>955.53427999999997</v>
      </c>
      <c r="F66" s="17">
        <f>F67+F68</f>
        <v>-1056.7457199999999</v>
      </c>
      <c r="G66" s="18">
        <f>E66*100/D66</f>
        <v>47.485155147394998</v>
      </c>
    </row>
    <row r="67" spans="1:9" ht="15.75" customHeight="1">
      <c r="A67" s="132"/>
      <c r="B67" s="134"/>
      <c r="C67" s="33" t="s">
        <v>0</v>
      </c>
      <c r="D67" s="28">
        <v>1671.1</v>
      </c>
      <c r="E67" s="19">
        <v>955.53427999999997</v>
      </c>
      <c r="F67" s="20">
        <f>E67-D67</f>
        <v>-715.56571999999994</v>
      </c>
      <c r="G67" s="21">
        <f t="shared" ref="G67:G68" si="3">E67*100/D67</f>
        <v>57.179958111423616</v>
      </c>
      <c r="I67" s="91"/>
    </row>
    <row r="68" spans="1:9" ht="15.75" customHeight="1">
      <c r="A68" s="133"/>
      <c r="B68" s="135"/>
      <c r="C68" s="34" t="s">
        <v>1</v>
      </c>
      <c r="D68" s="35">
        <v>341.18</v>
      </c>
      <c r="E68" s="36">
        <v>0</v>
      </c>
      <c r="F68" s="37">
        <f>E68-D68</f>
        <v>-341.18</v>
      </c>
      <c r="G68" s="38">
        <f t="shared" si="3"/>
        <v>0</v>
      </c>
    </row>
    <row r="69" spans="1:9" ht="0.75" customHeight="1">
      <c r="A69" s="92"/>
      <c r="B69" s="128"/>
      <c r="C69" s="33" t="s">
        <v>1</v>
      </c>
      <c r="D69" s="28">
        <v>0</v>
      </c>
      <c r="E69" s="19">
        <v>0</v>
      </c>
      <c r="F69" s="20">
        <v>0</v>
      </c>
      <c r="G69" s="21" t="s">
        <v>20</v>
      </c>
    </row>
    <row r="70" spans="1:9" ht="16.5" thickBot="1">
      <c r="A70" s="162"/>
      <c r="B70" s="162"/>
      <c r="C70" s="162"/>
      <c r="D70" s="162"/>
      <c r="E70" s="162"/>
      <c r="F70" s="162"/>
      <c r="G70" s="162"/>
      <c r="H70" s="129"/>
    </row>
    <row r="71" spans="1:9" s="81" customFormat="1" ht="17.25">
      <c r="A71" s="155" t="s">
        <v>43</v>
      </c>
      <c r="B71" s="156"/>
      <c r="C71" s="120" t="s">
        <v>15</v>
      </c>
      <c r="D71" s="121">
        <f>D72+D73</f>
        <v>5592.5599999999995</v>
      </c>
      <c r="E71" s="121">
        <f t="shared" ref="E71:F71" si="4">E72+E73</f>
        <v>3829.4486099999999</v>
      </c>
      <c r="F71" s="121">
        <f t="shared" si="4"/>
        <v>-1763.1113899999996</v>
      </c>
      <c r="G71" s="122">
        <f>E71*100/D71</f>
        <v>68.473983470897053</v>
      </c>
      <c r="H71" s="130"/>
    </row>
    <row r="72" spans="1:9" s="81" customFormat="1" ht="17.25">
      <c r="A72" s="157"/>
      <c r="B72" s="158"/>
      <c r="C72" s="82" t="s">
        <v>0</v>
      </c>
      <c r="D72" s="83">
        <f>D75+D78+D81+D84+D87+D90</f>
        <v>5592.5599999999995</v>
      </c>
      <c r="E72" s="83">
        <f>E75+E78+E81+E84+E87+E90</f>
        <v>3829.4486099999999</v>
      </c>
      <c r="F72" s="83">
        <f>E72-D72</f>
        <v>-1763.1113899999996</v>
      </c>
      <c r="G72" s="123">
        <f t="shared" ref="G72" si="5">E72*100/D72</f>
        <v>68.473983470897053</v>
      </c>
      <c r="H72" s="130"/>
    </row>
    <row r="73" spans="1:9" s="81" customFormat="1" ht="18" thickBot="1">
      <c r="A73" s="159"/>
      <c r="B73" s="160"/>
      <c r="C73" s="85" t="s">
        <v>1</v>
      </c>
      <c r="D73" s="88">
        <f>D76+D79+D82+D85+D88+D91</f>
        <v>0</v>
      </c>
      <c r="E73" s="88">
        <f>E76+E79+E82+E85+E88+E91</f>
        <v>0</v>
      </c>
      <c r="F73" s="88">
        <f>E73-D73</f>
        <v>0</v>
      </c>
      <c r="G73" s="124" t="s">
        <v>20</v>
      </c>
      <c r="H73" s="130"/>
    </row>
    <row r="74" spans="1:9" s="8" customFormat="1">
      <c r="A74" s="154">
        <v>20</v>
      </c>
      <c r="B74" s="138" t="s">
        <v>50</v>
      </c>
      <c r="C74" s="39" t="s">
        <v>15</v>
      </c>
      <c r="D74" s="40">
        <f>D75+D76</f>
        <v>1880.39</v>
      </c>
      <c r="E74" s="40">
        <f>E75+E76</f>
        <v>0</v>
      </c>
      <c r="F74" s="41">
        <f>F75+F76</f>
        <v>-1880.39</v>
      </c>
      <c r="G74" s="125">
        <f>E74*100/D74</f>
        <v>0</v>
      </c>
      <c r="H74" s="130"/>
    </row>
    <row r="75" spans="1:9">
      <c r="A75" s="132"/>
      <c r="B75" s="134"/>
      <c r="C75" s="33" t="s">
        <v>0</v>
      </c>
      <c r="D75" s="19">
        <v>1880.39</v>
      </c>
      <c r="E75" s="19">
        <v>0</v>
      </c>
      <c r="F75" s="20">
        <f>E75-D75</f>
        <v>-1880.39</v>
      </c>
      <c r="G75" s="126">
        <f>E75*100/D75</f>
        <v>0</v>
      </c>
      <c r="H75" s="130"/>
    </row>
    <row r="76" spans="1:9" ht="15.75" hidden="1" customHeight="1">
      <c r="A76" s="132"/>
      <c r="B76" s="134"/>
      <c r="C76" s="33" t="s">
        <v>1</v>
      </c>
      <c r="D76" s="19">
        <v>0</v>
      </c>
      <c r="E76" s="19">
        <v>0</v>
      </c>
      <c r="F76" s="20">
        <f>E76-D76</f>
        <v>0</v>
      </c>
      <c r="G76" s="126">
        <v>0</v>
      </c>
      <c r="H76" s="130"/>
    </row>
    <row r="77" spans="1:9" s="8" customFormat="1">
      <c r="A77" s="132">
        <v>21</v>
      </c>
      <c r="B77" s="134" t="s">
        <v>51</v>
      </c>
      <c r="C77" s="15" t="s">
        <v>15</v>
      </c>
      <c r="D77" s="16">
        <f>D78+D79</f>
        <v>89.78</v>
      </c>
      <c r="E77" s="16">
        <f>E78+E79</f>
        <v>0</v>
      </c>
      <c r="F77" s="17">
        <f>F78+F79</f>
        <v>-89.78</v>
      </c>
      <c r="G77" s="127">
        <f>E77*100/D77</f>
        <v>0</v>
      </c>
      <c r="H77" s="130"/>
    </row>
    <row r="78" spans="1:9">
      <c r="A78" s="132"/>
      <c r="B78" s="134"/>
      <c r="C78" s="33" t="s">
        <v>0</v>
      </c>
      <c r="D78" s="19">
        <v>89.78</v>
      </c>
      <c r="E78" s="19">
        <v>0</v>
      </c>
      <c r="F78" s="20">
        <f>E78-D78</f>
        <v>-89.78</v>
      </c>
      <c r="G78" s="126">
        <f>E78*100/D78</f>
        <v>0</v>
      </c>
      <c r="H78" s="130"/>
    </row>
    <row r="79" spans="1:9" ht="15.75" hidden="1" customHeight="1">
      <c r="A79" s="132"/>
      <c r="B79" s="134"/>
      <c r="C79" s="33" t="s">
        <v>1</v>
      </c>
      <c r="D79" s="19">
        <v>0</v>
      </c>
      <c r="E79" s="19">
        <v>0</v>
      </c>
      <c r="F79" s="20">
        <v>0</v>
      </c>
      <c r="G79" s="126" t="s">
        <v>20</v>
      </c>
      <c r="H79" s="130"/>
    </row>
    <row r="80" spans="1:9" s="8" customFormat="1">
      <c r="A80" s="132">
        <v>22</v>
      </c>
      <c r="B80" s="134" t="s">
        <v>35</v>
      </c>
      <c r="C80" s="15" t="s">
        <v>15</v>
      </c>
      <c r="D80" s="16">
        <f>D81+D82</f>
        <v>2560.06</v>
      </c>
      <c r="E80" s="16">
        <f>E81+E82</f>
        <v>2560.06</v>
      </c>
      <c r="F80" s="17">
        <f>F81+F82</f>
        <v>0</v>
      </c>
      <c r="G80" s="127">
        <f>E80*100/D80</f>
        <v>100</v>
      </c>
      <c r="H80" s="130"/>
    </row>
    <row r="81" spans="1:8">
      <c r="A81" s="132"/>
      <c r="B81" s="134"/>
      <c r="C81" s="33" t="s">
        <v>0</v>
      </c>
      <c r="D81" s="28">
        <v>2560.06</v>
      </c>
      <c r="E81" s="28">
        <v>2560.06</v>
      </c>
      <c r="F81" s="20">
        <f>E81-D81</f>
        <v>0</v>
      </c>
      <c r="G81" s="126">
        <f>E81*100/D81</f>
        <v>100</v>
      </c>
      <c r="H81" s="130"/>
    </row>
    <row r="82" spans="1:8" ht="15.75" hidden="1" customHeight="1">
      <c r="A82" s="132"/>
      <c r="B82" s="134"/>
      <c r="C82" s="33" t="s">
        <v>1</v>
      </c>
      <c r="D82" s="28">
        <v>0</v>
      </c>
      <c r="E82" s="19">
        <v>0</v>
      </c>
      <c r="F82" s="20">
        <v>0</v>
      </c>
      <c r="G82" s="126">
        <v>0</v>
      </c>
      <c r="H82" s="130"/>
    </row>
    <row r="83" spans="1:8">
      <c r="A83" s="132">
        <v>23</v>
      </c>
      <c r="B83" s="134" t="s">
        <v>36</v>
      </c>
      <c r="C83" s="119" t="s">
        <v>15</v>
      </c>
      <c r="D83" s="16">
        <f>D84+D85</f>
        <v>665.46</v>
      </c>
      <c r="E83" s="16">
        <f>E84+E85</f>
        <v>739.59199999999998</v>
      </c>
      <c r="F83" s="24">
        <f>F84+F85</f>
        <v>74.131999999999948</v>
      </c>
      <c r="G83" s="127">
        <f>E83*100/D83</f>
        <v>111.13996333363387</v>
      </c>
      <c r="H83" s="130"/>
    </row>
    <row r="84" spans="1:8">
      <c r="A84" s="132"/>
      <c r="B84" s="134"/>
      <c r="C84" s="33" t="s">
        <v>0</v>
      </c>
      <c r="D84" s="19">
        <v>665.46</v>
      </c>
      <c r="E84" s="19">
        <v>739.59199999999998</v>
      </c>
      <c r="F84" s="20">
        <f>E84-D84</f>
        <v>74.131999999999948</v>
      </c>
      <c r="G84" s="126">
        <f>E84*100/D84</f>
        <v>111.13996333363387</v>
      </c>
      <c r="H84" s="130"/>
    </row>
    <row r="85" spans="1:8" ht="15.75" hidden="1" customHeight="1">
      <c r="A85" s="132"/>
      <c r="B85" s="134"/>
      <c r="C85" s="33" t="s">
        <v>1</v>
      </c>
      <c r="D85" s="28">
        <v>0</v>
      </c>
      <c r="E85" s="19">
        <v>0</v>
      </c>
      <c r="F85" s="20">
        <v>0</v>
      </c>
      <c r="G85" s="126" t="s">
        <v>20</v>
      </c>
      <c r="H85" s="130"/>
    </row>
    <row r="86" spans="1:8" s="8" customFormat="1">
      <c r="A86" s="132">
        <v>24</v>
      </c>
      <c r="B86" s="134" t="s">
        <v>33</v>
      </c>
      <c r="C86" s="119" t="s">
        <v>15</v>
      </c>
      <c r="D86" s="16">
        <f>D87+D88</f>
        <v>310.69</v>
      </c>
      <c r="E86" s="16">
        <f>E87+E88</f>
        <v>317.79660999999999</v>
      </c>
      <c r="F86" s="17">
        <f>F87+F88</f>
        <v>7.1066099999999892</v>
      </c>
      <c r="G86" s="127">
        <f>E86*100/D86</f>
        <v>102.28736361002929</v>
      </c>
      <c r="H86" s="130"/>
    </row>
    <row r="87" spans="1:8">
      <c r="A87" s="132"/>
      <c r="B87" s="134"/>
      <c r="C87" s="33" t="s">
        <v>0</v>
      </c>
      <c r="D87" s="19">
        <v>310.69</v>
      </c>
      <c r="E87" s="19">
        <v>317.79660999999999</v>
      </c>
      <c r="F87" s="20">
        <f>E87-D87</f>
        <v>7.1066099999999892</v>
      </c>
      <c r="G87" s="126">
        <f>E87*100/D87</f>
        <v>102.28736361002929</v>
      </c>
      <c r="H87" s="130"/>
    </row>
    <row r="88" spans="1:8">
      <c r="A88" s="132"/>
      <c r="B88" s="134"/>
      <c r="C88" s="33" t="s">
        <v>1</v>
      </c>
      <c r="D88" s="28">
        <v>0</v>
      </c>
      <c r="E88" s="19">
        <v>0</v>
      </c>
      <c r="F88" s="20">
        <v>0</v>
      </c>
      <c r="G88" s="126" t="s">
        <v>20</v>
      </c>
      <c r="H88" s="130"/>
    </row>
    <row r="89" spans="1:8">
      <c r="A89" s="132">
        <v>25</v>
      </c>
      <c r="B89" s="134" t="s">
        <v>5</v>
      </c>
      <c r="C89" s="15" t="s">
        <v>15</v>
      </c>
      <c r="D89" s="16">
        <f>D90+D91</f>
        <v>86.18</v>
      </c>
      <c r="E89" s="16">
        <f>E90+E91</f>
        <v>212</v>
      </c>
      <c r="F89" s="17">
        <f>F90+F91</f>
        <v>125.82</v>
      </c>
      <c r="G89" s="127">
        <f>E89*100/D89</f>
        <v>245.99675098630772</v>
      </c>
      <c r="H89" s="130"/>
    </row>
    <row r="90" spans="1:8">
      <c r="A90" s="132"/>
      <c r="B90" s="134"/>
      <c r="C90" s="33" t="s">
        <v>0</v>
      </c>
      <c r="D90" s="28">
        <v>86.18</v>
      </c>
      <c r="E90" s="26">
        <v>212</v>
      </c>
      <c r="F90" s="20">
        <f>E90-D90</f>
        <v>125.82</v>
      </c>
      <c r="G90" s="126">
        <f>E90*100/D90</f>
        <v>245.99675098630772</v>
      </c>
      <c r="H90" s="130"/>
    </row>
    <row r="91" spans="1:8">
      <c r="A91" s="132"/>
      <c r="B91" s="134"/>
      <c r="C91" s="33" t="s">
        <v>1</v>
      </c>
      <c r="D91" s="28">
        <v>0</v>
      </c>
      <c r="E91" s="19">
        <v>0</v>
      </c>
      <c r="F91" s="20">
        <v>0</v>
      </c>
      <c r="G91" s="126" t="s">
        <v>20</v>
      </c>
      <c r="H91" s="131"/>
    </row>
  </sheetData>
  <sheetProtection password="95AE" sheet="1" formatCells="0" formatColumns="0" formatRows="0" insertColumns="0" insertRows="0" insertHyperlinks="0" deleteColumns="0" deleteRows="0" sort="0" autoFilter="0" pivotTables="0"/>
  <mergeCells count="58">
    <mergeCell ref="A89:A91"/>
    <mergeCell ref="B89:B91"/>
    <mergeCell ref="A70:G70"/>
    <mergeCell ref="A80:A82"/>
    <mergeCell ref="B80:B82"/>
    <mergeCell ref="A83:A85"/>
    <mergeCell ref="B83:B85"/>
    <mergeCell ref="A86:A88"/>
    <mergeCell ref="B86:B88"/>
    <mergeCell ref="A71:B73"/>
    <mergeCell ref="A74:A76"/>
    <mergeCell ref="B74:B76"/>
    <mergeCell ref="A77:A79"/>
    <mergeCell ref="B77:B79"/>
    <mergeCell ref="A60:A62"/>
    <mergeCell ref="B60:B62"/>
    <mergeCell ref="A63:A65"/>
    <mergeCell ref="A57:A59"/>
    <mergeCell ref="B45:B47"/>
    <mergeCell ref="A45:A47"/>
    <mergeCell ref="A48:A50"/>
    <mergeCell ref="B48:B50"/>
    <mergeCell ref="B57:B59"/>
    <mergeCell ref="A51:A53"/>
    <mergeCell ref="B51:B53"/>
    <mergeCell ref="B63:B65"/>
    <mergeCell ref="A1:G1"/>
    <mergeCell ref="B15:B17"/>
    <mergeCell ref="B18:B20"/>
    <mergeCell ref="A33:A35"/>
    <mergeCell ref="A36:A38"/>
    <mergeCell ref="A18:A20"/>
    <mergeCell ref="D2:G2"/>
    <mergeCell ref="A3:B3"/>
    <mergeCell ref="A4:B8"/>
    <mergeCell ref="A9:A11"/>
    <mergeCell ref="B9:B11"/>
    <mergeCell ref="A21:A23"/>
    <mergeCell ref="A15:A17"/>
    <mergeCell ref="B21:B23"/>
    <mergeCell ref="A12:B14"/>
    <mergeCell ref="B33:B35"/>
    <mergeCell ref="H70:H91"/>
    <mergeCell ref="A66:A68"/>
    <mergeCell ref="A24:A26"/>
    <mergeCell ref="A27:A29"/>
    <mergeCell ref="B24:B26"/>
    <mergeCell ref="B42:B44"/>
    <mergeCell ref="B27:B29"/>
    <mergeCell ref="B30:B32"/>
    <mergeCell ref="B39:B41"/>
    <mergeCell ref="B36:B38"/>
    <mergeCell ref="A30:A32"/>
    <mergeCell ref="B54:B56"/>
    <mergeCell ref="B66:B68"/>
    <mergeCell ref="A54:A56"/>
    <mergeCell ref="A39:A41"/>
    <mergeCell ref="A42:A44"/>
  </mergeCells>
  <pageMargins left="0.7" right="0.19" top="0.2" bottom="0.2" header="0.31496062992125984" footer="0.2"/>
  <pageSetup paperSize="9"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I92"/>
  <sheetViews>
    <sheetView topLeftCell="A46" workbookViewId="0">
      <selection activeCell="B66" sqref="B66:B68"/>
    </sheetView>
  </sheetViews>
  <sheetFormatPr defaultRowHeight="15.75"/>
  <cols>
    <col min="1" max="1" width="5.140625" style="5" customWidth="1"/>
    <col min="2" max="2" width="57" style="9" customWidth="1"/>
    <col min="3" max="3" width="27.140625" style="5" customWidth="1"/>
    <col min="4" max="4" width="18" style="10" bestFit="1" customWidth="1"/>
    <col min="5" max="5" width="18" style="5" bestFit="1" customWidth="1"/>
    <col min="6" max="6" width="18.42578125" style="7" customWidth="1"/>
    <col min="7" max="7" width="11.28515625" style="7" customWidth="1"/>
    <col min="8" max="8" width="17.85546875" style="5" customWidth="1"/>
    <col min="9" max="9" width="12.5703125" style="5" bestFit="1" customWidth="1"/>
    <col min="10" max="256" width="9.140625" style="5"/>
    <col min="257" max="257" width="5.140625" style="5" customWidth="1"/>
    <col min="258" max="258" width="57" style="5" customWidth="1"/>
    <col min="259" max="259" width="27.140625" style="5" customWidth="1"/>
    <col min="260" max="261" width="18" style="5" bestFit="1" customWidth="1"/>
    <col min="262" max="262" width="18" style="5" customWidth="1"/>
    <col min="263" max="263" width="12.28515625" style="5" customWidth="1"/>
    <col min="264" max="264" width="17.85546875" style="5" customWidth="1"/>
    <col min="265" max="265" width="12.5703125" style="5" bestFit="1" customWidth="1"/>
    <col min="266" max="512" width="9.140625" style="5"/>
    <col min="513" max="513" width="5.140625" style="5" customWidth="1"/>
    <col min="514" max="514" width="57" style="5" customWidth="1"/>
    <col min="515" max="515" width="27.140625" style="5" customWidth="1"/>
    <col min="516" max="517" width="18" style="5" bestFit="1" customWidth="1"/>
    <col min="518" max="518" width="18" style="5" customWidth="1"/>
    <col min="519" max="519" width="12.28515625" style="5" customWidth="1"/>
    <col min="520" max="520" width="17.85546875" style="5" customWidth="1"/>
    <col min="521" max="521" width="12.5703125" style="5" bestFit="1" customWidth="1"/>
    <col min="522" max="768" width="9.140625" style="5"/>
    <col min="769" max="769" width="5.140625" style="5" customWidth="1"/>
    <col min="770" max="770" width="57" style="5" customWidth="1"/>
    <col min="771" max="771" width="27.140625" style="5" customWidth="1"/>
    <col min="772" max="773" width="18" style="5" bestFit="1" customWidth="1"/>
    <col min="774" max="774" width="18" style="5" customWidth="1"/>
    <col min="775" max="775" width="12.28515625" style="5" customWidth="1"/>
    <col min="776" max="776" width="17.85546875" style="5" customWidth="1"/>
    <col min="777" max="777" width="12.5703125" style="5" bestFit="1" customWidth="1"/>
    <col min="778" max="1024" width="9.140625" style="5"/>
    <col min="1025" max="1025" width="5.140625" style="5" customWidth="1"/>
    <col min="1026" max="1026" width="57" style="5" customWidth="1"/>
    <col min="1027" max="1027" width="27.140625" style="5" customWidth="1"/>
    <col min="1028" max="1029" width="18" style="5" bestFit="1" customWidth="1"/>
    <col min="1030" max="1030" width="18" style="5" customWidth="1"/>
    <col min="1031" max="1031" width="12.28515625" style="5" customWidth="1"/>
    <col min="1032" max="1032" width="17.85546875" style="5" customWidth="1"/>
    <col min="1033" max="1033" width="12.5703125" style="5" bestFit="1" customWidth="1"/>
    <col min="1034" max="1280" width="9.140625" style="5"/>
    <col min="1281" max="1281" width="5.140625" style="5" customWidth="1"/>
    <col min="1282" max="1282" width="57" style="5" customWidth="1"/>
    <col min="1283" max="1283" width="27.140625" style="5" customWidth="1"/>
    <col min="1284" max="1285" width="18" style="5" bestFit="1" customWidth="1"/>
    <col min="1286" max="1286" width="18" style="5" customWidth="1"/>
    <col min="1287" max="1287" width="12.28515625" style="5" customWidth="1"/>
    <col min="1288" max="1288" width="17.85546875" style="5" customWidth="1"/>
    <col min="1289" max="1289" width="12.5703125" style="5" bestFit="1" customWidth="1"/>
    <col min="1290" max="1536" width="9.140625" style="5"/>
    <col min="1537" max="1537" width="5.140625" style="5" customWidth="1"/>
    <col min="1538" max="1538" width="57" style="5" customWidth="1"/>
    <col min="1539" max="1539" width="27.140625" style="5" customWidth="1"/>
    <col min="1540" max="1541" width="18" style="5" bestFit="1" customWidth="1"/>
    <col min="1542" max="1542" width="18" style="5" customWidth="1"/>
    <col min="1543" max="1543" width="12.28515625" style="5" customWidth="1"/>
    <col min="1544" max="1544" width="17.85546875" style="5" customWidth="1"/>
    <col min="1545" max="1545" width="12.5703125" style="5" bestFit="1" customWidth="1"/>
    <col min="1546" max="1792" width="9.140625" style="5"/>
    <col min="1793" max="1793" width="5.140625" style="5" customWidth="1"/>
    <col min="1794" max="1794" width="57" style="5" customWidth="1"/>
    <col min="1795" max="1795" width="27.140625" style="5" customWidth="1"/>
    <col min="1796" max="1797" width="18" style="5" bestFit="1" customWidth="1"/>
    <col min="1798" max="1798" width="18" style="5" customWidth="1"/>
    <col min="1799" max="1799" width="12.28515625" style="5" customWidth="1"/>
    <col min="1800" max="1800" width="17.85546875" style="5" customWidth="1"/>
    <col min="1801" max="1801" width="12.5703125" style="5" bestFit="1" customWidth="1"/>
    <col min="1802" max="2048" width="9.140625" style="5"/>
    <col min="2049" max="2049" width="5.140625" style="5" customWidth="1"/>
    <col min="2050" max="2050" width="57" style="5" customWidth="1"/>
    <col min="2051" max="2051" width="27.140625" style="5" customWidth="1"/>
    <col min="2052" max="2053" width="18" style="5" bestFit="1" customWidth="1"/>
    <col min="2054" max="2054" width="18" style="5" customWidth="1"/>
    <col min="2055" max="2055" width="12.28515625" style="5" customWidth="1"/>
    <col min="2056" max="2056" width="17.85546875" style="5" customWidth="1"/>
    <col min="2057" max="2057" width="12.5703125" style="5" bestFit="1" customWidth="1"/>
    <col min="2058" max="2304" width="9.140625" style="5"/>
    <col min="2305" max="2305" width="5.140625" style="5" customWidth="1"/>
    <col min="2306" max="2306" width="57" style="5" customWidth="1"/>
    <col min="2307" max="2307" width="27.140625" style="5" customWidth="1"/>
    <col min="2308" max="2309" width="18" style="5" bestFit="1" customWidth="1"/>
    <col min="2310" max="2310" width="18" style="5" customWidth="1"/>
    <col min="2311" max="2311" width="12.28515625" style="5" customWidth="1"/>
    <col min="2312" max="2312" width="17.85546875" style="5" customWidth="1"/>
    <col min="2313" max="2313" width="12.5703125" style="5" bestFit="1" customWidth="1"/>
    <col min="2314" max="2560" width="9.140625" style="5"/>
    <col min="2561" max="2561" width="5.140625" style="5" customWidth="1"/>
    <col min="2562" max="2562" width="57" style="5" customWidth="1"/>
    <col min="2563" max="2563" width="27.140625" style="5" customWidth="1"/>
    <col min="2564" max="2565" width="18" style="5" bestFit="1" customWidth="1"/>
    <col min="2566" max="2566" width="18" style="5" customWidth="1"/>
    <col min="2567" max="2567" width="12.28515625" style="5" customWidth="1"/>
    <col min="2568" max="2568" width="17.85546875" style="5" customWidth="1"/>
    <col min="2569" max="2569" width="12.5703125" style="5" bestFit="1" customWidth="1"/>
    <col min="2570" max="2816" width="9.140625" style="5"/>
    <col min="2817" max="2817" width="5.140625" style="5" customWidth="1"/>
    <col min="2818" max="2818" width="57" style="5" customWidth="1"/>
    <col min="2819" max="2819" width="27.140625" style="5" customWidth="1"/>
    <col min="2820" max="2821" width="18" style="5" bestFit="1" customWidth="1"/>
    <col min="2822" max="2822" width="18" style="5" customWidth="1"/>
    <col min="2823" max="2823" width="12.28515625" style="5" customWidth="1"/>
    <col min="2824" max="2824" width="17.85546875" style="5" customWidth="1"/>
    <col min="2825" max="2825" width="12.5703125" style="5" bestFit="1" customWidth="1"/>
    <col min="2826" max="3072" width="9.140625" style="5"/>
    <col min="3073" max="3073" width="5.140625" style="5" customWidth="1"/>
    <col min="3074" max="3074" width="57" style="5" customWidth="1"/>
    <col min="3075" max="3075" width="27.140625" style="5" customWidth="1"/>
    <col min="3076" max="3077" width="18" style="5" bestFit="1" customWidth="1"/>
    <col min="3078" max="3078" width="18" style="5" customWidth="1"/>
    <col min="3079" max="3079" width="12.28515625" style="5" customWidth="1"/>
    <col min="3080" max="3080" width="17.85546875" style="5" customWidth="1"/>
    <col min="3081" max="3081" width="12.5703125" style="5" bestFit="1" customWidth="1"/>
    <col min="3082" max="3328" width="9.140625" style="5"/>
    <col min="3329" max="3329" width="5.140625" style="5" customWidth="1"/>
    <col min="3330" max="3330" width="57" style="5" customWidth="1"/>
    <col min="3331" max="3331" width="27.140625" style="5" customWidth="1"/>
    <col min="3332" max="3333" width="18" style="5" bestFit="1" customWidth="1"/>
    <col min="3334" max="3334" width="18" style="5" customWidth="1"/>
    <col min="3335" max="3335" width="12.28515625" style="5" customWidth="1"/>
    <col min="3336" max="3336" width="17.85546875" style="5" customWidth="1"/>
    <col min="3337" max="3337" width="12.5703125" style="5" bestFit="1" customWidth="1"/>
    <col min="3338" max="3584" width="9.140625" style="5"/>
    <col min="3585" max="3585" width="5.140625" style="5" customWidth="1"/>
    <col min="3586" max="3586" width="57" style="5" customWidth="1"/>
    <col min="3587" max="3587" width="27.140625" style="5" customWidth="1"/>
    <col min="3588" max="3589" width="18" style="5" bestFit="1" customWidth="1"/>
    <col min="3590" max="3590" width="18" style="5" customWidth="1"/>
    <col min="3591" max="3591" width="12.28515625" style="5" customWidth="1"/>
    <col min="3592" max="3592" width="17.85546875" style="5" customWidth="1"/>
    <col min="3593" max="3593" width="12.5703125" style="5" bestFit="1" customWidth="1"/>
    <col min="3594" max="3840" width="9.140625" style="5"/>
    <col min="3841" max="3841" width="5.140625" style="5" customWidth="1"/>
    <col min="3842" max="3842" width="57" style="5" customWidth="1"/>
    <col min="3843" max="3843" width="27.140625" style="5" customWidth="1"/>
    <col min="3844" max="3845" width="18" style="5" bestFit="1" customWidth="1"/>
    <col min="3846" max="3846" width="18" style="5" customWidth="1"/>
    <col min="3847" max="3847" width="12.28515625" style="5" customWidth="1"/>
    <col min="3848" max="3848" width="17.85546875" style="5" customWidth="1"/>
    <col min="3849" max="3849" width="12.5703125" style="5" bestFit="1" customWidth="1"/>
    <col min="3850" max="4096" width="9.140625" style="5"/>
    <col min="4097" max="4097" width="5.140625" style="5" customWidth="1"/>
    <col min="4098" max="4098" width="57" style="5" customWidth="1"/>
    <col min="4099" max="4099" width="27.140625" style="5" customWidth="1"/>
    <col min="4100" max="4101" width="18" style="5" bestFit="1" customWidth="1"/>
    <col min="4102" max="4102" width="18" style="5" customWidth="1"/>
    <col min="4103" max="4103" width="12.28515625" style="5" customWidth="1"/>
    <col min="4104" max="4104" width="17.85546875" style="5" customWidth="1"/>
    <col min="4105" max="4105" width="12.5703125" style="5" bestFit="1" customWidth="1"/>
    <col min="4106" max="4352" width="9.140625" style="5"/>
    <col min="4353" max="4353" width="5.140625" style="5" customWidth="1"/>
    <col min="4354" max="4354" width="57" style="5" customWidth="1"/>
    <col min="4355" max="4355" width="27.140625" style="5" customWidth="1"/>
    <col min="4356" max="4357" width="18" style="5" bestFit="1" customWidth="1"/>
    <col min="4358" max="4358" width="18" style="5" customWidth="1"/>
    <col min="4359" max="4359" width="12.28515625" style="5" customWidth="1"/>
    <col min="4360" max="4360" width="17.85546875" style="5" customWidth="1"/>
    <col min="4361" max="4361" width="12.5703125" style="5" bestFit="1" customWidth="1"/>
    <col min="4362" max="4608" width="9.140625" style="5"/>
    <col min="4609" max="4609" width="5.140625" style="5" customWidth="1"/>
    <col min="4610" max="4610" width="57" style="5" customWidth="1"/>
    <col min="4611" max="4611" width="27.140625" style="5" customWidth="1"/>
    <col min="4612" max="4613" width="18" style="5" bestFit="1" customWidth="1"/>
    <col min="4614" max="4614" width="18" style="5" customWidth="1"/>
    <col min="4615" max="4615" width="12.28515625" style="5" customWidth="1"/>
    <col min="4616" max="4616" width="17.85546875" style="5" customWidth="1"/>
    <col min="4617" max="4617" width="12.5703125" style="5" bestFit="1" customWidth="1"/>
    <col min="4618" max="4864" width="9.140625" style="5"/>
    <col min="4865" max="4865" width="5.140625" style="5" customWidth="1"/>
    <col min="4866" max="4866" width="57" style="5" customWidth="1"/>
    <col min="4867" max="4867" width="27.140625" style="5" customWidth="1"/>
    <col min="4868" max="4869" width="18" style="5" bestFit="1" customWidth="1"/>
    <col min="4870" max="4870" width="18" style="5" customWidth="1"/>
    <col min="4871" max="4871" width="12.28515625" style="5" customWidth="1"/>
    <col min="4872" max="4872" width="17.85546875" style="5" customWidth="1"/>
    <col min="4873" max="4873" width="12.5703125" style="5" bestFit="1" customWidth="1"/>
    <col min="4874" max="5120" width="9.140625" style="5"/>
    <col min="5121" max="5121" width="5.140625" style="5" customWidth="1"/>
    <col min="5122" max="5122" width="57" style="5" customWidth="1"/>
    <col min="5123" max="5123" width="27.140625" style="5" customWidth="1"/>
    <col min="5124" max="5125" width="18" style="5" bestFit="1" customWidth="1"/>
    <col min="5126" max="5126" width="18" style="5" customWidth="1"/>
    <col min="5127" max="5127" width="12.28515625" style="5" customWidth="1"/>
    <col min="5128" max="5128" width="17.85546875" style="5" customWidth="1"/>
    <col min="5129" max="5129" width="12.5703125" style="5" bestFit="1" customWidth="1"/>
    <col min="5130" max="5376" width="9.140625" style="5"/>
    <col min="5377" max="5377" width="5.140625" style="5" customWidth="1"/>
    <col min="5378" max="5378" width="57" style="5" customWidth="1"/>
    <col min="5379" max="5379" width="27.140625" style="5" customWidth="1"/>
    <col min="5380" max="5381" width="18" style="5" bestFit="1" customWidth="1"/>
    <col min="5382" max="5382" width="18" style="5" customWidth="1"/>
    <col min="5383" max="5383" width="12.28515625" style="5" customWidth="1"/>
    <col min="5384" max="5384" width="17.85546875" style="5" customWidth="1"/>
    <col min="5385" max="5385" width="12.5703125" style="5" bestFit="1" customWidth="1"/>
    <col min="5386" max="5632" width="9.140625" style="5"/>
    <col min="5633" max="5633" width="5.140625" style="5" customWidth="1"/>
    <col min="5634" max="5634" width="57" style="5" customWidth="1"/>
    <col min="5635" max="5635" width="27.140625" style="5" customWidth="1"/>
    <col min="5636" max="5637" width="18" style="5" bestFit="1" customWidth="1"/>
    <col min="5638" max="5638" width="18" style="5" customWidth="1"/>
    <col min="5639" max="5639" width="12.28515625" style="5" customWidth="1"/>
    <col min="5640" max="5640" width="17.85546875" style="5" customWidth="1"/>
    <col min="5641" max="5641" width="12.5703125" style="5" bestFit="1" customWidth="1"/>
    <col min="5642" max="5888" width="9.140625" style="5"/>
    <col min="5889" max="5889" width="5.140625" style="5" customWidth="1"/>
    <col min="5890" max="5890" width="57" style="5" customWidth="1"/>
    <col min="5891" max="5891" width="27.140625" style="5" customWidth="1"/>
    <col min="5892" max="5893" width="18" style="5" bestFit="1" customWidth="1"/>
    <col min="5894" max="5894" width="18" style="5" customWidth="1"/>
    <col min="5895" max="5895" width="12.28515625" style="5" customWidth="1"/>
    <col min="5896" max="5896" width="17.85546875" style="5" customWidth="1"/>
    <col min="5897" max="5897" width="12.5703125" style="5" bestFit="1" customWidth="1"/>
    <col min="5898" max="6144" width="9.140625" style="5"/>
    <col min="6145" max="6145" width="5.140625" style="5" customWidth="1"/>
    <col min="6146" max="6146" width="57" style="5" customWidth="1"/>
    <col min="6147" max="6147" width="27.140625" style="5" customWidth="1"/>
    <col min="6148" max="6149" width="18" style="5" bestFit="1" customWidth="1"/>
    <col min="6150" max="6150" width="18" style="5" customWidth="1"/>
    <col min="6151" max="6151" width="12.28515625" style="5" customWidth="1"/>
    <col min="6152" max="6152" width="17.85546875" style="5" customWidth="1"/>
    <col min="6153" max="6153" width="12.5703125" style="5" bestFit="1" customWidth="1"/>
    <col min="6154" max="6400" width="9.140625" style="5"/>
    <col min="6401" max="6401" width="5.140625" style="5" customWidth="1"/>
    <col min="6402" max="6402" width="57" style="5" customWidth="1"/>
    <col min="6403" max="6403" width="27.140625" style="5" customWidth="1"/>
    <col min="6404" max="6405" width="18" style="5" bestFit="1" customWidth="1"/>
    <col min="6406" max="6406" width="18" style="5" customWidth="1"/>
    <col min="6407" max="6407" width="12.28515625" style="5" customWidth="1"/>
    <col min="6408" max="6408" width="17.85546875" style="5" customWidth="1"/>
    <col min="6409" max="6409" width="12.5703125" style="5" bestFit="1" customWidth="1"/>
    <col min="6410" max="6656" width="9.140625" style="5"/>
    <col min="6657" max="6657" width="5.140625" style="5" customWidth="1"/>
    <col min="6658" max="6658" width="57" style="5" customWidth="1"/>
    <col min="6659" max="6659" width="27.140625" style="5" customWidth="1"/>
    <col min="6660" max="6661" width="18" style="5" bestFit="1" customWidth="1"/>
    <col min="6662" max="6662" width="18" style="5" customWidth="1"/>
    <col min="6663" max="6663" width="12.28515625" style="5" customWidth="1"/>
    <col min="6664" max="6664" width="17.85546875" style="5" customWidth="1"/>
    <col min="6665" max="6665" width="12.5703125" style="5" bestFit="1" customWidth="1"/>
    <col min="6666" max="6912" width="9.140625" style="5"/>
    <col min="6913" max="6913" width="5.140625" style="5" customWidth="1"/>
    <col min="6914" max="6914" width="57" style="5" customWidth="1"/>
    <col min="6915" max="6915" width="27.140625" style="5" customWidth="1"/>
    <col min="6916" max="6917" width="18" style="5" bestFit="1" customWidth="1"/>
    <col min="6918" max="6918" width="18" style="5" customWidth="1"/>
    <col min="6919" max="6919" width="12.28515625" style="5" customWidth="1"/>
    <col min="6920" max="6920" width="17.85546875" style="5" customWidth="1"/>
    <col min="6921" max="6921" width="12.5703125" style="5" bestFit="1" customWidth="1"/>
    <col min="6922" max="7168" width="9.140625" style="5"/>
    <col min="7169" max="7169" width="5.140625" style="5" customWidth="1"/>
    <col min="7170" max="7170" width="57" style="5" customWidth="1"/>
    <col min="7171" max="7171" width="27.140625" style="5" customWidth="1"/>
    <col min="7172" max="7173" width="18" style="5" bestFit="1" customWidth="1"/>
    <col min="7174" max="7174" width="18" style="5" customWidth="1"/>
    <col min="7175" max="7175" width="12.28515625" style="5" customWidth="1"/>
    <col min="7176" max="7176" width="17.85546875" style="5" customWidth="1"/>
    <col min="7177" max="7177" width="12.5703125" style="5" bestFit="1" customWidth="1"/>
    <col min="7178" max="7424" width="9.140625" style="5"/>
    <col min="7425" max="7425" width="5.140625" style="5" customWidth="1"/>
    <col min="7426" max="7426" width="57" style="5" customWidth="1"/>
    <col min="7427" max="7427" width="27.140625" style="5" customWidth="1"/>
    <col min="7428" max="7429" width="18" style="5" bestFit="1" customWidth="1"/>
    <col min="7430" max="7430" width="18" style="5" customWidth="1"/>
    <col min="7431" max="7431" width="12.28515625" style="5" customWidth="1"/>
    <col min="7432" max="7432" width="17.85546875" style="5" customWidth="1"/>
    <col min="7433" max="7433" width="12.5703125" style="5" bestFit="1" customWidth="1"/>
    <col min="7434" max="7680" width="9.140625" style="5"/>
    <col min="7681" max="7681" width="5.140625" style="5" customWidth="1"/>
    <col min="7682" max="7682" width="57" style="5" customWidth="1"/>
    <col min="7683" max="7683" width="27.140625" style="5" customWidth="1"/>
    <col min="7684" max="7685" width="18" style="5" bestFit="1" customWidth="1"/>
    <col min="7686" max="7686" width="18" style="5" customWidth="1"/>
    <col min="7687" max="7687" width="12.28515625" style="5" customWidth="1"/>
    <col min="7688" max="7688" width="17.85546875" style="5" customWidth="1"/>
    <col min="7689" max="7689" width="12.5703125" style="5" bestFit="1" customWidth="1"/>
    <col min="7690" max="7936" width="9.140625" style="5"/>
    <col min="7937" max="7937" width="5.140625" style="5" customWidth="1"/>
    <col min="7938" max="7938" width="57" style="5" customWidth="1"/>
    <col min="7939" max="7939" width="27.140625" style="5" customWidth="1"/>
    <col min="7940" max="7941" width="18" style="5" bestFit="1" customWidth="1"/>
    <col min="7942" max="7942" width="18" style="5" customWidth="1"/>
    <col min="7943" max="7943" width="12.28515625" style="5" customWidth="1"/>
    <col min="7944" max="7944" width="17.85546875" style="5" customWidth="1"/>
    <col min="7945" max="7945" width="12.5703125" style="5" bestFit="1" customWidth="1"/>
    <col min="7946" max="8192" width="9.140625" style="5"/>
    <col min="8193" max="8193" width="5.140625" style="5" customWidth="1"/>
    <col min="8194" max="8194" width="57" style="5" customWidth="1"/>
    <col min="8195" max="8195" width="27.140625" style="5" customWidth="1"/>
    <col min="8196" max="8197" width="18" style="5" bestFit="1" customWidth="1"/>
    <col min="8198" max="8198" width="18" style="5" customWidth="1"/>
    <col min="8199" max="8199" width="12.28515625" style="5" customWidth="1"/>
    <col min="8200" max="8200" width="17.85546875" style="5" customWidth="1"/>
    <col min="8201" max="8201" width="12.5703125" style="5" bestFit="1" customWidth="1"/>
    <col min="8202" max="8448" width="9.140625" style="5"/>
    <col min="8449" max="8449" width="5.140625" style="5" customWidth="1"/>
    <col min="8450" max="8450" width="57" style="5" customWidth="1"/>
    <col min="8451" max="8451" width="27.140625" style="5" customWidth="1"/>
    <col min="8452" max="8453" width="18" style="5" bestFit="1" customWidth="1"/>
    <col min="8454" max="8454" width="18" style="5" customWidth="1"/>
    <col min="8455" max="8455" width="12.28515625" style="5" customWidth="1"/>
    <col min="8456" max="8456" width="17.85546875" style="5" customWidth="1"/>
    <col min="8457" max="8457" width="12.5703125" style="5" bestFit="1" customWidth="1"/>
    <col min="8458" max="8704" width="9.140625" style="5"/>
    <col min="8705" max="8705" width="5.140625" style="5" customWidth="1"/>
    <col min="8706" max="8706" width="57" style="5" customWidth="1"/>
    <col min="8707" max="8707" width="27.140625" style="5" customWidth="1"/>
    <col min="8708" max="8709" width="18" style="5" bestFit="1" customWidth="1"/>
    <col min="8710" max="8710" width="18" style="5" customWidth="1"/>
    <col min="8711" max="8711" width="12.28515625" style="5" customWidth="1"/>
    <col min="8712" max="8712" width="17.85546875" style="5" customWidth="1"/>
    <col min="8713" max="8713" width="12.5703125" style="5" bestFit="1" customWidth="1"/>
    <col min="8714" max="8960" width="9.140625" style="5"/>
    <col min="8961" max="8961" width="5.140625" style="5" customWidth="1"/>
    <col min="8962" max="8962" width="57" style="5" customWidth="1"/>
    <col min="8963" max="8963" width="27.140625" style="5" customWidth="1"/>
    <col min="8964" max="8965" width="18" style="5" bestFit="1" customWidth="1"/>
    <col min="8966" max="8966" width="18" style="5" customWidth="1"/>
    <col min="8967" max="8967" width="12.28515625" style="5" customWidth="1"/>
    <col min="8968" max="8968" width="17.85546875" style="5" customWidth="1"/>
    <col min="8969" max="8969" width="12.5703125" style="5" bestFit="1" customWidth="1"/>
    <col min="8970" max="9216" width="9.140625" style="5"/>
    <col min="9217" max="9217" width="5.140625" style="5" customWidth="1"/>
    <col min="9218" max="9218" width="57" style="5" customWidth="1"/>
    <col min="9219" max="9219" width="27.140625" style="5" customWidth="1"/>
    <col min="9220" max="9221" width="18" style="5" bestFit="1" customWidth="1"/>
    <col min="9222" max="9222" width="18" style="5" customWidth="1"/>
    <col min="9223" max="9223" width="12.28515625" style="5" customWidth="1"/>
    <col min="9224" max="9224" width="17.85546875" style="5" customWidth="1"/>
    <col min="9225" max="9225" width="12.5703125" style="5" bestFit="1" customWidth="1"/>
    <col min="9226" max="9472" width="9.140625" style="5"/>
    <col min="9473" max="9473" width="5.140625" style="5" customWidth="1"/>
    <col min="9474" max="9474" width="57" style="5" customWidth="1"/>
    <col min="9475" max="9475" width="27.140625" style="5" customWidth="1"/>
    <col min="9476" max="9477" width="18" style="5" bestFit="1" customWidth="1"/>
    <col min="9478" max="9478" width="18" style="5" customWidth="1"/>
    <col min="9479" max="9479" width="12.28515625" style="5" customWidth="1"/>
    <col min="9480" max="9480" width="17.85546875" style="5" customWidth="1"/>
    <col min="9481" max="9481" width="12.5703125" style="5" bestFit="1" customWidth="1"/>
    <col min="9482" max="9728" width="9.140625" style="5"/>
    <col min="9729" max="9729" width="5.140625" style="5" customWidth="1"/>
    <col min="9730" max="9730" width="57" style="5" customWidth="1"/>
    <col min="9731" max="9731" width="27.140625" style="5" customWidth="1"/>
    <col min="9732" max="9733" width="18" style="5" bestFit="1" customWidth="1"/>
    <col min="9734" max="9734" width="18" style="5" customWidth="1"/>
    <col min="9735" max="9735" width="12.28515625" style="5" customWidth="1"/>
    <col min="9736" max="9736" width="17.85546875" style="5" customWidth="1"/>
    <col min="9737" max="9737" width="12.5703125" style="5" bestFit="1" customWidth="1"/>
    <col min="9738" max="9984" width="9.140625" style="5"/>
    <col min="9985" max="9985" width="5.140625" style="5" customWidth="1"/>
    <col min="9986" max="9986" width="57" style="5" customWidth="1"/>
    <col min="9987" max="9987" width="27.140625" style="5" customWidth="1"/>
    <col min="9988" max="9989" width="18" style="5" bestFit="1" customWidth="1"/>
    <col min="9990" max="9990" width="18" style="5" customWidth="1"/>
    <col min="9991" max="9991" width="12.28515625" style="5" customWidth="1"/>
    <col min="9992" max="9992" width="17.85546875" style="5" customWidth="1"/>
    <col min="9993" max="9993" width="12.5703125" style="5" bestFit="1" customWidth="1"/>
    <col min="9994" max="10240" width="9.140625" style="5"/>
    <col min="10241" max="10241" width="5.140625" style="5" customWidth="1"/>
    <col min="10242" max="10242" width="57" style="5" customWidth="1"/>
    <col min="10243" max="10243" width="27.140625" style="5" customWidth="1"/>
    <col min="10244" max="10245" width="18" style="5" bestFit="1" customWidth="1"/>
    <col min="10246" max="10246" width="18" style="5" customWidth="1"/>
    <col min="10247" max="10247" width="12.28515625" style="5" customWidth="1"/>
    <col min="10248" max="10248" width="17.85546875" style="5" customWidth="1"/>
    <col min="10249" max="10249" width="12.5703125" style="5" bestFit="1" customWidth="1"/>
    <col min="10250" max="10496" width="9.140625" style="5"/>
    <col min="10497" max="10497" width="5.140625" style="5" customWidth="1"/>
    <col min="10498" max="10498" width="57" style="5" customWidth="1"/>
    <col min="10499" max="10499" width="27.140625" style="5" customWidth="1"/>
    <col min="10500" max="10501" width="18" style="5" bestFit="1" customWidth="1"/>
    <col min="10502" max="10502" width="18" style="5" customWidth="1"/>
    <col min="10503" max="10503" width="12.28515625" style="5" customWidth="1"/>
    <col min="10504" max="10504" width="17.85546875" style="5" customWidth="1"/>
    <col min="10505" max="10505" width="12.5703125" style="5" bestFit="1" customWidth="1"/>
    <col min="10506" max="10752" width="9.140625" style="5"/>
    <col min="10753" max="10753" width="5.140625" style="5" customWidth="1"/>
    <col min="10754" max="10754" width="57" style="5" customWidth="1"/>
    <col min="10755" max="10755" width="27.140625" style="5" customWidth="1"/>
    <col min="10756" max="10757" width="18" style="5" bestFit="1" customWidth="1"/>
    <col min="10758" max="10758" width="18" style="5" customWidth="1"/>
    <col min="10759" max="10759" width="12.28515625" style="5" customWidth="1"/>
    <col min="10760" max="10760" width="17.85546875" style="5" customWidth="1"/>
    <col min="10761" max="10761" width="12.5703125" style="5" bestFit="1" customWidth="1"/>
    <col min="10762" max="11008" width="9.140625" style="5"/>
    <col min="11009" max="11009" width="5.140625" style="5" customWidth="1"/>
    <col min="11010" max="11010" width="57" style="5" customWidth="1"/>
    <col min="11011" max="11011" width="27.140625" style="5" customWidth="1"/>
    <col min="11012" max="11013" width="18" style="5" bestFit="1" customWidth="1"/>
    <col min="11014" max="11014" width="18" style="5" customWidth="1"/>
    <col min="11015" max="11015" width="12.28515625" style="5" customWidth="1"/>
    <col min="11016" max="11016" width="17.85546875" style="5" customWidth="1"/>
    <col min="11017" max="11017" width="12.5703125" style="5" bestFit="1" customWidth="1"/>
    <col min="11018" max="11264" width="9.140625" style="5"/>
    <col min="11265" max="11265" width="5.140625" style="5" customWidth="1"/>
    <col min="11266" max="11266" width="57" style="5" customWidth="1"/>
    <col min="11267" max="11267" width="27.140625" style="5" customWidth="1"/>
    <col min="11268" max="11269" width="18" style="5" bestFit="1" customWidth="1"/>
    <col min="11270" max="11270" width="18" style="5" customWidth="1"/>
    <col min="11271" max="11271" width="12.28515625" style="5" customWidth="1"/>
    <col min="11272" max="11272" width="17.85546875" style="5" customWidth="1"/>
    <col min="11273" max="11273" width="12.5703125" style="5" bestFit="1" customWidth="1"/>
    <col min="11274" max="11520" width="9.140625" style="5"/>
    <col min="11521" max="11521" width="5.140625" style="5" customWidth="1"/>
    <col min="11522" max="11522" width="57" style="5" customWidth="1"/>
    <col min="11523" max="11523" width="27.140625" style="5" customWidth="1"/>
    <col min="11524" max="11525" width="18" style="5" bestFit="1" customWidth="1"/>
    <col min="11526" max="11526" width="18" style="5" customWidth="1"/>
    <col min="11527" max="11527" width="12.28515625" style="5" customWidth="1"/>
    <col min="11528" max="11528" width="17.85546875" style="5" customWidth="1"/>
    <col min="11529" max="11529" width="12.5703125" style="5" bestFit="1" customWidth="1"/>
    <col min="11530" max="11776" width="9.140625" style="5"/>
    <col min="11777" max="11777" width="5.140625" style="5" customWidth="1"/>
    <col min="11778" max="11778" width="57" style="5" customWidth="1"/>
    <col min="11779" max="11779" width="27.140625" style="5" customWidth="1"/>
    <col min="11780" max="11781" width="18" style="5" bestFit="1" customWidth="1"/>
    <col min="11782" max="11782" width="18" style="5" customWidth="1"/>
    <col min="11783" max="11783" width="12.28515625" style="5" customWidth="1"/>
    <col min="11784" max="11784" width="17.85546875" style="5" customWidth="1"/>
    <col min="11785" max="11785" width="12.5703125" style="5" bestFit="1" customWidth="1"/>
    <col min="11786" max="12032" width="9.140625" style="5"/>
    <col min="12033" max="12033" width="5.140625" style="5" customWidth="1"/>
    <col min="12034" max="12034" width="57" style="5" customWidth="1"/>
    <col min="12035" max="12035" width="27.140625" style="5" customWidth="1"/>
    <col min="12036" max="12037" width="18" style="5" bestFit="1" customWidth="1"/>
    <col min="12038" max="12038" width="18" style="5" customWidth="1"/>
    <col min="12039" max="12039" width="12.28515625" style="5" customWidth="1"/>
    <col min="12040" max="12040" width="17.85546875" style="5" customWidth="1"/>
    <col min="12041" max="12041" width="12.5703125" style="5" bestFit="1" customWidth="1"/>
    <col min="12042" max="12288" width="9.140625" style="5"/>
    <col min="12289" max="12289" width="5.140625" style="5" customWidth="1"/>
    <col min="12290" max="12290" width="57" style="5" customWidth="1"/>
    <col min="12291" max="12291" width="27.140625" style="5" customWidth="1"/>
    <col min="12292" max="12293" width="18" style="5" bestFit="1" customWidth="1"/>
    <col min="12294" max="12294" width="18" style="5" customWidth="1"/>
    <col min="12295" max="12295" width="12.28515625" style="5" customWidth="1"/>
    <col min="12296" max="12296" width="17.85546875" style="5" customWidth="1"/>
    <col min="12297" max="12297" width="12.5703125" style="5" bestFit="1" customWidth="1"/>
    <col min="12298" max="12544" width="9.140625" style="5"/>
    <col min="12545" max="12545" width="5.140625" style="5" customWidth="1"/>
    <col min="12546" max="12546" width="57" style="5" customWidth="1"/>
    <col min="12547" max="12547" width="27.140625" style="5" customWidth="1"/>
    <col min="12548" max="12549" width="18" style="5" bestFit="1" customWidth="1"/>
    <col min="12550" max="12550" width="18" style="5" customWidth="1"/>
    <col min="12551" max="12551" width="12.28515625" style="5" customWidth="1"/>
    <col min="12552" max="12552" width="17.85546875" style="5" customWidth="1"/>
    <col min="12553" max="12553" width="12.5703125" style="5" bestFit="1" customWidth="1"/>
    <col min="12554" max="12800" width="9.140625" style="5"/>
    <col min="12801" max="12801" width="5.140625" style="5" customWidth="1"/>
    <col min="12802" max="12802" width="57" style="5" customWidth="1"/>
    <col min="12803" max="12803" width="27.140625" style="5" customWidth="1"/>
    <col min="12804" max="12805" width="18" style="5" bestFit="1" customWidth="1"/>
    <col min="12806" max="12806" width="18" style="5" customWidth="1"/>
    <col min="12807" max="12807" width="12.28515625" style="5" customWidth="1"/>
    <col min="12808" max="12808" width="17.85546875" style="5" customWidth="1"/>
    <col min="12809" max="12809" width="12.5703125" style="5" bestFit="1" customWidth="1"/>
    <col min="12810" max="13056" width="9.140625" style="5"/>
    <col min="13057" max="13057" width="5.140625" style="5" customWidth="1"/>
    <col min="13058" max="13058" width="57" style="5" customWidth="1"/>
    <col min="13059" max="13059" width="27.140625" style="5" customWidth="1"/>
    <col min="13060" max="13061" width="18" style="5" bestFit="1" customWidth="1"/>
    <col min="13062" max="13062" width="18" style="5" customWidth="1"/>
    <col min="13063" max="13063" width="12.28515625" style="5" customWidth="1"/>
    <col min="13064" max="13064" width="17.85546875" style="5" customWidth="1"/>
    <col min="13065" max="13065" width="12.5703125" style="5" bestFit="1" customWidth="1"/>
    <col min="13066" max="13312" width="9.140625" style="5"/>
    <col min="13313" max="13313" width="5.140625" style="5" customWidth="1"/>
    <col min="13314" max="13314" width="57" style="5" customWidth="1"/>
    <col min="13315" max="13315" width="27.140625" style="5" customWidth="1"/>
    <col min="13316" max="13317" width="18" style="5" bestFit="1" customWidth="1"/>
    <col min="13318" max="13318" width="18" style="5" customWidth="1"/>
    <col min="13319" max="13319" width="12.28515625" style="5" customWidth="1"/>
    <col min="13320" max="13320" width="17.85546875" style="5" customWidth="1"/>
    <col min="13321" max="13321" width="12.5703125" style="5" bestFit="1" customWidth="1"/>
    <col min="13322" max="13568" width="9.140625" style="5"/>
    <col min="13569" max="13569" width="5.140625" style="5" customWidth="1"/>
    <col min="13570" max="13570" width="57" style="5" customWidth="1"/>
    <col min="13571" max="13571" width="27.140625" style="5" customWidth="1"/>
    <col min="13572" max="13573" width="18" style="5" bestFit="1" customWidth="1"/>
    <col min="13574" max="13574" width="18" style="5" customWidth="1"/>
    <col min="13575" max="13575" width="12.28515625" style="5" customWidth="1"/>
    <col min="13576" max="13576" width="17.85546875" style="5" customWidth="1"/>
    <col min="13577" max="13577" width="12.5703125" style="5" bestFit="1" customWidth="1"/>
    <col min="13578" max="13824" width="9.140625" style="5"/>
    <col min="13825" max="13825" width="5.140625" style="5" customWidth="1"/>
    <col min="13826" max="13826" width="57" style="5" customWidth="1"/>
    <col min="13827" max="13827" width="27.140625" style="5" customWidth="1"/>
    <col min="13828" max="13829" width="18" style="5" bestFit="1" customWidth="1"/>
    <col min="13830" max="13830" width="18" style="5" customWidth="1"/>
    <col min="13831" max="13831" width="12.28515625" style="5" customWidth="1"/>
    <col min="13832" max="13832" width="17.85546875" style="5" customWidth="1"/>
    <col min="13833" max="13833" width="12.5703125" style="5" bestFit="1" customWidth="1"/>
    <col min="13834" max="14080" width="9.140625" style="5"/>
    <col min="14081" max="14081" width="5.140625" style="5" customWidth="1"/>
    <col min="14082" max="14082" width="57" style="5" customWidth="1"/>
    <col min="14083" max="14083" width="27.140625" style="5" customWidth="1"/>
    <col min="14084" max="14085" width="18" style="5" bestFit="1" customWidth="1"/>
    <col min="14086" max="14086" width="18" style="5" customWidth="1"/>
    <col min="14087" max="14087" width="12.28515625" style="5" customWidth="1"/>
    <col min="14088" max="14088" width="17.85546875" style="5" customWidth="1"/>
    <col min="14089" max="14089" width="12.5703125" style="5" bestFit="1" customWidth="1"/>
    <col min="14090" max="14336" width="9.140625" style="5"/>
    <col min="14337" max="14337" width="5.140625" style="5" customWidth="1"/>
    <col min="14338" max="14338" width="57" style="5" customWidth="1"/>
    <col min="14339" max="14339" width="27.140625" style="5" customWidth="1"/>
    <col min="14340" max="14341" width="18" style="5" bestFit="1" customWidth="1"/>
    <col min="14342" max="14342" width="18" style="5" customWidth="1"/>
    <col min="14343" max="14343" width="12.28515625" style="5" customWidth="1"/>
    <col min="14344" max="14344" width="17.85546875" style="5" customWidth="1"/>
    <col min="14345" max="14345" width="12.5703125" style="5" bestFit="1" customWidth="1"/>
    <col min="14346" max="14592" width="9.140625" style="5"/>
    <col min="14593" max="14593" width="5.140625" style="5" customWidth="1"/>
    <col min="14594" max="14594" width="57" style="5" customWidth="1"/>
    <col min="14595" max="14595" width="27.140625" style="5" customWidth="1"/>
    <col min="14596" max="14597" width="18" style="5" bestFit="1" customWidth="1"/>
    <col min="14598" max="14598" width="18" style="5" customWidth="1"/>
    <col min="14599" max="14599" width="12.28515625" style="5" customWidth="1"/>
    <col min="14600" max="14600" width="17.85546875" style="5" customWidth="1"/>
    <col min="14601" max="14601" width="12.5703125" style="5" bestFit="1" customWidth="1"/>
    <col min="14602" max="14848" width="9.140625" style="5"/>
    <col min="14849" max="14849" width="5.140625" style="5" customWidth="1"/>
    <col min="14850" max="14850" width="57" style="5" customWidth="1"/>
    <col min="14851" max="14851" width="27.140625" style="5" customWidth="1"/>
    <col min="14852" max="14853" width="18" style="5" bestFit="1" customWidth="1"/>
    <col min="14854" max="14854" width="18" style="5" customWidth="1"/>
    <col min="14855" max="14855" width="12.28515625" style="5" customWidth="1"/>
    <col min="14856" max="14856" width="17.85546875" style="5" customWidth="1"/>
    <col min="14857" max="14857" width="12.5703125" style="5" bestFit="1" customWidth="1"/>
    <col min="14858" max="15104" width="9.140625" style="5"/>
    <col min="15105" max="15105" width="5.140625" style="5" customWidth="1"/>
    <col min="15106" max="15106" width="57" style="5" customWidth="1"/>
    <col min="15107" max="15107" width="27.140625" style="5" customWidth="1"/>
    <col min="15108" max="15109" width="18" style="5" bestFit="1" customWidth="1"/>
    <col min="15110" max="15110" width="18" style="5" customWidth="1"/>
    <col min="15111" max="15111" width="12.28515625" style="5" customWidth="1"/>
    <col min="15112" max="15112" width="17.85546875" style="5" customWidth="1"/>
    <col min="15113" max="15113" width="12.5703125" style="5" bestFit="1" customWidth="1"/>
    <col min="15114" max="15360" width="9.140625" style="5"/>
    <col min="15361" max="15361" width="5.140625" style="5" customWidth="1"/>
    <col min="15362" max="15362" width="57" style="5" customWidth="1"/>
    <col min="15363" max="15363" width="27.140625" style="5" customWidth="1"/>
    <col min="15364" max="15365" width="18" style="5" bestFit="1" customWidth="1"/>
    <col min="15366" max="15366" width="18" style="5" customWidth="1"/>
    <col min="15367" max="15367" width="12.28515625" style="5" customWidth="1"/>
    <col min="15368" max="15368" width="17.85546875" style="5" customWidth="1"/>
    <col min="15369" max="15369" width="12.5703125" style="5" bestFit="1" customWidth="1"/>
    <col min="15370" max="15616" width="9.140625" style="5"/>
    <col min="15617" max="15617" width="5.140625" style="5" customWidth="1"/>
    <col min="15618" max="15618" width="57" style="5" customWidth="1"/>
    <col min="15619" max="15619" width="27.140625" style="5" customWidth="1"/>
    <col min="15620" max="15621" width="18" style="5" bestFit="1" customWidth="1"/>
    <col min="15622" max="15622" width="18" style="5" customWidth="1"/>
    <col min="15623" max="15623" width="12.28515625" style="5" customWidth="1"/>
    <col min="15624" max="15624" width="17.85546875" style="5" customWidth="1"/>
    <col min="15625" max="15625" width="12.5703125" style="5" bestFit="1" customWidth="1"/>
    <col min="15626" max="15872" width="9.140625" style="5"/>
    <col min="15873" max="15873" width="5.140625" style="5" customWidth="1"/>
    <col min="15874" max="15874" width="57" style="5" customWidth="1"/>
    <col min="15875" max="15875" width="27.140625" style="5" customWidth="1"/>
    <col min="15876" max="15877" width="18" style="5" bestFit="1" customWidth="1"/>
    <col min="15878" max="15878" width="18" style="5" customWidth="1"/>
    <col min="15879" max="15879" width="12.28515625" style="5" customWidth="1"/>
    <col min="15880" max="15880" width="17.85546875" style="5" customWidth="1"/>
    <col min="15881" max="15881" width="12.5703125" style="5" bestFit="1" customWidth="1"/>
    <col min="15882" max="16128" width="9.140625" style="5"/>
    <col min="16129" max="16129" width="5.140625" style="5" customWidth="1"/>
    <col min="16130" max="16130" width="57" style="5" customWidth="1"/>
    <col min="16131" max="16131" width="27.140625" style="5" customWidth="1"/>
    <col min="16132" max="16133" width="18" style="5" bestFit="1" customWidth="1"/>
    <col min="16134" max="16134" width="18" style="5" customWidth="1"/>
    <col min="16135" max="16135" width="12.28515625" style="5" customWidth="1"/>
    <col min="16136" max="16136" width="17.85546875" style="5" customWidth="1"/>
    <col min="16137" max="16137" width="12.5703125" style="5" bestFit="1" customWidth="1"/>
    <col min="16138" max="16384" width="9.140625" style="5"/>
  </cols>
  <sheetData>
    <row r="1" spans="1:9" s="1" customFormat="1" ht="32.25" customHeight="1">
      <c r="A1" s="176" t="s">
        <v>41</v>
      </c>
      <c r="B1" s="177"/>
      <c r="C1" s="177"/>
      <c r="D1" s="177"/>
      <c r="E1" s="177"/>
      <c r="F1" s="177"/>
      <c r="G1" s="177"/>
    </row>
    <row r="2" spans="1:9" s="3" customFormat="1">
      <c r="A2" s="2"/>
      <c r="B2" s="2"/>
      <c r="C2" s="2"/>
      <c r="D2" s="139" t="s">
        <v>45</v>
      </c>
      <c r="E2" s="139"/>
      <c r="F2" s="139"/>
      <c r="G2" s="139"/>
    </row>
    <row r="3" spans="1:9" s="4" customFormat="1" ht="47.25" customHeight="1">
      <c r="A3" s="134" t="s">
        <v>2</v>
      </c>
      <c r="B3" s="134"/>
      <c r="C3" s="32" t="s">
        <v>10</v>
      </c>
      <c r="D3" s="11" t="s">
        <v>11</v>
      </c>
      <c r="E3" s="32" t="s">
        <v>12</v>
      </c>
      <c r="F3" s="12" t="s">
        <v>13</v>
      </c>
      <c r="G3" s="12" t="s">
        <v>4</v>
      </c>
    </row>
    <row r="4" spans="1:9" s="51" customFormat="1" ht="17.25" customHeight="1">
      <c r="A4" s="145" t="s">
        <v>14</v>
      </c>
      <c r="B4" s="145"/>
      <c r="C4" s="50" t="s">
        <v>15</v>
      </c>
      <c r="D4" s="53">
        <f>'ТСО ИП'!D4/1000</f>
        <v>308.32195000000002</v>
      </c>
      <c r="E4" s="53">
        <f>'ТСО ИП'!E4/1000</f>
        <v>203.78963620552699</v>
      </c>
      <c r="F4" s="53">
        <f>'ТСО ИП'!F4/1000</f>
        <v>-104.53231379447303</v>
      </c>
      <c r="G4" s="29">
        <f>E4*100/D4</f>
        <v>66.096376273413867</v>
      </c>
      <c r="I4" s="52"/>
    </row>
    <row r="5" spans="1:9" s="54" customFormat="1" ht="17.25" customHeight="1">
      <c r="A5" s="145"/>
      <c r="B5" s="145"/>
      <c r="C5" s="31" t="s">
        <v>0</v>
      </c>
      <c r="D5" s="53">
        <f>'ТСО ИП'!D5/1000</f>
        <v>122.26068000000002</v>
      </c>
      <c r="E5" s="53">
        <f>'ТСО ИП'!E5/1000</f>
        <v>19.446185910000004</v>
      </c>
      <c r="F5" s="53">
        <f>'ТСО ИП'!F5/1000</f>
        <v>-102.81449409000003</v>
      </c>
      <c r="G5" s="29">
        <f t="shared" ref="G5:G68" si="0">E5*100/D5</f>
        <v>15.905511003210517</v>
      </c>
    </row>
    <row r="6" spans="1:9" s="54" customFormat="1" ht="17.25" customHeight="1">
      <c r="A6" s="145"/>
      <c r="B6" s="145"/>
      <c r="C6" s="31" t="s">
        <v>1</v>
      </c>
      <c r="D6" s="53">
        <f>'ТСО ИП'!D6/1000</f>
        <v>30.057440000000007</v>
      </c>
      <c r="E6" s="53">
        <f>'ТСО ИП'!E6/1000</f>
        <v>6.172223090000001</v>
      </c>
      <c r="F6" s="53">
        <f>'ТСО ИП'!F6/1000</f>
        <v>-23.885216910000004</v>
      </c>
      <c r="G6" s="29">
        <f t="shared" si="0"/>
        <v>20.534759746671703</v>
      </c>
    </row>
    <row r="7" spans="1:9" s="54" customFormat="1" ht="17.25" customHeight="1">
      <c r="A7" s="145"/>
      <c r="B7" s="145"/>
      <c r="C7" s="31" t="s">
        <v>8</v>
      </c>
      <c r="D7" s="53">
        <f>'ТСО ИП'!D7/1000</f>
        <v>156.00382999999999</v>
      </c>
      <c r="E7" s="53">
        <f>'ТСО ИП'!E7/1000</f>
        <v>178.17122720552698</v>
      </c>
      <c r="F7" s="53">
        <f>'ТСО ИП'!F7/1000</f>
        <v>22.167397205526999</v>
      </c>
      <c r="G7" s="29">
        <f t="shared" si="0"/>
        <v>114.20952114158156</v>
      </c>
    </row>
    <row r="8" spans="1:9" s="54" customFormat="1" ht="17.25" customHeight="1">
      <c r="A8" s="145"/>
      <c r="B8" s="145"/>
      <c r="C8" s="31" t="s">
        <v>16</v>
      </c>
      <c r="D8" s="53">
        <f>'ТСО ИП'!D8/1000</f>
        <v>0</v>
      </c>
      <c r="E8" s="53">
        <f>'ТСО ИП'!E8/1000</f>
        <v>0</v>
      </c>
      <c r="F8" s="53">
        <f>'ТСО ИП'!F8/1000</f>
        <v>0</v>
      </c>
      <c r="G8" s="29" t="e">
        <f t="shared" si="0"/>
        <v>#DIV/0!</v>
      </c>
    </row>
    <row r="9" spans="1:9" s="6" customFormat="1" ht="15.75" customHeight="1">
      <c r="A9" s="178">
        <v>1</v>
      </c>
      <c r="B9" s="145" t="s">
        <v>30</v>
      </c>
      <c r="C9" s="15" t="s">
        <v>15</v>
      </c>
      <c r="D9" s="55">
        <f>'ТСО ИП'!D9/1000</f>
        <v>156.00382999999999</v>
      </c>
      <c r="E9" s="55">
        <f>'ТСО ИП'!E9/1000</f>
        <v>178.17122720552698</v>
      </c>
      <c r="F9" s="55">
        <f>'ТСО ИП'!F9/1000</f>
        <v>22.167397205526999</v>
      </c>
      <c r="G9" s="29">
        <f t="shared" si="0"/>
        <v>114.20952114158156</v>
      </c>
    </row>
    <row r="10" spans="1:9" ht="15.75" customHeight="1">
      <c r="A10" s="178"/>
      <c r="B10" s="145"/>
      <c r="C10" s="33" t="s">
        <v>17</v>
      </c>
      <c r="D10" s="25">
        <f>'ТСО ИП'!D10/1000</f>
        <v>156.00382999999999</v>
      </c>
      <c r="E10" s="25">
        <f>'ТСО ИП'!E10/1000</f>
        <v>178.17122720552698</v>
      </c>
      <c r="F10" s="25">
        <f>'ТСО ИП'!F10/1000</f>
        <v>22.167397205526999</v>
      </c>
      <c r="G10" s="29">
        <f t="shared" si="0"/>
        <v>114.20952114158156</v>
      </c>
    </row>
    <row r="11" spans="1:9" ht="15.75" customHeight="1" thickBot="1">
      <c r="A11" s="179"/>
      <c r="B11" s="180"/>
      <c r="C11" s="34" t="s">
        <v>16</v>
      </c>
      <c r="D11" s="45">
        <f>'ТСО ИП'!D11/1000</f>
        <v>0</v>
      </c>
      <c r="E11" s="45">
        <f>'ТСО ИП'!E11/1000</f>
        <v>0</v>
      </c>
      <c r="F11" s="45">
        <f>'ТСО ИП'!F11/1000</f>
        <v>0</v>
      </c>
      <c r="G11" s="60" t="e">
        <f t="shared" si="0"/>
        <v>#DIV/0!</v>
      </c>
    </row>
    <row r="12" spans="1:9" s="48" customFormat="1" ht="18.75">
      <c r="A12" s="170" t="s">
        <v>42</v>
      </c>
      <c r="B12" s="171"/>
      <c r="C12" s="43" t="s">
        <v>15</v>
      </c>
      <c r="D12" s="63" t="e">
        <f>'ТСО ИП'!#REF!/1000</f>
        <v>#REF!</v>
      </c>
      <c r="E12" s="63" t="e">
        <f>'ТСО ИП'!#REF!/1000</f>
        <v>#REF!</v>
      </c>
      <c r="F12" s="63" t="e">
        <f>'ТСО ИП'!#REF!/1000</f>
        <v>#REF!</v>
      </c>
      <c r="G12" s="64" t="e">
        <f t="shared" si="0"/>
        <v>#REF!</v>
      </c>
    </row>
    <row r="13" spans="1:9" s="48" customFormat="1" ht="18.75">
      <c r="A13" s="172"/>
      <c r="B13" s="173"/>
      <c r="C13" s="57" t="s">
        <v>0</v>
      </c>
      <c r="D13" s="58" t="e">
        <f>'ТСО ИП'!#REF!/1000</f>
        <v>#REF!</v>
      </c>
      <c r="E13" s="58" t="e">
        <f>'ТСО ИП'!#REF!/1000</f>
        <v>#REF!</v>
      </c>
      <c r="F13" s="58" t="e">
        <f>'ТСО ИП'!#REF!/1000</f>
        <v>#REF!</v>
      </c>
      <c r="G13" s="65" t="e">
        <f t="shared" si="0"/>
        <v>#REF!</v>
      </c>
      <c r="H13" s="49"/>
    </row>
    <row r="14" spans="1:9" s="48" customFormat="1" ht="19.5" thickBot="1">
      <c r="A14" s="174"/>
      <c r="B14" s="175"/>
      <c r="C14" s="59" t="s">
        <v>1</v>
      </c>
      <c r="D14" s="66" t="e">
        <f>'ТСО ИП'!#REF!/1000</f>
        <v>#REF!</v>
      </c>
      <c r="E14" s="66" t="e">
        <f>'ТСО ИП'!#REF!/1000</f>
        <v>#REF!</v>
      </c>
      <c r="F14" s="66" t="e">
        <f>'ТСО ИП'!#REF!/1000</f>
        <v>#REF!</v>
      </c>
      <c r="G14" s="67" t="e">
        <f t="shared" si="0"/>
        <v>#REF!</v>
      </c>
    </row>
    <row r="15" spans="1:9" s="48" customFormat="1" ht="15.75" customHeight="1">
      <c r="A15" s="164" t="s">
        <v>44</v>
      </c>
      <c r="B15" s="165"/>
      <c r="C15" s="46" t="s">
        <v>15</v>
      </c>
      <c r="D15" s="63">
        <f>'ТСО ИП'!D12/1000</f>
        <v>152.31812000000002</v>
      </c>
      <c r="E15" s="63">
        <f>'ТСО ИП'!E12/1000</f>
        <v>25.618409000000007</v>
      </c>
      <c r="F15" s="63">
        <f>'ТСО ИП'!F12/1000</f>
        <v>-126.69971100000002</v>
      </c>
      <c r="G15" s="72">
        <f t="shared" si="0"/>
        <v>16.819016017267021</v>
      </c>
    </row>
    <row r="16" spans="1:9" s="48" customFormat="1" ht="15.75" customHeight="1">
      <c r="A16" s="166"/>
      <c r="B16" s="167"/>
      <c r="C16" s="22" t="s">
        <v>0</v>
      </c>
      <c r="D16" s="56">
        <f>'ТСО ИП'!D13/1000</f>
        <v>122.26068000000002</v>
      </c>
      <c r="E16" s="56">
        <f>'ТСО ИП'!E13/1000</f>
        <v>19.446185910000004</v>
      </c>
      <c r="F16" s="56">
        <f>'ТСО ИП'!F13/1000</f>
        <v>-102.81449409000003</v>
      </c>
      <c r="G16" s="69">
        <f t="shared" si="0"/>
        <v>15.905511003210517</v>
      </c>
    </row>
    <row r="17" spans="1:7" s="48" customFormat="1" ht="15.75" customHeight="1" thickBot="1">
      <c r="A17" s="168"/>
      <c r="B17" s="169"/>
      <c r="C17" s="44" t="s">
        <v>1</v>
      </c>
      <c r="D17" s="70">
        <f>'ТСО ИП'!D14/1000</f>
        <v>30.057440000000007</v>
      </c>
      <c r="E17" s="70">
        <f>'ТСО ИП'!E14/1000</f>
        <v>6.172223090000001</v>
      </c>
      <c r="F17" s="70">
        <f>'ТСО ИП'!F14/1000</f>
        <v>-23.885216910000004</v>
      </c>
      <c r="G17" s="71">
        <f t="shared" si="0"/>
        <v>20.534759746671703</v>
      </c>
    </row>
    <row r="18" spans="1:7" s="6" customFormat="1" ht="15.75" customHeight="1">
      <c r="A18" s="154">
        <v>2</v>
      </c>
      <c r="B18" s="138" t="s">
        <v>26</v>
      </c>
      <c r="C18" s="39" t="s">
        <v>15</v>
      </c>
      <c r="D18" s="68">
        <f>'ТСО ИП'!D15/1000</f>
        <v>97.830100000000002</v>
      </c>
      <c r="E18" s="68">
        <f>'ТСО ИП'!E15/1000</f>
        <v>8.7602000000000011</v>
      </c>
      <c r="F18" s="68">
        <f>'ТСО ИП'!F15/1000</f>
        <v>-89.069900000000004</v>
      </c>
      <c r="G18" s="62">
        <f t="shared" si="0"/>
        <v>8.9545037774672629</v>
      </c>
    </row>
    <row r="19" spans="1:7" ht="15.75" customHeight="1">
      <c r="A19" s="132"/>
      <c r="B19" s="134"/>
      <c r="C19" s="33" t="s">
        <v>0</v>
      </c>
      <c r="D19" s="11">
        <f>'ТСО ИП'!D16/1000</f>
        <v>90.395099999999999</v>
      </c>
      <c r="E19" s="11">
        <f>'ТСО ИП'!E16/1000</f>
        <v>8.7602000000000011</v>
      </c>
      <c r="F19" s="11">
        <f>'ТСО ИП'!F16/1000</f>
        <v>-81.634900000000002</v>
      </c>
      <c r="G19" s="29">
        <f t="shared" si="0"/>
        <v>9.6910120128192805</v>
      </c>
    </row>
    <row r="20" spans="1:7" ht="15.75" customHeight="1">
      <c r="A20" s="132"/>
      <c r="B20" s="134"/>
      <c r="C20" s="33" t="s">
        <v>1</v>
      </c>
      <c r="D20" s="11">
        <f>'ТСО ИП'!D17/1000</f>
        <v>7.4349999999999996</v>
      </c>
      <c r="E20" s="11">
        <f>'ТСО ИП'!E17/1000</f>
        <v>0</v>
      </c>
      <c r="F20" s="11">
        <f>'ТСО ИП'!F17/1000</f>
        <v>-7.4349999999999996</v>
      </c>
      <c r="G20" s="29">
        <f t="shared" si="0"/>
        <v>0</v>
      </c>
    </row>
    <row r="21" spans="1:7" s="8" customFormat="1" ht="15.75" customHeight="1">
      <c r="A21" s="132">
        <v>3</v>
      </c>
      <c r="B21" s="134" t="s">
        <v>25</v>
      </c>
      <c r="C21" s="15" t="s">
        <v>15</v>
      </c>
      <c r="D21" s="11">
        <f>'ТСО ИП'!D18/1000</f>
        <v>0.39143</v>
      </c>
      <c r="E21" s="11">
        <f>'ТСО ИП'!E18/1000</f>
        <v>0</v>
      </c>
      <c r="F21" s="11">
        <f>'ТСО ИП'!F18/1000</f>
        <v>-0.39143</v>
      </c>
      <c r="G21" s="29">
        <f t="shared" si="0"/>
        <v>0</v>
      </c>
    </row>
    <row r="22" spans="1:7" ht="15.75" customHeight="1">
      <c r="A22" s="132"/>
      <c r="B22" s="134"/>
      <c r="C22" s="33" t="s">
        <v>0</v>
      </c>
      <c r="D22" s="11">
        <f>'ТСО ИП'!D19/1000</f>
        <v>0.16872000000000001</v>
      </c>
      <c r="E22" s="11">
        <f>'ТСО ИП'!E19/1000</f>
        <v>0</v>
      </c>
      <c r="F22" s="11">
        <f>'ТСО ИП'!F19/1000</f>
        <v>-0.16872000000000001</v>
      </c>
      <c r="G22" s="29">
        <f t="shared" si="0"/>
        <v>0</v>
      </c>
    </row>
    <row r="23" spans="1:7" ht="15.75" customHeight="1">
      <c r="A23" s="132"/>
      <c r="B23" s="134"/>
      <c r="C23" s="33" t="s">
        <v>1</v>
      </c>
      <c r="D23" s="11">
        <f>'ТСО ИП'!D20/1000</f>
        <v>0.22271000000000002</v>
      </c>
      <c r="E23" s="11">
        <f>'ТСО ИП'!E20/1000</f>
        <v>0</v>
      </c>
      <c r="F23" s="11">
        <f>'ТСО ИП'!F20/1000</f>
        <v>-0.22271000000000002</v>
      </c>
      <c r="G23" s="29">
        <f t="shared" si="0"/>
        <v>0</v>
      </c>
    </row>
    <row r="24" spans="1:7" s="8" customFormat="1" ht="15.75" customHeight="1">
      <c r="A24" s="132">
        <v>4</v>
      </c>
      <c r="B24" s="163" t="s">
        <v>21</v>
      </c>
      <c r="C24" s="15" t="s">
        <v>15</v>
      </c>
      <c r="D24" s="11">
        <f>'ТСО ИП'!D21/1000</f>
        <v>0.78677999999999992</v>
      </c>
      <c r="E24" s="11">
        <f>'ТСО ИП'!E21/1000</f>
        <v>0.78677999999999992</v>
      </c>
      <c r="F24" s="11">
        <f>'ТСО ИП'!F21/1000</f>
        <v>5.6843418860808016E-17</v>
      </c>
      <c r="G24" s="29">
        <f t="shared" si="0"/>
        <v>100</v>
      </c>
    </row>
    <row r="25" spans="1:7" ht="15.75" customHeight="1">
      <c r="A25" s="132"/>
      <c r="B25" s="163"/>
      <c r="C25" s="33" t="s">
        <v>0</v>
      </c>
      <c r="D25" s="11">
        <f>'ТСО ИП'!D22/1000</f>
        <v>0.66567999999999994</v>
      </c>
      <c r="E25" s="11">
        <f>'ТСО ИП'!E22/1000</f>
        <v>0.63911000000000007</v>
      </c>
      <c r="F25" s="11">
        <f>'ТСО ИП'!F22/1000</f>
        <v>-2.6569999999999937E-2</v>
      </c>
      <c r="G25" s="29">
        <f t="shared" si="0"/>
        <v>96.008592717221504</v>
      </c>
    </row>
    <row r="26" spans="1:7" ht="15.75" customHeight="1">
      <c r="A26" s="132"/>
      <c r="B26" s="163"/>
      <c r="C26" s="33" t="s">
        <v>1</v>
      </c>
      <c r="D26" s="11">
        <f>'ТСО ИП'!D23/1000</f>
        <v>0.1211</v>
      </c>
      <c r="E26" s="11">
        <f>'ТСО ИП'!E23/1000</f>
        <v>0.14767</v>
      </c>
      <c r="F26" s="11">
        <f>'ТСО ИП'!F23/1000</f>
        <v>2.6569999999999993E-2</v>
      </c>
      <c r="G26" s="29">
        <f t="shared" si="0"/>
        <v>121.94054500412882</v>
      </c>
    </row>
    <row r="27" spans="1:7" s="8" customFormat="1" ht="15.75" customHeight="1">
      <c r="A27" s="132">
        <v>5</v>
      </c>
      <c r="B27" s="134" t="s">
        <v>29</v>
      </c>
      <c r="C27" s="15" t="s">
        <v>15</v>
      </c>
      <c r="D27" s="11">
        <f>'ТСО ИП'!D24/1000</f>
        <v>0.99802999999999997</v>
      </c>
      <c r="E27" s="11">
        <f>'ТСО ИП'!E24/1000</f>
        <v>1.063032</v>
      </c>
      <c r="F27" s="11">
        <f>'ТСО ИП'!F24/1000</f>
        <v>6.5001999999999949E-2</v>
      </c>
      <c r="G27" s="29">
        <f t="shared" si="0"/>
        <v>106.51303067042073</v>
      </c>
    </row>
    <row r="28" spans="1:7" ht="15.75" customHeight="1">
      <c r="A28" s="132"/>
      <c r="B28" s="134"/>
      <c r="C28" s="33" t="s">
        <v>0</v>
      </c>
      <c r="D28" s="11">
        <f>'ТСО ИП'!D25/1000</f>
        <v>0.10369</v>
      </c>
      <c r="E28" s="11">
        <f>'ТСО ИП'!E25/1000</f>
        <v>0.10369</v>
      </c>
      <c r="F28" s="11">
        <f>'ТСО ИП'!F25/1000</f>
        <v>0</v>
      </c>
      <c r="G28" s="29">
        <f t="shared" si="0"/>
        <v>100</v>
      </c>
    </row>
    <row r="29" spans="1:7" ht="15.75" customHeight="1">
      <c r="A29" s="132"/>
      <c r="B29" s="134"/>
      <c r="C29" s="33" t="s">
        <v>1</v>
      </c>
      <c r="D29" s="11">
        <f>'ТСО ИП'!D26/1000</f>
        <v>0.89434000000000002</v>
      </c>
      <c r="E29" s="11">
        <f>'ТСО ИП'!E26/1000</f>
        <v>0.95934200000000003</v>
      </c>
      <c r="F29" s="11">
        <f>'ТСО ИП'!F26/1000</f>
        <v>6.5001999999999949E-2</v>
      </c>
      <c r="G29" s="29">
        <f t="shared" si="0"/>
        <v>107.26815305141221</v>
      </c>
    </row>
    <row r="30" spans="1:7" s="8" customFormat="1" ht="15.75" customHeight="1">
      <c r="A30" s="132">
        <v>6</v>
      </c>
      <c r="B30" s="134" t="s">
        <v>3</v>
      </c>
      <c r="C30" s="15" t="s">
        <v>15</v>
      </c>
      <c r="D30" s="11">
        <f>'ТСО ИП'!D27/1000</f>
        <v>20.541700000000002</v>
      </c>
      <c r="E30" s="11">
        <f>'ТСО ИП'!E27/1000</f>
        <v>2.8012707199999998</v>
      </c>
      <c r="F30" s="11">
        <f>'ТСО ИП'!F27/1000</f>
        <v>-17.740429280000001</v>
      </c>
      <c r="G30" s="29">
        <f t="shared" si="0"/>
        <v>13.63699557485505</v>
      </c>
    </row>
    <row r="31" spans="1:7" ht="15.75" customHeight="1">
      <c r="A31" s="132"/>
      <c r="B31" s="134"/>
      <c r="C31" s="33" t="s">
        <v>0</v>
      </c>
      <c r="D31" s="11">
        <f>'ТСО ИП'!D28/1000</f>
        <v>10.541700000000001</v>
      </c>
      <c r="E31" s="11">
        <f>'ТСО ИП'!E28/1000</f>
        <v>1.27611363</v>
      </c>
      <c r="F31" s="11">
        <f>'ТСО ИП'!F28/1000</f>
        <v>-9.2655863700000012</v>
      </c>
      <c r="G31" s="29">
        <f t="shared" si="0"/>
        <v>12.105387461225417</v>
      </c>
    </row>
    <row r="32" spans="1:7" ht="15.75" customHeight="1">
      <c r="A32" s="132"/>
      <c r="B32" s="134"/>
      <c r="C32" s="33" t="s">
        <v>1</v>
      </c>
      <c r="D32" s="11">
        <f>'ТСО ИП'!D29/1000</f>
        <v>10</v>
      </c>
      <c r="E32" s="11">
        <f>'ТСО ИП'!E29/1000</f>
        <v>1.52515709</v>
      </c>
      <c r="F32" s="11">
        <f>'ТСО ИП'!F29/1000</f>
        <v>-8.4748429099999996</v>
      </c>
      <c r="G32" s="29">
        <f t="shared" si="0"/>
        <v>15.251570899999999</v>
      </c>
    </row>
    <row r="33" spans="1:7" s="8" customFormat="1" ht="15.75" customHeight="1">
      <c r="A33" s="132">
        <v>7</v>
      </c>
      <c r="B33" s="163" t="s">
        <v>24</v>
      </c>
      <c r="C33" s="15" t="s">
        <v>15</v>
      </c>
      <c r="D33" s="11">
        <f>'ТСО ИП'!D30/1000</f>
        <v>12.838899999999999</v>
      </c>
      <c r="E33" s="11">
        <f>'ТСО ИП'!E30/1000</f>
        <v>5.9527000000000001</v>
      </c>
      <c r="F33" s="11">
        <f>'ТСО ИП'!F30/1000</f>
        <v>-6.8861999999999997</v>
      </c>
      <c r="G33" s="29">
        <f t="shared" si="0"/>
        <v>46.364563942393822</v>
      </c>
    </row>
    <row r="34" spans="1:7" ht="15.75" customHeight="1">
      <c r="A34" s="132"/>
      <c r="B34" s="163"/>
      <c r="C34" s="33" t="s">
        <v>0</v>
      </c>
      <c r="D34" s="11">
        <f>'ТСО ИП'!D31/1000</f>
        <v>9.1963899999999992</v>
      </c>
      <c r="E34" s="11">
        <f>'ТСО ИП'!E31/1000</f>
        <v>4.9082499999999998</v>
      </c>
      <c r="F34" s="11">
        <f>'ТСО ИП'!F31/1000</f>
        <v>-4.2881399999999994</v>
      </c>
      <c r="G34" s="29">
        <f t="shared" si="0"/>
        <v>53.371485985261614</v>
      </c>
    </row>
    <row r="35" spans="1:7" ht="15.75" customHeight="1">
      <c r="A35" s="132"/>
      <c r="B35" s="163"/>
      <c r="C35" s="33" t="s">
        <v>1</v>
      </c>
      <c r="D35" s="11">
        <f>'ТСО ИП'!D32/1000</f>
        <v>3.6425100000000001</v>
      </c>
      <c r="E35" s="11">
        <f>'ТСО ИП'!E32/1000</f>
        <v>1.0444500000000001</v>
      </c>
      <c r="F35" s="11">
        <f>'ТСО ИП'!F32/1000</f>
        <v>-2.5980600000000003</v>
      </c>
      <c r="G35" s="29">
        <f t="shared" si="0"/>
        <v>28.673908925438777</v>
      </c>
    </row>
    <row r="36" spans="1:7" s="8" customFormat="1" ht="15.75" customHeight="1">
      <c r="A36" s="132">
        <v>8</v>
      </c>
      <c r="B36" s="163" t="s">
        <v>18</v>
      </c>
      <c r="C36" s="15" t="s">
        <v>15</v>
      </c>
      <c r="D36" s="11">
        <f>'ТСО ИП'!D33/1000</f>
        <v>5.3271300000000004</v>
      </c>
      <c r="E36" s="11">
        <f>'ТСО ИП'!E33/1000</f>
        <v>0.66688999999999998</v>
      </c>
      <c r="F36" s="11">
        <f>'ТСО ИП'!F33/1000</f>
        <v>-4.6602399999999999</v>
      </c>
      <c r="G36" s="29">
        <f t="shared" si="0"/>
        <v>12.518748369196921</v>
      </c>
    </row>
    <row r="37" spans="1:7" ht="15.75" customHeight="1">
      <c r="A37" s="132"/>
      <c r="B37" s="163"/>
      <c r="C37" s="33" t="s">
        <v>0</v>
      </c>
      <c r="D37" s="11">
        <f>'ТСО ИП'!D34/1000</f>
        <v>2.8271299999999999</v>
      </c>
      <c r="E37" s="11">
        <f>'ТСО ИП'!E34/1000</f>
        <v>0</v>
      </c>
      <c r="F37" s="11">
        <f>'ТСО ИП'!F34/1000</f>
        <v>-2.8271299999999999</v>
      </c>
      <c r="G37" s="29">
        <f t="shared" si="0"/>
        <v>0</v>
      </c>
    </row>
    <row r="38" spans="1:7" ht="15.75" customHeight="1">
      <c r="A38" s="132"/>
      <c r="B38" s="163"/>
      <c r="C38" s="33" t="s">
        <v>1</v>
      </c>
      <c r="D38" s="11">
        <f>'ТСО ИП'!D35/1000</f>
        <v>2.5</v>
      </c>
      <c r="E38" s="11">
        <f>'ТСО ИП'!E35/1000</f>
        <v>0.66688999999999998</v>
      </c>
      <c r="F38" s="11">
        <f>'ТСО ИП'!F35/1000</f>
        <v>-1.83311</v>
      </c>
      <c r="G38" s="29">
        <f t="shared" si="0"/>
        <v>26.675599999999996</v>
      </c>
    </row>
    <row r="39" spans="1:7" s="8" customFormat="1" ht="15.75" customHeight="1">
      <c r="A39" s="132">
        <v>9</v>
      </c>
      <c r="B39" s="134" t="s">
        <v>22</v>
      </c>
      <c r="C39" s="15" t="s">
        <v>15</v>
      </c>
      <c r="D39" s="11">
        <f>'ТСО ИП'!D36/1000</f>
        <v>1.0235399999999999</v>
      </c>
      <c r="E39" s="11">
        <f>'ТСО ИП'!E36/1000</f>
        <v>1.058975</v>
      </c>
      <c r="F39" s="11">
        <f>'ТСО ИП'!F36/1000</f>
        <v>3.5434999999999946E-2</v>
      </c>
      <c r="G39" s="29">
        <f t="shared" si="0"/>
        <v>103.46200441604627</v>
      </c>
    </row>
    <row r="40" spans="1:7" ht="15.75" customHeight="1">
      <c r="A40" s="132"/>
      <c r="B40" s="134"/>
      <c r="C40" s="33" t="s">
        <v>0</v>
      </c>
      <c r="D40" s="11">
        <f>'ТСО ИП'!D37/1000</f>
        <v>0.12354000000000001</v>
      </c>
      <c r="E40" s="11">
        <f>'ТСО ИП'!E37/1000</f>
        <v>0.12354000000000001</v>
      </c>
      <c r="F40" s="11">
        <f>'ТСО ИП'!F37/1000</f>
        <v>0</v>
      </c>
      <c r="G40" s="29">
        <f t="shared" si="0"/>
        <v>100</v>
      </c>
    </row>
    <row r="41" spans="1:7" ht="15.75" customHeight="1">
      <c r="A41" s="132"/>
      <c r="B41" s="134"/>
      <c r="C41" s="33" t="s">
        <v>1</v>
      </c>
      <c r="D41" s="11">
        <f>'ТСО ИП'!D38/1000</f>
        <v>0.9</v>
      </c>
      <c r="E41" s="11">
        <f>'ТСО ИП'!E38/1000</f>
        <v>0.93543499999999991</v>
      </c>
      <c r="F41" s="11">
        <f>'ТСО ИП'!F38/1000</f>
        <v>3.5434999999999946E-2</v>
      </c>
      <c r="G41" s="29">
        <f t="shared" si="0"/>
        <v>103.93722222222222</v>
      </c>
    </row>
    <row r="42" spans="1:7" s="8" customFormat="1" ht="15.75" customHeight="1">
      <c r="A42" s="132">
        <v>10</v>
      </c>
      <c r="B42" s="163" t="s">
        <v>23</v>
      </c>
      <c r="C42" s="15" t="s">
        <v>15</v>
      </c>
      <c r="D42" s="11">
        <f>'ТСО ИП'!D39/1000</f>
        <v>4.1583099999999993</v>
      </c>
      <c r="E42" s="11">
        <f>'ТСО ИП'!E39/1000</f>
        <v>3.152377</v>
      </c>
      <c r="F42" s="11">
        <f>'ТСО ИП'!F39/1000</f>
        <v>-1.0059329999999997</v>
      </c>
      <c r="G42" s="29">
        <f t="shared" si="0"/>
        <v>75.809090712332676</v>
      </c>
    </row>
    <row r="43" spans="1:7" ht="15.75" customHeight="1">
      <c r="A43" s="132"/>
      <c r="B43" s="163"/>
      <c r="C43" s="33" t="s">
        <v>0</v>
      </c>
      <c r="D43" s="11">
        <f>'ТСО ИП'!D40/1000</f>
        <v>2.6282199999999998</v>
      </c>
      <c r="E43" s="11">
        <f>'ТСО ИП'!E40/1000</f>
        <v>2.527158</v>
      </c>
      <c r="F43" s="11">
        <f>'ТСО ИП'!F40/1000</f>
        <v>-0.1010619999999999</v>
      </c>
      <c r="G43" s="29">
        <f t="shared" si="0"/>
        <v>96.154735904909032</v>
      </c>
    </row>
    <row r="44" spans="1:7" ht="15.75" customHeight="1">
      <c r="A44" s="132"/>
      <c r="B44" s="163"/>
      <c r="C44" s="33" t="s">
        <v>1</v>
      </c>
      <c r="D44" s="11">
        <f>'ТСО ИП'!D41/1000</f>
        <v>1.53009</v>
      </c>
      <c r="E44" s="11">
        <f>'ТСО ИП'!E41/1000</f>
        <v>0.62521900000000008</v>
      </c>
      <c r="F44" s="11">
        <f>'ТСО ИП'!F41/1000</f>
        <v>-0.90487099999999987</v>
      </c>
      <c r="G44" s="29">
        <f t="shared" si="0"/>
        <v>40.861583305557197</v>
      </c>
    </row>
    <row r="45" spans="1:7" s="8" customFormat="1" ht="15.75" customHeight="1">
      <c r="A45" s="132">
        <v>11</v>
      </c>
      <c r="B45" s="134" t="s">
        <v>38</v>
      </c>
      <c r="C45" s="15" t="s">
        <v>15</v>
      </c>
      <c r="D45" s="11">
        <f>'ТСО ИП'!D42/1000</f>
        <v>1.0193300000000001</v>
      </c>
      <c r="E45" s="11">
        <f>'ТСО ИП'!E42/1000</f>
        <v>0</v>
      </c>
      <c r="F45" s="11">
        <f>'ТСО ИП'!F42/1000</f>
        <v>-1.0193300000000001</v>
      </c>
      <c r="G45" s="29">
        <f t="shared" si="0"/>
        <v>0</v>
      </c>
    </row>
    <row r="46" spans="1:7" ht="15.75" customHeight="1">
      <c r="A46" s="132"/>
      <c r="B46" s="134"/>
      <c r="C46" s="33" t="s">
        <v>0</v>
      </c>
      <c r="D46" s="11">
        <f>'ТСО ИП'!D43/1000</f>
        <v>0.48</v>
      </c>
      <c r="E46" s="11">
        <f>'ТСО ИП'!E43/1000</f>
        <v>0</v>
      </c>
      <c r="F46" s="11">
        <f>'ТСО ИП'!F43/1000</f>
        <v>-0.48</v>
      </c>
      <c r="G46" s="29">
        <f t="shared" si="0"/>
        <v>0</v>
      </c>
    </row>
    <row r="47" spans="1:7" ht="15.75" customHeight="1">
      <c r="A47" s="132"/>
      <c r="B47" s="134"/>
      <c r="C47" s="33" t="s">
        <v>1</v>
      </c>
      <c r="D47" s="11">
        <f>'ТСО ИП'!D44/1000</f>
        <v>0.53933000000000009</v>
      </c>
      <c r="E47" s="11">
        <f>'ТСО ИП'!E44/1000</f>
        <v>0</v>
      </c>
      <c r="F47" s="11">
        <f>'ТСО ИП'!F44/1000</f>
        <v>-0.53933000000000009</v>
      </c>
      <c r="G47" s="29">
        <f t="shared" si="0"/>
        <v>0</v>
      </c>
    </row>
    <row r="48" spans="1:7" s="8" customFormat="1" ht="15.75" customHeight="1">
      <c r="A48" s="132">
        <v>12</v>
      </c>
      <c r="B48" s="134" t="s">
        <v>27</v>
      </c>
      <c r="C48" s="15" t="s">
        <v>15</v>
      </c>
      <c r="D48" s="11">
        <f>'ТСО ИП'!D45/1000</f>
        <v>0.10934999999999999</v>
      </c>
      <c r="E48" s="11">
        <f>'ТСО ИП'!E45/1000</f>
        <v>0</v>
      </c>
      <c r="F48" s="11">
        <f>'ТСО ИП'!F45/1000</f>
        <v>-0.10934999999999999</v>
      </c>
      <c r="G48" s="29">
        <f t="shared" si="0"/>
        <v>0</v>
      </c>
    </row>
    <row r="49" spans="1:7" ht="15.75" customHeight="1">
      <c r="A49" s="132"/>
      <c r="B49" s="134"/>
      <c r="C49" s="33" t="s">
        <v>0</v>
      </c>
      <c r="D49" s="11">
        <f>'ТСО ИП'!D46/1000</f>
        <v>0.10934999999999999</v>
      </c>
      <c r="E49" s="11">
        <f>'ТСО ИП'!E46/1000</f>
        <v>0</v>
      </c>
      <c r="F49" s="11">
        <f>'ТСО ИП'!F46/1000</f>
        <v>-0.10934999999999999</v>
      </c>
      <c r="G49" s="29">
        <f t="shared" si="0"/>
        <v>0</v>
      </c>
    </row>
    <row r="50" spans="1:7" ht="15.75" customHeight="1">
      <c r="A50" s="132"/>
      <c r="B50" s="134"/>
      <c r="C50" s="33" t="s">
        <v>1</v>
      </c>
      <c r="D50" s="11">
        <f>'ТСО ИП'!D47/1000</f>
        <v>0</v>
      </c>
      <c r="E50" s="11">
        <f>'ТСО ИП'!E47/1000</f>
        <v>0</v>
      </c>
      <c r="F50" s="11">
        <f>'ТСО ИП'!F47/1000</f>
        <v>0</v>
      </c>
      <c r="G50" s="29" t="e">
        <f t="shared" si="0"/>
        <v>#DIV/0!</v>
      </c>
    </row>
    <row r="51" spans="1:7" s="8" customFormat="1" ht="15.75" customHeight="1">
      <c r="A51" s="132">
        <v>13</v>
      </c>
      <c r="B51" s="134" t="s">
        <v>32</v>
      </c>
      <c r="C51" s="15" t="s">
        <v>15</v>
      </c>
      <c r="D51" s="11">
        <f>'ТСО ИП'!D48/1000</f>
        <v>0.46651999999999999</v>
      </c>
      <c r="E51" s="11">
        <f>'ТСО ИП'!E48/1000</f>
        <v>0</v>
      </c>
      <c r="F51" s="11">
        <f>'ТСО ИП'!F48/1000</f>
        <v>-0.46651999999999999</v>
      </c>
      <c r="G51" s="29">
        <f t="shared" si="0"/>
        <v>0</v>
      </c>
    </row>
    <row r="52" spans="1:7" ht="15.75" customHeight="1">
      <c r="A52" s="132"/>
      <c r="B52" s="134"/>
      <c r="C52" s="33" t="s">
        <v>0</v>
      </c>
      <c r="D52" s="11">
        <f>'ТСО ИП'!D49/1000</f>
        <v>0.46651999999999999</v>
      </c>
      <c r="E52" s="11">
        <f>'ТСО ИП'!E49/1000</f>
        <v>0</v>
      </c>
      <c r="F52" s="11">
        <f>'ТСО ИП'!F49/1000</f>
        <v>-0.46651999999999999</v>
      </c>
      <c r="G52" s="29">
        <f t="shared" si="0"/>
        <v>0</v>
      </c>
    </row>
    <row r="53" spans="1:7" ht="15.75" customHeight="1">
      <c r="A53" s="132"/>
      <c r="B53" s="134"/>
      <c r="C53" s="33" t="s">
        <v>1</v>
      </c>
      <c r="D53" s="11">
        <f>'ТСО ИП'!D50/1000</f>
        <v>0</v>
      </c>
      <c r="E53" s="11">
        <f>'ТСО ИП'!E50/1000</f>
        <v>0</v>
      </c>
      <c r="F53" s="11">
        <f>'ТСО ИП'!F50/1000</f>
        <v>0</v>
      </c>
      <c r="G53" s="29" t="e">
        <f t="shared" si="0"/>
        <v>#DIV/0!</v>
      </c>
    </row>
    <row r="54" spans="1:7" s="8" customFormat="1" ht="15.75" customHeight="1">
      <c r="A54" s="132">
        <v>14</v>
      </c>
      <c r="B54" s="163" t="s">
        <v>28</v>
      </c>
      <c r="C54" s="23" t="s">
        <v>15</v>
      </c>
      <c r="D54" s="11">
        <f>'ТСО ИП'!D51/1000</f>
        <v>1.6287</v>
      </c>
      <c r="E54" s="11">
        <f>'ТСО ИП'!E51/1000</f>
        <v>0</v>
      </c>
      <c r="F54" s="11">
        <f>'ТСО ИП'!F51/1000</f>
        <v>-1.6287</v>
      </c>
      <c r="G54" s="29">
        <f t="shared" si="0"/>
        <v>0</v>
      </c>
    </row>
    <row r="55" spans="1:7" ht="15.75" customHeight="1">
      <c r="A55" s="132"/>
      <c r="B55" s="163"/>
      <c r="C55" s="33" t="s">
        <v>0</v>
      </c>
      <c r="D55" s="11">
        <f>'ТСО ИП'!D52/1000</f>
        <v>1.6287</v>
      </c>
      <c r="E55" s="11">
        <f>'ТСО ИП'!E52/1000</f>
        <v>0</v>
      </c>
      <c r="F55" s="11">
        <f>'ТСО ИП'!F52/1000</f>
        <v>-1.6287</v>
      </c>
      <c r="G55" s="29">
        <f t="shared" si="0"/>
        <v>0</v>
      </c>
    </row>
    <row r="56" spans="1:7" ht="15.75" customHeight="1">
      <c r="A56" s="132"/>
      <c r="B56" s="163"/>
      <c r="C56" s="33" t="s">
        <v>1</v>
      </c>
      <c r="D56" s="11">
        <f>'ТСО ИП'!D53/1000</f>
        <v>0</v>
      </c>
      <c r="E56" s="11">
        <f>'ТСО ИП'!E53/1000</f>
        <v>0</v>
      </c>
      <c r="F56" s="11">
        <f>'ТСО ИП'!F53/1000</f>
        <v>0</v>
      </c>
      <c r="G56" s="29" t="e">
        <f t="shared" si="0"/>
        <v>#DIV/0!</v>
      </c>
    </row>
    <row r="57" spans="1:7" ht="15.75" customHeight="1">
      <c r="A57" s="132">
        <v>15</v>
      </c>
      <c r="B57" s="134" t="s">
        <v>37</v>
      </c>
      <c r="C57" s="23" t="s">
        <v>15</v>
      </c>
      <c r="D57" s="11">
        <f>'ТСО ИП'!D54/1000</f>
        <v>1.0980900000000002</v>
      </c>
      <c r="E57" s="11">
        <f>'ТСО ИП'!E54/1000</f>
        <v>0.15822</v>
      </c>
      <c r="F57" s="11">
        <f>'ТСО ИП'!F54/1000</f>
        <v>-0.93986999999999998</v>
      </c>
      <c r="G57" s="29">
        <f t="shared" si="0"/>
        <v>14.408655028276367</v>
      </c>
    </row>
    <row r="58" spans="1:7" ht="15.75" customHeight="1">
      <c r="A58" s="132"/>
      <c r="B58" s="134"/>
      <c r="C58" s="33" t="s">
        <v>0</v>
      </c>
      <c r="D58" s="11">
        <f>'ТСО ИП'!D55/1000</f>
        <v>0.60533000000000003</v>
      </c>
      <c r="E58" s="11">
        <f>'ТСО ИП'!E55/1000</f>
        <v>0</v>
      </c>
      <c r="F58" s="11">
        <f>'ТСО ИП'!F55/1000</f>
        <v>-0.60533000000000003</v>
      </c>
      <c r="G58" s="29">
        <f t="shared" si="0"/>
        <v>0</v>
      </c>
    </row>
    <row r="59" spans="1:7" ht="15.75" customHeight="1">
      <c r="A59" s="132"/>
      <c r="B59" s="134"/>
      <c r="C59" s="33" t="s">
        <v>1</v>
      </c>
      <c r="D59" s="11">
        <f>'ТСО ИП'!D56/1000</f>
        <v>0.49275999999999998</v>
      </c>
      <c r="E59" s="11">
        <f>'ТСО ИП'!E56/1000</f>
        <v>0.15822</v>
      </c>
      <c r="F59" s="11">
        <f>'ТСО ИП'!F56/1000</f>
        <v>-0.33453999999999995</v>
      </c>
      <c r="G59" s="29">
        <f t="shared" si="0"/>
        <v>32.108937413751114</v>
      </c>
    </row>
    <row r="60" spans="1:7" ht="15.75" customHeight="1">
      <c r="A60" s="132">
        <v>16</v>
      </c>
      <c r="B60" s="163" t="s">
        <v>19</v>
      </c>
      <c r="C60" s="15" t="s">
        <v>15</v>
      </c>
      <c r="D60" s="11">
        <f>'ТСО ИП'!D57/1000</f>
        <v>0.63346000000000002</v>
      </c>
      <c r="E60" s="11">
        <f>'ТСО ИП'!E57/1000</f>
        <v>0.26243</v>
      </c>
      <c r="F60" s="11">
        <f>'ТСО ИП'!F57/1000</f>
        <v>-0.37102999999999997</v>
      </c>
      <c r="G60" s="29">
        <f t="shared" si="0"/>
        <v>41.428030183436995</v>
      </c>
    </row>
    <row r="61" spans="1:7" ht="15.75" customHeight="1">
      <c r="A61" s="132"/>
      <c r="B61" s="163"/>
      <c r="C61" s="33" t="s">
        <v>0</v>
      </c>
      <c r="D61" s="11">
        <f>'ТСО ИП'!D58/1000</f>
        <v>0.20346</v>
      </c>
      <c r="E61" s="11">
        <f>'ТСО ИП'!E58/1000</f>
        <v>0.15259</v>
      </c>
      <c r="F61" s="11">
        <f>'ТСО ИП'!F58/1000</f>
        <v>-5.0870000000000005E-2</v>
      </c>
      <c r="G61" s="29">
        <f t="shared" si="0"/>
        <v>74.997542514499159</v>
      </c>
    </row>
    <row r="62" spans="1:7" ht="15.75" customHeight="1">
      <c r="A62" s="132"/>
      <c r="B62" s="163"/>
      <c r="C62" s="33" t="s">
        <v>1</v>
      </c>
      <c r="D62" s="11">
        <f>'ТСО ИП'!D59/1000</f>
        <v>0.43</v>
      </c>
      <c r="E62" s="11">
        <f>'ТСО ИП'!E59/1000</f>
        <v>0.10984000000000001</v>
      </c>
      <c r="F62" s="11">
        <f>'ТСО ИП'!F59/1000</f>
        <v>-0.32015999999999994</v>
      </c>
      <c r="G62" s="29">
        <f t="shared" si="0"/>
        <v>25.54418604651163</v>
      </c>
    </row>
    <row r="63" spans="1:7" ht="15.75" customHeight="1">
      <c r="A63" s="132">
        <v>17</v>
      </c>
      <c r="B63" s="134" t="s">
        <v>46</v>
      </c>
      <c r="C63" s="15" t="s">
        <v>15</v>
      </c>
      <c r="D63" s="11">
        <f>'ТСО ИП'!D60/1000</f>
        <v>0.69308000000000003</v>
      </c>
      <c r="E63" s="11">
        <f>'ТСО ИП'!E60/1000</f>
        <v>0</v>
      </c>
      <c r="F63" s="11">
        <f>'ТСО ИП'!F60/1000</f>
        <v>-0.69308000000000003</v>
      </c>
      <c r="G63" s="29">
        <f t="shared" si="0"/>
        <v>0</v>
      </c>
    </row>
    <row r="64" spans="1:7" ht="15.75" customHeight="1">
      <c r="A64" s="132"/>
      <c r="B64" s="134"/>
      <c r="C64" s="33" t="s">
        <v>0</v>
      </c>
      <c r="D64" s="11">
        <f>'ТСО ИП'!D61/1000</f>
        <v>0</v>
      </c>
      <c r="E64" s="11">
        <f>'ТСО ИП'!E61/1000</f>
        <v>0</v>
      </c>
      <c r="F64" s="11">
        <f>'ТСО ИП'!F61/1000</f>
        <v>0</v>
      </c>
      <c r="G64" s="29" t="e">
        <f t="shared" si="0"/>
        <v>#DIV/0!</v>
      </c>
    </row>
    <row r="65" spans="1:7" ht="15.75" customHeight="1">
      <c r="A65" s="132"/>
      <c r="B65" s="134"/>
      <c r="C65" s="33" t="s">
        <v>1</v>
      </c>
      <c r="D65" s="11">
        <f>'ТСО ИП'!D62/1000</f>
        <v>0.69308000000000003</v>
      </c>
      <c r="E65" s="11">
        <f>'ТСО ИП'!E62/1000</f>
        <v>0</v>
      </c>
      <c r="F65" s="11">
        <f>'ТСО ИП'!F62/1000</f>
        <v>-0.69308000000000003</v>
      </c>
      <c r="G65" s="29">
        <f t="shared" si="0"/>
        <v>0</v>
      </c>
    </row>
    <row r="66" spans="1:7" ht="15.75" customHeight="1">
      <c r="A66" s="132">
        <v>18</v>
      </c>
      <c r="B66" s="161" t="s">
        <v>6</v>
      </c>
      <c r="C66" s="15" t="s">
        <v>15</v>
      </c>
      <c r="D66" s="11">
        <f>'ТСО ИП'!D63/1000</f>
        <v>0.76139000000000001</v>
      </c>
      <c r="E66" s="11">
        <f>'ТСО ИП'!E63/1000</f>
        <v>0</v>
      </c>
      <c r="F66" s="11">
        <f>'ТСО ИП'!F63/1000</f>
        <v>-0.76139000000000001</v>
      </c>
      <c r="G66" s="29">
        <f t="shared" si="0"/>
        <v>0</v>
      </c>
    </row>
    <row r="67" spans="1:7" ht="15.75" customHeight="1">
      <c r="A67" s="132"/>
      <c r="B67" s="161"/>
      <c r="C67" s="33" t="s">
        <v>0</v>
      </c>
      <c r="D67" s="11">
        <f>'ТСО ИП'!D64/1000</f>
        <v>0.44605</v>
      </c>
      <c r="E67" s="11">
        <f>'ТСО ИП'!E64/1000</f>
        <v>0</v>
      </c>
      <c r="F67" s="11">
        <f>'ТСО ИП'!F64/1000</f>
        <v>-0.44605</v>
      </c>
      <c r="G67" s="29">
        <f t="shared" si="0"/>
        <v>0</v>
      </c>
    </row>
    <row r="68" spans="1:7" ht="15.75" customHeight="1">
      <c r="A68" s="132"/>
      <c r="B68" s="161"/>
      <c r="C68" s="33" t="s">
        <v>1</v>
      </c>
      <c r="D68" s="11">
        <f>'ТСО ИП'!D65/1000</f>
        <v>0.31533999999999995</v>
      </c>
      <c r="E68" s="11">
        <f>'ТСО ИП'!E65/1000</f>
        <v>0</v>
      </c>
      <c r="F68" s="11">
        <f>'ТСО ИП'!F65/1000</f>
        <v>-0.31533999999999995</v>
      </c>
      <c r="G68" s="29">
        <f t="shared" si="0"/>
        <v>0</v>
      </c>
    </row>
    <row r="69" spans="1:7" ht="15.75" customHeight="1">
      <c r="A69" s="132">
        <v>19</v>
      </c>
      <c r="B69" s="134" t="s">
        <v>7</v>
      </c>
      <c r="C69" s="15" t="s">
        <v>15</v>
      </c>
      <c r="D69" s="11">
        <f>'ТСО ИП'!D66/1000</f>
        <v>2.0122800000000001</v>
      </c>
      <c r="E69" s="11">
        <f>'ТСО ИП'!E66/1000</f>
        <v>0.95553427999999996</v>
      </c>
      <c r="F69" s="11">
        <f>'ТСО ИП'!F66/1000</f>
        <v>-1.0567457199999999</v>
      </c>
      <c r="G69" s="29">
        <f t="shared" ref="G69:G92" si="1">E69*100/D69</f>
        <v>47.485155147394991</v>
      </c>
    </row>
    <row r="70" spans="1:7" ht="15.75" customHeight="1">
      <c r="A70" s="132"/>
      <c r="B70" s="134"/>
      <c r="C70" s="33" t="s">
        <v>0</v>
      </c>
      <c r="D70" s="11">
        <f>'ТСО ИП'!D67/1000</f>
        <v>1.6710999999999998</v>
      </c>
      <c r="E70" s="11">
        <f>'ТСО ИП'!E67/1000</f>
        <v>0.95553427999999996</v>
      </c>
      <c r="F70" s="11">
        <f>'ТСО ИП'!F67/1000</f>
        <v>-0.71556571999999996</v>
      </c>
      <c r="G70" s="29">
        <f t="shared" si="1"/>
        <v>57.179958111423616</v>
      </c>
    </row>
    <row r="71" spans="1:7" ht="15.75" customHeight="1" thickBot="1">
      <c r="A71" s="133"/>
      <c r="B71" s="135"/>
      <c r="C71" s="34" t="s">
        <v>1</v>
      </c>
      <c r="D71" s="73">
        <f>'ТСО ИП'!D68/1000</f>
        <v>0.34117999999999998</v>
      </c>
      <c r="E71" s="73">
        <f>'ТСО ИП'!E68/1000</f>
        <v>0</v>
      </c>
      <c r="F71" s="73">
        <f>'ТСО ИП'!F68/1000</f>
        <v>-0.34117999999999998</v>
      </c>
      <c r="G71" s="60">
        <f t="shared" si="1"/>
        <v>0</v>
      </c>
    </row>
    <row r="72" spans="1:7" s="48" customFormat="1" ht="15.75" customHeight="1">
      <c r="A72" s="164" t="s">
        <v>43</v>
      </c>
      <c r="B72" s="165"/>
      <c r="C72" s="46" t="s">
        <v>15</v>
      </c>
      <c r="D72" s="63" t="e">
        <f>'ТСО ИП'!#REF!/1000</f>
        <v>#REF!</v>
      </c>
      <c r="E72" s="63" t="e">
        <f>'ТСО ИП'!#REF!/1000</f>
        <v>#REF!</v>
      </c>
      <c r="F72" s="63" t="e">
        <f>'ТСО ИП'!#REF!/1000</f>
        <v>#REF!</v>
      </c>
      <c r="G72" s="72" t="e">
        <f t="shared" si="1"/>
        <v>#REF!</v>
      </c>
    </row>
    <row r="73" spans="1:7" s="48" customFormat="1" ht="15.75" customHeight="1">
      <c r="A73" s="166"/>
      <c r="B73" s="167"/>
      <c r="C73" s="22" t="s">
        <v>0</v>
      </c>
      <c r="D73" s="56" t="e">
        <f>'ТСО ИП'!#REF!/1000</f>
        <v>#REF!</v>
      </c>
      <c r="E73" s="56" t="e">
        <f>'ТСО ИП'!#REF!/1000</f>
        <v>#REF!</v>
      </c>
      <c r="F73" s="56" t="e">
        <f>'ТСО ИП'!#REF!/1000</f>
        <v>#REF!</v>
      </c>
      <c r="G73" s="69" t="e">
        <f t="shared" si="1"/>
        <v>#REF!</v>
      </c>
    </row>
    <row r="74" spans="1:7" s="48" customFormat="1" ht="15.75" customHeight="1" thickBot="1">
      <c r="A74" s="168"/>
      <c r="B74" s="169"/>
      <c r="C74" s="44" t="s">
        <v>1</v>
      </c>
      <c r="D74" s="70" t="e">
        <f>'ТСО ИП'!#REF!/1000</f>
        <v>#REF!</v>
      </c>
      <c r="E74" s="70" t="e">
        <f>'ТСО ИП'!#REF!/1000</f>
        <v>#REF!</v>
      </c>
      <c r="F74" s="70" t="e">
        <f>'ТСО ИП'!#REF!/1000</f>
        <v>#REF!</v>
      </c>
      <c r="G74" s="71" t="e">
        <f t="shared" si="1"/>
        <v>#REF!</v>
      </c>
    </row>
    <row r="75" spans="1:7" s="8" customFormat="1" ht="15.75" customHeight="1">
      <c r="A75" s="154">
        <v>20</v>
      </c>
      <c r="B75" s="138" t="s">
        <v>34</v>
      </c>
      <c r="C75" s="39" t="s">
        <v>15</v>
      </c>
      <c r="D75" s="61" t="e">
        <f>'ТСО ИП'!#REF!/1000</f>
        <v>#REF!</v>
      </c>
      <c r="E75" s="61" t="e">
        <f>'ТСО ИП'!#REF!/1000</f>
        <v>#REF!</v>
      </c>
      <c r="F75" s="61" t="e">
        <f>'ТСО ИП'!#REF!/1000</f>
        <v>#REF!</v>
      </c>
      <c r="G75" s="74" t="e">
        <f t="shared" si="1"/>
        <v>#REF!</v>
      </c>
    </row>
    <row r="76" spans="1:7" ht="15.75" customHeight="1">
      <c r="A76" s="132"/>
      <c r="B76" s="134"/>
      <c r="C76" s="33" t="s">
        <v>0</v>
      </c>
      <c r="D76" s="11" t="e">
        <f>'ТСО ИП'!#REF!/1000</f>
        <v>#REF!</v>
      </c>
      <c r="E76" s="11" t="e">
        <f>'ТСО ИП'!#REF!/1000</f>
        <v>#REF!</v>
      </c>
      <c r="F76" s="11" t="e">
        <f>'ТСО ИП'!#REF!/1000</f>
        <v>#REF!</v>
      </c>
      <c r="G76" s="29" t="e">
        <f t="shared" si="1"/>
        <v>#REF!</v>
      </c>
    </row>
    <row r="77" spans="1:7" ht="15.75" customHeight="1">
      <c r="A77" s="132"/>
      <c r="B77" s="134"/>
      <c r="C77" s="33" t="s">
        <v>1</v>
      </c>
      <c r="D77" s="11" t="e">
        <f>'ТСО ИП'!#REF!/1000</f>
        <v>#REF!</v>
      </c>
      <c r="E77" s="11" t="e">
        <f>'ТСО ИП'!#REF!/1000</f>
        <v>#REF!</v>
      </c>
      <c r="F77" s="11" t="e">
        <f>'ТСО ИП'!#REF!/1000</f>
        <v>#REF!</v>
      </c>
      <c r="G77" s="29" t="e">
        <f t="shared" si="1"/>
        <v>#REF!</v>
      </c>
    </row>
    <row r="78" spans="1:7" s="8" customFormat="1" ht="15.75" customHeight="1">
      <c r="A78" s="132">
        <v>21</v>
      </c>
      <c r="B78" s="163" t="s">
        <v>31</v>
      </c>
      <c r="C78" s="15" t="s">
        <v>15</v>
      </c>
      <c r="D78" s="55" t="e">
        <f>'ТСО ИП'!#REF!/1000</f>
        <v>#REF!</v>
      </c>
      <c r="E78" s="55" t="e">
        <f>'ТСО ИП'!#REF!/1000</f>
        <v>#REF!</v>
      </c>
      <c r="F78" s="55" t="e">
        <f>'ТСО ИП'!#REF!/1000</f>
        <v>#REF!</v>
      </c>
      <c r="G78" s="75" t="e">
        <f t="shared" si="1"/>
        <v>#REF!</v>
      </c>
    </row>
    <row r="79" spans="1:7" ht="15.75" customHeight="1">
      <c r="A79" s="132"/>
      <c r="B79" s="163"/>
      <c r="C79" s="33" t="s">
        <v>0</v>
      </c>
      <c r="D79" s="11" t="e">
        <f>'ТСО ИП'!#REF!/1000</f>
        <v>#REF!</v>
      </c>
      <c r="E79" s="11" t="e">
        <f>'ТСО ИП'!#REF!/1000</f>
        <v>#REF!</v>
      </c>
      <c r="F79" s="11" t="e">
        <f>'ТСО ИП'!#REF!/1000</f>
        <v>#REF!</v>
      </c>
      <c r="G79" s="29" t="e">
        <f t="shared" si="1"/>
        <v>#REF!</v>
      </c>
    </row>
    <row r="80" spans="1:7" ht="15.75" customHeight="1">
      <c r="A80" s="132"/>
      <c r="B80" s="163"/>
      <c r="C80" s="33" t="s">
        <v>1</v>
      </c>
      <c r="D80" s="11" t="e">
        <f>'ТСО ИП'!#REF!/1000</f>
        <v>#REF!</v>
      </c>
      <c r="E80" s="11" t="e">
        <f>'ТСО ИП'!#REF!/1000</f>
        <v>#REF!</v>
      </c>
      <c r="F80" s="11" t="e">
        <f>'ТСО ИП'!#REF!/1000</f>
        <v>#REF!</v>
      </c>
      <c r="G80" s="29" t="e">
        <f t="shared" si="1"/>
        <v>#REF!</v>
      </c>
    </row>
    <row r="81" spans="1:7" s="8" customFormat="1" ht="15.75" customHeight="1">
      <c r="A81" s="132">
        <v>22</v>
      </c>
      <c r="B81" s="163" t="s">
        <v>35</v>
      </c>
      <c r="C81" s="15" t="s">
        <v>15</v>
      </c>
      <c r="D81" s="55" t="e">
        <f>'ТСО ИП'!#REF!/1000</f>
        <v>#REF!</v>
      </c>
      <c r="E81" s="55" t="e">
        <f>'ТСО ИП'!#REF!/1000</f>
        <v>#REF!</v>
      </c>
      <c r="F81" s="55" t="e">
        <f>'ТСО ИП'!#REF!/1000</f>
        <v>#REF!</v>
      </c>
      <c r="G81" s="75" t="e">
        <f t="shared" si="1"/>
        <v>#REF!</v>
      </c>
    </row>
    <row r="82" spans="1:7" ht="15.75" customHeight="1">
      <c r="A82" s="132"/>
      <c r="B82" s="163"/>
      <c r="C82" s="33" t="s">
        <v>0</v>
      </c>
      <c r="D82" s="11" t="e">
        <f>'ТСО ИП'!#REF!/1000</f>
        <v>#REF!</v>
      </c>
      <c r="E82" s="11" t="e">
        <f>'ТСО ИП'!#REF!/1000</f>
        <v>#REF!</v>
      </c>
      <c r="F82" s="11" t="e">
        <f>'ТСО ИП'!#REF!/1000</f>
        <v>#REF!</v>
      </c>
      <c r="G82" s="29" t="e">
        <f t="shared" si="1"/>
        <v>#REF!</v>
      </c>
    </row>
    <row r="83" spans="1:7" ht="15.75" customHeight="1">
      <c r="A83" s="132"/>
      <c r="B83" s="163"/>
      <c r="C83" s="33" t="s">
        <v>1</v>
      </c>
      <c r="D83" s="11" t="e">
        <f>'ТСО ИП'!#REF!/1000</f>
        <v>#REF!</v>
      </c>
      <c r="E83" s="11" t="e">
        <f>'ТСО ИП'!#REF!/1000</f>
        <v>#REF!</v>
      </c>
      <c r="F83" s="11" t="e">
        <f>'ТСО ИП'!#REF!/1000</f>
        <v>#REF!</v>
      </c>
      <c r="G83" s="29" t="e">
        <f t="shared" si="1"/>
        <v>#REF!</v>
      </c>
    </row>
    <row r="84" spans="1:7" ht="15.75" customHeight="1">
      <c r="A84" s="132">
        <v>23</v>
      </c>
      <c r="B84" s="134" t="s">
        <v>36</v>
      </c>
      <c r="C84" s="23" t="s">
        <v>15</v>
      </c>
      <c r="D84" s="55" t="e">
        <f>'ТСО ИП'!#REF!/1000</f>
        <v>#REF!</v>
      </c>
      <c r="E84" s="55" t="e">
        <f>'ТСО ИП'!#REF!/1000</f>
        <v>#REF!</v>
      </c>
      <c r="F84" s="55" t="e">
        <f>'ТСО ИП'!#REF!/1000</f>
        <v>#REF!</v>
      </c>
      <c r="G84" s="75" t="e">
        <f t="shared" si="1"/>
        <v>#REF!</v>
      </c>
    </row>
    <row r="85" spans="1:7" ht="15.75" customHeight="1">
      <c r="A85" s="132"/>
      <c r="B85" s="134"/>
      <c r="C85" s="33" t="s">
        <v>0</v>
      </c>
      <c r="D85" s="11" t="e">
        <f>'ТСО ИП'!#REF!/1000</f>
        <v>#REF!</v>
      </c>
      <c r="E85" s="11" t="e">
        <f>'ТСО ИП'!#REF!/1000</f>
        <v>#REF!</v>
      </c>
      <c r="F85" s="11" t="e">
        <f>'ТСО ИП'!#REF!/1000</f>
        <v>#REF!</v>
      </c>
      <c r="G85" s="29" t="e">
        <f t="shared" si="1"/>
        <v>#REF!</v>
      </c>
    </row>
    <row r="86" spans="1:7" ht="15.75" customHeight="1">
      <c r="A86" s="132"/>
      <c r="B86" s="134"/>
      <c r="C86" s="33" t="s">
        <v>1</v>
      </c>
      <c r="D86" s="11" t="e">
        <f>'ТСО ИП'!#REF!/1000</f>
        <v>#REF!</v>
      </c>
      <c r="E86" s="11" t="e">
        <f>'ТСО ИП'!#REF!/1000</f>
        <v>#REF!</v>
      </c>
      <c r="F86" s="11" t="e">
        <f>'ТСО ИП'!#REF!/1000</f>
        <v>#REF!</v>
      </c>
      <c r="G86" s="29" t="e">
        <f t="shared" si="1"/>
        <v>#REF!</v>
      </c>
    </row>
    <row r="87" spans="1:7" s="8" customFormat="1">
      <c r="A87" s="132">
        <v>24</v>
      </c>
      <c r="B87" s="134" t="s">
        <v>33</v>
      </c>
      <c r="C87" s="23" t="s">
        <v>15</v>
      </c>
      <c r="D87" s="55" t="e">
        <f>'ТСО ИП'!#REF!/1000</f>
        <v>#REF!</v>
      </c>
      <c r="E87" s="55" t="e">
        <f>'ТСО ИП'!#REF!/1000</f>
        <v>#REF!</v>
      </c>
      <c r="F87" s="55" t="e">
        <f>'ТСО ИП'!#REF!/1000</f>
        <v>#REF!</v>
      </c>
      <c r="G87" s="75" t="e">
        <f t="shared" si="1"/>
        <v>#REF!</v>
      </c>
    </row>
    <row r="88" spans="1:7">
      <c r="A88" s="132"/>
      <c r="B88" s="134"/>
      <c r="C88" s="33" t="s">
        <v>0</v>
      </c>
      <c r="D88" s="11" t="e">
        <f>'ТСО ИП'!#REF!/1000</f>
        <v>#REF!</v>
      </c>
      <c r="E88" s="11" t="e">
        <f>'ТСО ИП'!#REF!/1000</f>
        <v>#REF!</v>
      </c>
      <c r="F88" s="11" t="e">
        <f>'ТСО ИП'!#REF!/1000</f>
        <v>#REF!</v>
      </c>
      <c r="G88" s="29" t="e">
        <f t="shared" si="1"/>
        <v>#REF!</v>
      </c>
    </row>
    <row r="89" spans="1:7">
      <c r="A89" s="132"/>
      <c r="B89" s="134"/>
      <c r="C89" s="33" t="s">
        <v>1</v>
      </c>
      <c r="D89" s="11" t="e">
        <f>'ТСО ИП'!#REF!/1000</f>
        <v>#REF!</v>
      </c>
      <c r="E89" s="11" t="e">
        <f>'ТСО ИП'!#REF!/1000</f>
        <v>#REF!</v>
      </c>
      <c r="F89" s="11" t="e">
        <f>'ТСО ИП'!#REF!/1000</f>
        <v>#REF!</v>
      </c>
      <c r="G89" s="29" t="e">
        <f t="shared" si="1"/>
        <v>#REF!</v>
      </c>
    </row>
    <row r="90" spans="1:7">
      <c r="A90" s="132">
        <v>25</v>
      </c>
      <c r="B90" s="163" t="s">
        <v>5</v>
      </c>
      <c r="C90" s="15" t="s">
        <v>15</v>
      </c>
      <c r="D90" s="55" t="e">
        <f>'ТСО ИП'!#REF!/1000</f>
        <v>#REF!</v>
      </c>
      <c r="E90" s="55" t="e">
        <f>'ТСО ИП'!#REF!/1000</f>
        <v>#REF!</v>
      </c>
      <c r="F90" s="55" t="e">
        <f>'ТСО ИП'!#REF!/1000</f>
        <v>#REF!</v>
      </c>
      <c r="G90" s="75" t="e">
        <f t="shared" si="1"/>
        <v>#REF!</v>
      </c>
    </row>
    <row r="91" spans="1:7">
      <c r="A91" s="132"/>
      <c r="B91" s="163"/>
      <c r="C91" s="33" t="s">
        <v>0</v>
      </c>
      <c r="D91" s="11" t="e">
        <f>'ТСО ИП'!#REF!/1000</f>
        <v>#REF!</v>
      </c>
      <c r="E91" s="11" t="e">
        <f>'ТСО ИП'!#REF!/1000</f>
        <v>#REF!</v>
      </c>
      <c r="F91" s="11" t="e">
        <f>'ТСО ИП'!#REF!/1000</f>
        <v>#REF!</v>
      </c>
      <c r="G91" s="29" t="e">
        <f t="shared" si="1"/>
        <v>#REF!</v>
      </c>
    </row>
    <row r="92" spans="1:7">
      <c r="A92" s="132"/>
      <c r="B92" s="163"/>
      <c r="C92" s="33" t="s">
        <v>1</v>
      </c>
      <c r="D92" s="11">
        <f>'ТСО ИП'!D69/1000</f>
        <v>0</v>
      </c>
      <c r="E92" s="11">
        <f>'ТСО ИП'!E69/1000</f>
        <v>0</v>
      </c>
      <c r="F92" s="11">
        <f>'ТСО ИП'!F69/1000</f>
        <v>0</v>
      </c>
      <c r="G92" s="29" t="e">
        <f t="shared" si="1"/>
        <v>#DIV/0!</v>
      </c>
    </row>
  </sheetData>
  <mergeCells count="57">
    <mergeCell ref="A87:A89"/>
    <mergeCell ref="B87:B89"/>
    <mergeCell ref="A90:A92"/>
    <mergeCell ref="B90:B92"/>
    <mergeCell ref="A21:A23"/>
    <mergeCell ref="B21:B23"/>
    <mergeCell ref="A27:A29"/>
    <mergeCell ref="B27:B29"/>
    <mergeCell ref="A30:A32"/>
    <mergeCell ref="B30:B32"/>
    <mergeCell ref="A33:A35"/>
    <mergeCell ref="B33:B35"/>
    <mergeCell ref="A36:A38"/>
    <mergeCell ref="B36:B38"/>
    <mergeCell ref="A39:A41"/>
    <mergeCell ref="B39:B41"/>
    <mergeCell ref="A1:G1"/>
    <mergeCell ref="D2:G2"/>
    <mergeCell ref="A3:B3"/>
    <mergeCell ref="A4:B8"/>
    <mergeCell ref="A9:A11"/>
    <mergeCell ref="B9:B11"/>
    <mergeCell ref="A12:B14"/>
    <mergeCell ref="A18:A20"/>
    <mergeCell ref="B18:B20"/>
    <mergeCell ref="A15:B17"/>
    <mergeCell ref="A24:A26"/>
    <mergeCell ref="B24:B26"/>
    <mergeCell ref="A42:A44"/>
    <mergeCell ref="B42:B44"/>
    <mergeCell ref="A45:A47"/>
    <mergeCell ref="B45:B47"/>
    <mergeCell ref="A48:A50"/>
    <mergeCell ref="B48:B50"/>
    <mergeCell ref="A51:A53"/>
    <mergeCell ref="B51:B53"/>
    <mergeCell ref="A54:A56"/>
    <mergeCell ref="B54:B56"/>
    <mergeCell ref="A57:A59"/>
    <mergeCell ref="B57:B59"/>
    <mergeCell ref="A60:A62"/>
    <mergeCell ref="B60:B62"/>
    <mergeCell ref="A63:A65"/>
    <mergeCell ref="B63:B65"/>
    <mergeCell ref="A66:A68"/>
    <mergeCell ref="B66:B68"/>
    <mergeCell ref="A69:A71"/>
    <mergeCell ref="B69:B71"/>
    <mergeCell ref="A75:A77"/>
    <mergeCell ref="B75:B77"/>
    <mergeCell ref="A72:B74"/>
    <mergeCell ref="A78:A80"/>
    <mergeCell ref="B78:B80"/>
    <mergeCell ref="A81:A83"/>
    <mergeCell ref="B81:B83"/>
    <mergeCell ref="A84:A86"/>
    <mergeCell ref="B84:B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ТСО ИП</vt:lpstr>
      <vt:lpstr>в млн.руб.</vt:lpstr>
      <vt:lpstr>'ТСО ИП'!Область_печати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2017-01-13T07:03:36Z</dcterms:modified>
</cp:coreProperties>
</file>