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  <sheet name="млн. руб." sheetId="2" state="hidden" r:id="rId2"/>
    <sheet name="Лист2" sheetId="3" state="hidden" r:id="rId3"/>
  </sheets>
  <definedNames>
    <definedName name="_xlnm.Print_Area" localSheetId="0">'2015'!$A$1:$X$21</definedName>
  </definedNames>
  <calcPr fullCalcOnLoad="1"/>
</workbook>
</file>

<file path=xl/sharedStrings.xml><?xml version="1.0" encoding="utf-8"?>
<sst xmlns="http://schemas.openxmlformats.org/spreadsheetml/2006/main" count="191" uniqueCount="48">
  <si>
    <t>Наименование организации</t>
  </si>
  <si>
    <t>всего</t>
  </si>
  <si>
    <t>Комментарии</t>
  </si>
  <si>
    <t>с учетом НДС и налогом на прибыль</t>
  </si>
  <si>
    <t>№</t>
  </si>
  <si>
    <t>по водоснабжению</t>
  </si>
  <si>
    <t>по водоотведению</t>
  </si>
  <si>
    <t>по водоотведению, очистке сточных вод</t>
  </si>
  <si>
    <t>в том числе</t>
  </si>
  <si>
    <t>прибыль</t>
  </si>
  <si>
    <t>амортизация</t>
  </si>
  <si>
    <t>плата за подключение</t>
  </si>
  <si>
    <t>бюджетные источники</t>
  </si>
  <si>
    <t>ОАО "Водоканал" г.Чебоксары, в т.ч.:</t>
  </si>
  <si>
    <t xml:space="preserve">Отклонение фактической суммы выполнения от суммы, выделенной в тарифах </t>
  </si>
  <si>
    <t>% освоения</t>
  </si>
  <si>
    <t xml:space="preserve">Освоено фактически за </t>
  </si>
  <si>
    <t>Реквизиты нормативно-правового акта</t>
  </si>
  <si>
    <t xml:space="preserve">заемные средства </t>
  </si>
  <si>
    <t xml:space="preserve">Приказ Министерства строительства,
архитектуры и жилищно-коммунального хозяйства
Чувашской Республики от 16 декабря 2013 г. № 03/1-03/481
</t>
  </si>
  <si>
    <t>без учета НДС</t>
  </si>
  <si>
    <t>без учета НДС, с налогом на прибыль</t>
  </si>
  <si>
    <t xml:space="preserve">Филиал ОАО "ТГК-5", всего в т.ч.:                                                                    </t>
  </si>
  <si>
    <t xml:space="preserve">производство ТЭ                                                                      </t>
  </si>
  <si>
    <t>Организации в сфере теплоснабжения</t>
  </si>
  <si>
    <t xml:space="preserve">Организации в сфере водоснабжения, водоотведения </t>
  </si>
  <si>
    <t>за счет тарифов, в т.ч.:</t>
  </si>
  <si>
    <t>без доп. предъявления НДС и налога на прибыль</t>
  </si>
  <si>
    <t>прочие источники</t>
  </si>
  <si>
    <t>ООО "Коммунальные технологии"</t>
  </si>
  <si>
    <t>г. Чебоксары</t>
  </si>
  <si>
    <t>г Новочебоксарск</t>
  </si>
  <si>
    <t>Всего по ТС</t>
  </si>
  <si>
    <t>МУП "Коммунальные сети г.Новочебоксарска"</t>
  </si>
  <si>
    <t>по водоснабжению (хозпитьевая вода)</t>
  </si>
  <si>
    <t>по водоснабжению (техническая вода)</t>
  </si>
  <si>
    <t xml:space="preserve">Утверждено  по инвестиционной программе </t>
  </si>
  <si>
    <t>Всего по ВС и ВО в т.ч.:</t>
  </si>
  <si>
    <t>Приложение № 2</t>
  </si>
  <si>
    <t>ГУП "БОС"Минстроя ЧР , в т.ч.</t>
  </si>
  <si>
    <t>тариф</t>
  </si>
  <si>
    <t xml:space="preserve">передача 62175,0 + теплоноситель 2229,0                                                  </t>
  </si>
  <si>
    <t>ГУП БОС за счет тарифов</t>
  </si>
  <si>
    <t>план</t>
  </si>
  <si>
    <t>факт</t>
  </si>
  <si>
    <t>%</t>
  </si>
  <si>
    <t xml:space="preserve">Мониторинг фактического выполнения инвестиционных программ  организаций в сфере теплоснабжения, водоснабжения, водоотведения за 1 квартал 2015 г. (в млн. руб.) </t>
  </si>
  <si>
    <t xml:space="preserve">Мониторинг фактического выполнения инвестиционных программ  организаций в сфере водоснабжения, водоотведения за 1 квартал 2015 г. (в тыс. руб.)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</si>
</sst>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  <numFmt numFmtId="190" formatCode="0.00000"/>
  </numFmts>
  <fonts count="41">
    <font>
      <sz val="10"/>
      <name val="Arial"/>
      <family val="0"/>
    </font>
    <font>
      <sz val="9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" fillId="32" borderId="10" applyBorder="0">
      <alignment horizontal="right"/>
      <protection/>
    </xf>
    <xf numFmtId="0" fontId="40" fillId="33" borderId="0" applyNumberFormat="0" applyBorder="0" applyAlignment="0" applyProtection="0"/>
  </cellStyleXfs>
  <cellXfs count="177">
    <xf numFmtId="0" fontId="0" fillId="0" borderId="0" xfId="0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34" borderId="11" xfId="58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4" fontId="2" fillId="6" borderId="11" xfId="58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4" fontId="2" fillId="6" borderId="11" xfId="0" applyNumberFormat="1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4" fontId="4" fillId="19" borderId="0" xfId="0" applyNumberFormat="1" applyFont="1" applyFill="1" applyAlignment="1">
      <alignment horizontal="center" vertical="center" wrapText="1"/>
    </xf>
    <xf numFmtId="0" fontId="5" fillId="19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4" fillId="0" borderId="18" xfId="58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3" xfId="58" applyNumberFormat="1" applyFont="1" applyFill="1" applyBorder="1" applyAlignment="1">
      <alignment horizontal="center" vertical="center" wrapText="1"/>
    </xf>
    <xf numFmtId="4" fontId="4" fillId="0" borderId="14" xfId="58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4" fontId="2" fillId="6" borderId="10" xfId="58" applyNumberFormat="1" applyFont="1" applyFill="1" applyBorder="1" applyAlignment="1">
      <alignment horizontal="center" vertical="center" wrapText="1"/>
    </xf>
    <xf numFmtId="4" fontId="2" fillId="6" borderId="16" xfId="0" applyNumberFormat="1" applyFont="1" applyFill="1" applyBorder="1" applyAlignment="1">
      <alignment horizontal="center" vertical="center" wrapText="1"/>
    </xf>
    <xf numFmtId="4" fontId="2" fillId="6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" fontId="4" fillId="0" borderId="12" xfId="58" applyNumberFormat="1" applyFont="1" applyFill="1" applyBorder="1" applyAlignment="1">
      <alignment horizontal="center" vertical="center" wrapText="1"/>
    </xf>
    <xf numFmtId="4" fontId="4" fillId="0" borderId="20" xfId="58" applyNumberFormat="1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4" fontId="2" fillId="6" borderId="22" xfId="58" applyNumberFormat="1" applyFont="1" applyFill="1" applyBorder="1" applyAlignment="1">
      <alignment horizontal="center" vertical="center" wrapText="1"/>
    </xf>
    <xf numFmtId="4" fontId="2" fillId="6" borderId="23" xfId="58" applyNumberFormat="1" applyFont="1" applyFill="1" applyBorder="1" applyAlignment="1">
      <alignment horizontal="center" vertical="center" wrapText="1"/>
    </xf>
    <xf numFmtId="4" fontId="2" fillId="6" borderId="24" xfId="58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4" fontId="2" fillId="4" borderId="22" xfId="0" applyNumberFormat="1" applyFont="1" applyFill="1" applyBorder="1" applyAlignment="1">
      <alignment horizontal="center" vertical="center" wrapText="1"/>
    </xf>
    <xf numFmtId="4" fontId="5" fillId="19" borderId="19" xfId="58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3" xfId="58" applyNumberFormat="1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4" fontId="2" fillId="19" borderId="27" xfId="0" applyNumberFormat="1" applyFont="1" applyFill="1" applyBorder="1" applyAlignment="1">
      <alignment horizontal="center" vertical="center" wrapText="1"/>
    </xf>
    <xf numFmtId="4" fontId="2" fillId="19" borderId="28" xfId="0" applyNumberFormat="1" applyFont="1" applyFill="1" applyBorder="1" applyAlignment="1">
      <alignment horizontal="center" vertical="center" wrapText="1"/>
    </xf>
    <xf numFmtId="4" fontId="2" fillId="19" borderId="29" xfId="0" applyNumberFormat="1" applyFont="1" applyFill="1" applyBorder="1" applyAlignment="1">
      <alignment horizontal="center" vertical="center" wrapText="1"/>
    </xf>
    <xf numFmtId="4" fontId="2" fillId="19" borderId="30" xfId="0" applyNumberFormat="1" applyFont="1" applyFill="1" applyBorder="1" applyAlignment="1">
      <alignment horizontal="center" vertical="center" wrapText="1"/>
    </xf>
    <xf numFmtId="4" fontId="2" fillId="6" borderId="31" xfId="58" applyNumberFormat="1" applyFont="1" applyFill="1" applyBorder="1" applyAlignment="1">
      <alignment horizontal="center" vertical="center" wrapText="1"/>
    </xf>
    <xf numFmtId="4" fontId="2" fillId="6" borderId="32" xfId="58" applyNumberFormat="1" applyFont="1" applyFill="1" applyBorder="1" applyAlignment="1">
      <alignment horizontal="center" vertical="center" wrapText="1"/>
    </xf>
    <xf numFmtId="4" fontId="2" fillId="6" borderId="18" xfId="58" applyNumberFormat="1" applyFont="1" applyFill="1" applyBorder="1" applyAlignment="1">
      <alignment horizontal="center" vertical="center" wrapText="1"/>
    </xf>
    <xf numFmtId="4" fontId="2" fillId="19" borderId="33" xfId="0" applyNumberFormat="1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19" borderId="35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center" vertical="center" wrapText="1"/>
    </xf>
    <xf numFmtId="180" fontId="4" fillId="5" borderId="36" xfId="0" applyNumberFormat="1" applyFont="1" applyFill="1" applyBorder="1" applyAlignment="1">
      <alignment horizontal="center" vertical="center" wrapText="1"/>
    </xf>
    <xf numFmtId="180" fontId="4" fillId="5" borderId="0" xfId="0" applyNumberFormat="1" applyFont="1" applyFill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5" borderId="13" xfId="0" applyNumberFormat="1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center" vertical="center" wrapText="1"/>
    </xf>
    <xf numFmtId="4" fontId="2" fillId="34" borderId="19" xfId="58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35" borderId="23" xfId="0" applyNumberFormat="1" applyFont="1" applyFill="1" applyBorder="1" applyAlignment="1">
      <alignment horizontal="center" vertical="center" wrapText="1"/>
    </xf>
    <xf numFmtId="4" fontId="4" fillId="35" borderId="24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180" fontId="4" fillId="5" borderId="37" xfId="0" applyNumberFormat="1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28" xfId="0" applyNumberFormat="1" applyFont="1" applyFill="1" applyBorder="1" applyAlignment="1">
      <alignment horizontal="center" vertical="center" wrapText="1"/>
    </xf>
    <xf numFmtId="4" fontId="3" fillId="34" borderId="30" xfId="0" applyNumberFormat="1" applyFont="1" applyFill="1" applyBorder="1" applyAlignment="1">
      <alignment horizontal="center" vertical="center" wrapText="1"/>
    </xf>
    <xf numFmtId="4" fontId="3" fillId="34" borderId="27" xfId="0" applyNumberFormat="1" applyFont="1" applyFill="1" applyBorder="1" applyAlignment="1">
      <alignment horizontal="center" vertical="center" wrapText="1"/>
    </xf>
    <xf numFmtId="4" fontId="4" fillId="34" borderId="28" xfId="58" applyNumberFormat="1" applyFont="1" applyFill="1" applyBorder="1" applyAlignment="1">
      <alignment horizontal="center" vertical="center" wrapText="1"/>
    </xf>
    <xf numFmtId="180" fontId="4" fillId="34" borderId="38" xfId="0" applyNumberFormat="1" applyFont="1" applyFill="1" applyBorder="1" applyAlignment="1">
      <alignment horizontal="center" vertical="center" wrapText="1"/>
    </xf>
    <xf numFmtId="4" fontId="2" fillId="35" borderId="28" xfId="0" applyNumberFormat="1" applyFont="1" applyFill="1" applyBorder="1" applyAlignment="1">
      <alignment horizontal="center" vertical="center" wrapText="1"/>
    </xf>
    <xf numFmtId="4" fontId="2" fillId="35" borderId="29" xfId="0" applyNumberFormat="1" applyFont="1" applyFill="1" applyBorder="1" applyAlignment="1">
      <alignment horizontal="center" vertical="center" wrapText="1"/>
    </xf>
    <xf numFmtId="180" fontId="4" fillId="5" borderId="0" xfId="0" applyNumberFormat="1" applyFont="1" applyFill="1" applyBorder="1" applyAlignment="1">
      <alignment horizontal="center" vertical="center" wrapText="1"/>
    </xf>
    <xf numFmtId="180" fontId="4" fillId="34" borderId="0" xfId="0" applyNumberFormat="1" applyFont="1" applyFill="1" applyBorder="1" applyAlignment="1">
      <alignment horizontal="center" vertical="center" wrapText="1"/>
    </xf>
    <xf numFmtId="180" fontId="4" fillId="5" borderId="38" xfId="0" applyNumberFormat="1" applyFont="1" applyFill="1" applyBorder="1" applyAlignment="1">
      <alignment horizontal="center" vertical="center" wrapText="1"/>
    </xf>
    <xf numFmtId="180" fontId="4" fillId="34" borderId="39" xfId="0" applyNumberFormat="1" applyFont="1" applyFill="1" applyBorder="1" applyAlignment="1">
      <alignment horizontal="center" vertical="center" wrapText="1"/>
    </xf>
    <xf numFmtId="180" fontId="4" fillId="34" borderId="40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4" fillId="34" borderId="12" xfId="58" applyNumberFormat="1" applyFont="1" applyFill="1" applyBorder="1" applyAlignment="1">
      <alignment horizontal="center" vertical="center" wrapText="1"/>
    </xf>
    <xf numFmtId="4" fontId="4" fillId="34" borderId="11" xfId="58" applyNumberFormat="1" applyFont="1" applyFill="1" applyBorder="1" applyAlignment="1" applyProtection="1">
      <alignment horizontal="center" vertical="center" wrapText="1"/>
      <protection/>
    </xf>
    <xf numFmtId="4" fontId="4" fillId="34" borderId="13" xfId="58" applyNumberFormat="1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183" fontId="5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180" fontId="4" fillId="5" borderId="36" xfId="0" applyNumberFormat="1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4" fontId="4" fillId="13" borderId="0" xfId="0" applyNumberFormat="1" applyFont="1" applyFill="1" applyAlignment="1">
      <alignment horizontal="center" vertical="center" wrapText="1"/>
    </xf>
    <xf numFmtId="0" fontId="5" fillId="13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0" fontId="4" fillId="5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4" fontId="2" fillId="13" borderId="11" xfId="0" applyNumberFormat="1" applyFont="1" applyFill="1" applyBorder="1" applyAlignment="1">
      <alignment horizontal="center" vertical="center" wrapText="1"/>
    </xf>
    <xf numFmtId="180" fontId="4" fillId="13" borderId="11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180" fontId="4" fillId="6" borderId="11" xfId="0" applyNumberFormat="1" applyFont="1" applyFill="1" applyBorder="1" applyAlignment="1">
      <alignment horizontal="center" vertical="center" wrapText="1"/>
    </xf>
    <xf numFmtId="4" fontId="5" fillId="13" borderId="11" xfId="58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4" fillId="35" borderId="11" xfId="58" applyNumberFormat="1" applyFont="1" applyFill="1" applyBorder="1" applyAlignment="1">
      <alignment horizontal="center" vertical="center" wrapText="1"/>
    </xf>
    <xf numFmtId="180" fontId="4" fillId="34" borderId="11" xfId="0" applyNumberFormat="1" applyFont="1" applyFill="1" applyBorder="1" applyAlignment="1">
      <alignment horizontal="center" vertical="center" wrapText="1"/>
    </xf>
    <xf numFmtId="4" fontId="2" fillId="34" borderId="11" xfId="58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28" xfId="58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right" vertical="center" wrapText="1"/>
    </xf>
    <xf numFmtId="4" fontId="5" fillId="0" borderId="34" xfId="58" applyNumberFormat="1" applyFont="1" applyFill="1" applyBorder="1" applyAlignment="1">
      <alignment horizontal="center" vertical="center" wrapText="1"/>
    </xf>
    <xf numFmtId="4" fontId="5" fillId="0" borderId="19" xfId="58" applyNumberFormat="1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80" fontId="4" fillId="5" borderId="36" xfId="0" applyNumberFormat="1" applyFont="1" applyFill="1" applyBorder="1" applyAlignment="1">
      <alignment horizontal="center" vertical="center" wrapText="1"/>
    </xf>
    <xf numFmtId="180" fontId="4" fillId="5" borderId="44" xfId="0" applyNumberFormat="1" applyFont="1" applyFill="1" applyBorder="1" applyAlignment="1">
      <alignment horizontal="center" vertical="center" wrapText="1"/>
    </xf>
    <xf numFmtId="180" fontId="4" fillId="5" borderId="4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0" fontId="4" fillId="5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5" fillId="0" borderId="11" xfId="58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рмулаВБ_Мониторинг инвестиций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21"/>
  <sheetViews>
    <sheetView tabSelected="1" view="pageBreakPreview" zoomScale="80" zoomScaleNormal="75" zoomScaleSheetLayoutView="80" zoomScalePageLayoutView="0" workbookViewId="0" topLeftCell="A1">
      <pane xSplit="3" ySplit="5" topLeftCell="P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6" sqref="B16"/>
    </sheetView>
  </sheetViews>
  <sheetFormatPr defaultColWidth="9.140625" defaultRowHeight="12.75"/>
  <cols>
    <col min="1" max="1" width="3.00390625" style="2" customWidth="1"/>
    <col min="2" max="2" width="41.8515625" style="3" customWidth="1"/>
    <col min="3" max="3" width="12.00390625" style="4" bestFit="1" customWidth="1"/>
    <col min="4" max="4" width="12.7109375" style="2" bestFit="1" customWidth="1"/>
    <col min="5" max="5" width="12.421875" style="2" bestFit="1" customWidth="1"/>
    <col min="6" max="6" width="11.28125" style="2" customWidth="1"/>
    <col min="7" max="7" width="13.140625" style="2" bestFit="1" customWidth="1"/>
    <col min="8" max="8" width="12.00390625" style="2" bestFit="1" customWidth="1"/>
    <col min="9" max="9" width="10.57421875" style="2" bestFit="1" customWidth="1"/>
    <col min="10" max="10" width="12.00390625" style="3" customWidth="1"/>
    <col min="11" max="11" width="12.7109375" style="2" bestFit="1" customWidth="1"/>
    <col min="12" max="12" width="9.28125" style="2" bestFit="1" customWidth="1"/>
    <col min="13" max="13" width="9.140625" style="2" bestFit="1" customWidth="1"/>
    <col min="14" max="14" width="13.140625" style="2" bestFit="1" customWidth="1"/>
    <col min="15" max="15" width="11.8515625" style="2" customWidth="1"/>
    <col min="16" max="16" width="11.57421875" style="2" customWidth="1"/>
    <col min="17" max="18" width="13.00390625" style="2" bestFit="1" customWidth="1"/>
    <col min="19" max="19" width="11.140625" style="2" customWidth="1"/>
    <col min="20" max="20" width="10.421875" style="2" customWidth="1"/>
    <col min="21" max="21" width="11.28125" style="2" customWidth="1"/>
    <col min="22" max="22" width="12.140625" style="2" customWidth="1"/>
    <col min="23" max="23" width="10.57421875" style="2" customWidth="1"/>
    <col min="24" max="24" width="7.28125" style="71" customWidth="1"/>
    <col min="25" max="25" width="10.28125" style="96" customWidth="1"/>
    <col min="26" max="26" width="18.28125" style="2" customWidth="1"/>
    <col min="27" max="27" width="15.140625" style="2" bestFit="1" customWidth="1"/>
    <col min="28" max="28" width="11.8515625" style="2" bestFit="1" customWidth="1"/>
    <col min="29" max="16384" width="9.140625" style="2" customWidth="1"/>
  </cols>
  <sheetData>
    <row r="1" spans="7:25" ht="15" customHeight="1">
      <c r="G1" s="151" t="s">
        <v>38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2"/>
    </row>
    <row r="2" spans="1:27" ht="23.25" customHeight="1" thickBot="1">
      <c r="A2" s="165" t="s">
        <v>47</v>
      </c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5"/>
      <c r="AA2" s="165"/>
    </row>
    <row r="3" spans="1:27" s="3" customFormat="1" ht="15">
      <c r="A3" s="145" t="s">
        <v>4</v>
      </c>
      <c r="B3" s="170" t="s">
        <v>0</v>
      </c>
      <c r="C3" s="147" t="s">
        <v>36</v>
      </c>
      <c r="D3" s="148"/>
      <c r="E3" s="148"/>
      <c r="F3" s="148"/>
      <c r="G3" s="148"/>
      <c r="H3" s="148"/>
      <c r="I3" s="149"/>
      <c r="J3" s="147" t="s">
        <v>16</v>
      </c>
      <c r="K3" s="148"/>
      <c r="L3" s="148"/>
      <c r="M3" s="148"/>
      <c r="N3" s="148"/>
      <c r="O3" s="148"/>
      <c r="P3" s="149"/>
      <c r="Q3" s="147" t="s">
        <v>14</v>
      </c>
      <c r="R3" s="148"/>
      <c r="S3" s="148"/>
      <c r="T3" s="148"/>
      <c r="U3" s="148"/>
      <c r="V3" s="148"/>
      <c r="W3" s="149"/>
      <c r="X3" s="162" t="s">
        <v>15</v>
      </c>
      <c r="Y3" s="96"/>
      <c r="Z3" s="168" t="s">
        <v>2</v>
      </c>
      <c r="AA3" s="145" t="s">
        <v>17</v>
      </c>
    </row>
    <row r="4" spans="1:27" ht="15">
      <c r="A4" s="145"/>
      <c r="B4" s="170"/>
      <c r="C4" s="160" t="s">
        <v>1</v>
      </c>
      <c r="D4" s="145" t="s">
        <v>8</v>
      </c>
      <c r="E4" s="145"/>
      <c r="F4" s="145"/>
      <c r="G4" s="145"/>
      <c r="H4" s="145"/>
      <c r="I4" s="161"/>
      <c r="J4" s="160" t="s">
        <v>8</v>
      </c>
      <c r="K4" s="145"/>
      <c r="L4" s="145"/>
      <c r="M4" s="145"/>
      <c r="N4" s="145"/>
      <c r="O4" s="145"/>
      <c r="P4" s="161"/>
      <c r="Q4" s="160" t="s">
        <v>8</v>
      </c>
      <c r="R4" s="145"/>
      <c r="S4" s="145"/>
      <c r="T4" s="145"/>
      <c r="U4" s="145"/>
      <c r="V4" s="145"/>
      <c r="W4" s="161"/>
      <c r="X4" s="163"/>
      <c r="Z4" s="168"/>
      <c r="AA4" s="145"/>
    </row>
    <row r="5" spans="1:27" ht="48.75" customHeight="1" thickBot="1">
      <c r="A5" s="167"/>
      <c r="B5" s="171"/>
      <c r="C5" s="172"/>
      <c r="D5" s="22" t="s">
        <v>10</v>
      </c>
      <c r="E5" s="22" t="s">
        <v>9</v>
      </c>
      <c r="F5" s="22" t="s">
        <v>18</v>
      </c>
      <c r="G5" s="22" t="s">
        <v>11</v>
      </c>
      <c r="H5" s="22" t="s">
        <v>12</v>
      </c>
      <c r="I5" s="23" t="s">
        <v>28</v>
      </c>
      <c r="J5" s="27" t="s">
        <v>1</v>
      </c>
      <c r="K5" s="22" t="s">
        <v>10</v>
      </c>
      <c r="L5" s="22" t="s">
        <v>9</v>
      </c>
      <c r="M5" s="22" t="s">
        <v>18</v>
      </c>
      <c r="N5" s="22" t="s">
        <v>11</v>
      </c>
      <c r="O5" s="22" t="s">
        <v>12</v>
      </c>
      <c r="P5" s="23" t="s">
        <v>28</v>
      </c>
      <c r="Q5" s="27" t="s">
        <v>1</v>
      </c>
      <c r="R5" s="22" t="s">
        <v>10</v>
      </c>
      <c r="S5" s="22" t="s">
        <v>9</v>
      </c>
      <c r="T5" s="22" t="s">
        <v>18</v>
      </c>
      <c r="U5" s="22" t="s">
        <v>11</v>
      </c>
      <c r="V5" s="22" t="s">
        <v>12</v>
      </c>
      <c r="W5" s="23" t="s">
        <v>28</v>
      </c>
      <c r="X5" s="164"/>
      <c r="Z5" s="169"/>
      <c r="AA5" s="167"/>
    </row>
    <row r="6" spans="1:27" s="16" customFormat="1" ht="23.25" customHeight="1" thickBot="1">
      <c r="A6" s="146">
        <v>1</v>
      </c>
      <c r="B6" s="45" t="s">
        <v>13</v>
      </c>
      <c r="C6" s="46">
        <f>C7+C8</f>
        <v>66571.32999999999</v>
      </c>
      <c r="D6" s="47">
        <f aca="true" t="shared" si="0" ref="D6:I6">D7+D8</f>
        <v>7660</v>
      </c>
      <c r="E6" s="47">
        <f t="shared" si="0"/>
        <v>0</v>
      </c>
      <c r="F6" s="47">
        <f t="shared" si="0"/>
        <v>0</v>
      </c>
      <c r="G6" s="47">
        <f t="shared" si="0"/>
        <v>58911.33</v>
      </c>
      <c r="H6" s="47">
        <f t="shared" si="0"/>
        <v>0</v>
      </c>
      <c r="I6" s="48">
        <f t="shared" si="0"/>
        <v>0</v>
      </c>
      <c r="J6" s="37">
        <f>J7+J8</f>
        <v>319.49</v>
      </c>
      <c r="K6" s="61">
        <f aca="true" t="shared" si="1" ref="K6:P6">K7+K8</f>
        <v>0</v>
      </c>
      <c r="L6" s="61">
        <f t="shared" si="1"/>
        <v>0</v>
      </c>
      <c r="M6" s="61">
        <f t="shared" si="1"/>
        <v>0</v>
      </c>
      <c r="N6" s="61">
        <f t="shared" si="1"/>
        <v>319.49</v>
      </c>
      <c r="O6" s="61">
        <f t="shared" si="1"/>
        <v>0</v>
      </c>
      <c r="P6" s="62">
        <f t="shared" si="1"/>
        <v>0</v>
      </c>
      <c r="Q6" s="37">
        <f aca="true" t="shared" si="2" ref="Q6:W6">Q7+Q8</f>
        <v>-66251.84</v>
      </c>
      <c r="R6" s="61">
        <f t="shared" si="2"/>
        <v>-7660</v>
      </c>
      <c r="S6" s="61">
        <f t="shared" si="2"/>
        <v>0</v>
      </c>
      <c r="T6" s="61">
        <f t="shared" si="2"/>
        <v>0</v>
      </c>
      <c r="U6" s="61">
        <f t="shared" si="2"/>
        <v>-58591.84</v>
      </c>
      <c r="V6" s="61">
        <f t="shared" si="2"/>
        <v>0</v>
      </c>
      <c r="W6" s="62">
        <f t="shared" si="2"/>
        <v>0</v>
      </c>
      <c r="X6" s="70">
        <f>J6*100/C6</f>
        <v>0.4799213114714699</v>
      </c>
      <c r="Y6" s="96"/>
      <c r="Z6" s="152" t="s">
        <v>21</v>
      </c>
      <c r="AA6" s="157" t="s">
        <v>19</v>
      </c>
    </row>
    <row r="7" spans="1:27" s="7" customFormat="1" ht="15.75" thickBot="1">
      <c r="A7" s="145"/>
      <c r="B7" s="25" t="s">
        <v>5</v>
      </c>
      <c r="C7" s="26">
        <f>D7+E7+F7+G7+H7+I7</f>
        <v>29178.46</v>
      </c>
      <c r="D7" s="8">
        <v>0</v>
      </c>
      <c r="E7" s="6">
        <v>0</v>
      </c>
      <c r="F7" s="6">
        <v>0</v>
      </c>
      <c r="G7" s="8">
        <v>29178.46</v>
      </c>
      <c r="H7" s="6">
        <v>0</v>
      </c>
      <c r="I7" s="28">
        <v>0</v>
      </c>
      <c r="J7" s="32">
        <f>K7+L7+M7+N7+O7+P7</f>
        <v>7.5</v>
      </c>
      <c r="K7" s="8">
        <v>0</v>
      </c>
      <c r="L7" s="6">
        <v>0</v>
      </c>
      <c r="M7" s="6">
        <v>0</v>
      </c>
      <c r="N7" s="8">
        <v>7.5</v>
      </c>
      <c r="O7" s="6">
        <v>0</v>
      </c>
      <c r="P7" s="28">
        <v>0</v>
      </c>
      <c r="Q7" s="32">
        <f aca="true" t="shared" si="3" ref="Q7:Q18">R7+S7+T7+U7+V7+W7</f>
        <v>-29170.96</v>
      </c>
      <c r="R7" s="6">
        <f aca="true" t="shared" si="4" ref="R7:W8">K7-D7</f>
        <v>0</v>
      </c>
      <c r="S7" s="6">
        <f t="shared" si="4"/>
        <v>0</v>
      </c>
      <c r="T7" s="6">
        <f t="shared" si="4"/>
        <v>0</v>
      </c>
      <c r="U7" s="6">
        <f t="shared" si="4"/>
        <v>-29170.96</v>
      </c>
      <c r="V7" s="6">
        <f t="shared" si="4"/>
        <v>0</v>
      </c>
      <c r="W7" s="28">
        <f t="shared" si="4"/>
        <v>0</v>
      </c>
      <c r="X7" s="70">
        <f aca="true" t="shared" si="5" ref="X7:X18">J7*100/C7</f>
        <v>0.02570389252894087</v>
      </c>
      <c r="Y7" s="96"/>
      <c r="Z7" s="153"/>
      <c r="AA7" s="150"/>
    </row>
    <row r="8" spans="1:27" s="7" customFormat="1" ht="15.75" thickBot="1">
      <c r="A8" s="145"/>
      <c r="B8" s="25" t="s">
        <v>6</v>
      </c>
      <c r="C8" s="26">
        <f>D8+E8+F8+G8+H8+I8</f>
        <v>37392.869999999995</v>
      </c>
      <c r="D8" s="8">
        <v>7660</v>
      </c>
      <c r="E8" s="6">
        <v>0</v>
      </c>
      <c r="F8" s="6">
        <v>0</v>
      </c>
      <c r="G8" s="8">
        <v>29732.87</v>
      </c>
      <c r="H8" s="6">
        <v>0</v>
      </c>
      <c r="I8" s="28">
        <v>0</v>
      </c>
      <c r="J8" s="32">
        <f>K8+L8+M8+N8+O8+P8</f>
        <v>311.99</v>
      </c>
      <c r="K8" s="8">
        <v>0</v>
      </c>
      <c r="L8" s="6">
        <v>0</v>
      </c>
      <c r="M8" s="6">
        <v>0</v>
      </c>
      <c r="N8" s="8">
        <v>311.99</v>
      </c>
      <c r="O8" s="6">
        <v>0</v>
      </c>
      <c r="P8" s="28">
        <v>0</v>
      </c>
      <c r="Q8" s="32">
        <f t="shared" si="3"/>
        <v>-37080.88</v>
      </c>
      <c r="R8" s="6">
        <f t="shared" si="4"/>
        <v>-7660</v>
      </c>
      <c r="S8" s="6">
        <f t="shared" si="4"/>
        <v>0</v>
      </c>
      <c r="T8" s="6">
        <f t="shared" si="4"/>
        <v>0</v>
      </c>
      <c r="U8" s="6">
        <f t="shared" si="4"/>
        <v>-29420.879999999997</v>
      </c>
      <c r="V8" s="6">
        <f t="shared" si="4"/>
        <v>0</v>
      </c>
      <c r="W8" s="28">
        <f t="shared" si="4"/>
        <v>0</v>
      </c>
      <c r="X8" s="70">
        <f t="shared" si="5"/>
        <v>0.8343569241943719</v>
      </c>
      <c r="Y8" s="96"/>
      <c r="Z8" s="153"/>
      <c r="AA8" s="150"/>
    </row>
    <row r="9" spans="1:27" s="16" customFormat="1" ht="21.75" customHeight="1" thickBot="1">
      <c r="A9" s="145">
        <v>2</v>
      </c>
      <c r="B9" s="35" t="s">
        <v>39</v>
      </c>
      <c r="C9" s="38">
        <f aca="true" t="shared" si="6" ref="C9:I9">C10</f>
        <v>422760</v>
      </c>
      <c r="D9" s="17">
        <f t="shared" si="6"/>
        <v>56070</v>
      </c>
      <c r="E9" s="17">
        <f t="shared" si="6"/>
        <v>0</v>
      </c>
      <c r="F9" s="17">
        <f t="shared" si="6"/>
        <v>0</v>
      </c>
      <c r="G9" s="17">
        <f t="shared" si="6"/>
        <v>0</v>
      </c>
      <c r="H9" s="17">
        <f t="shared" si="6"/>
        <v>366690</v>
      </c>
      <c r="I9" s="39">
        <f t="shared" si="6"/>
        <v>0</v>
      </c>
      <c r="J9" s="38">
        <f>J10</f>
        <v>23263.190000000002</v>
      </c>
      <c r="K9" s="17">
        <f>K10</f>
        <v>9971.61</v>
      </c>
      <c r="L9" s="17">
        <f>L10</f>
        <v>0</v>
      </c>
      <c r="M9" s="17">
        <f>M10</f>
        <v>0</v>
      </c>
      <c r="N9" s="17">
        <f>N10</f>
        <v>0</v>
      </c>
      <c r="O9" s="15">
        <f aca="true" t="shared" si="7" ref="O9:W9">O10</f>
        <v>13291.58</v>
      </c>
      <c r="P9" s="63">
        <f t="shared" si="7"/>
        <v>0</v>
      </c>
      <c r="Q9" s="38">
        <f>Q10</f>
        <v>-399496.81</v>
      </c>
      <c r="R9" s="17">
        <f>R10</f>
        <v>-46098.39</v>
      </c>
      <c r="S9" s="17">
        <f>S10</f>
        <v>0</v>
      </c>
      <c r="T9" s="17">
        <f>T10</f>
        <v>0</v>
      </c>
      <c r="U9" s="17">
        <f>U10</f>
        <v>0</v>
      </c>
      <c r="V9" s="15">
        <f t="shared" si="7"/>
        <v>-353398.42</v>
      </c>
      <c r="W9" s="63">
        <f t="shared" si="7"/>
        <v>0</v>
      </c>
      <c r="X9" s="70">
        <f t="shared" si="5"/>
        <v>5.502694200018923</v>
      </c>
      <c r="Y9" s="99" t="s">
        <v>40</v>
      </c>
      <c r="Z9" s="153" t="s">
        <v>3</v>
      </c>
      <c r="AA9" s="150"/>
    </row>
    <row r="10" spans="1:27" s="7" customFormat="1" ht="24.75" customHeight="1" thickBot="1">
      <c r="A10" s="145"/>
      <c r="B10" s="25" t="s">
        <v>7</v>
      </c>
      <c r="C10" s="26">
        <f>D10+E10+F10+G10+H10+I10</f>
        <v>422760</v>
      </c>
      <c r="D10" s="8">
        <v>56070</v>
      </c>
      <c r="E10" s="6">
        <v>0</v>
      </c>
      <c r="F10" s="6">
        <v>0</v>
      </c>
      <c r="G10" s="6">
        <v>0</v>
      </c>
      <c r="H10" s="8">
        <v>366690</v>
      </c>
      <c r="I10" s="28">
        <v>0</v>
      </c>
      <c r="J10" s="32">
        <f>K10+L10+M10+N10+O10+P10</f>
        <v>23263.190000000002</v>
      </c>
      <c r="K10" s="101">
        <v>9971.61</v>
      </c>
      <c r="L10" s="6">
        <v>0</v>
      </c>
      <c r="M10" s="6">
        <v>0</v>
      </c>
      <c r="N10" s="6">
        <v>0</v>
      </c>
      <c r="O10" s="8">
        <v>13291.58</v>
      </c>
      <c r="P10" s="28">
        <v>0</v>
      </c>
      <c r="Q10" s="32">
        <f t="shared" si="3"/>
        <v>-399496.81</v>
      </c>
      <c r="R10" s="6">
        <f aca="true" t="shared" si="8" ref="R10:W10">K10-D10</f>
        <v>-46098.39</v>
      </c>
      <c r="S10" s="6">
        <f t="shared" si="8"/>
        <v>0</v>
      </c>
      <c r="T10" s="6">
        <f t="shared" si="8"/>
        <v>0</v>
      </c>
      <c r="U10" s="6">
        <f t="shared" si="8"/>
        <v>0</v>
      </c>
      <c r="V10" s="6">
        <f t="shared" si="8"/>
        <v>-353398.42</v>
      </c>
      <c r="W10" s="28">
        <f t="shared" si="8"/>
        <v>0</v>
      </c>
      <c r="X10" s="70">
        <f t="shared" si="5"/>
        <v>5.502694200018923</v>
      </c>
      <c r="Y10" s="100">
        <f>K10*100/D10</f>
        <v>17.78421615837346</v>
      </c>
      <c r="Z10" s="153"/>
      <c r="AA10" s="150"/>
    </row>
    <row r="11" spans="1:27" s="16" customFormat="1" ht="29.25" customHeight="1" thickBot="1">
      <c r="A11" s="145">
        <v>3</v>
      </c>
      <c r="B11" s="35" t="s">
        <v>33</v>
      </c>
      <c r="C11" s="38">
        <f aca="true" t="shared" si="9" ref="C11:H11">C12+C14+C13</f>
        <v>15481.78</v>
      </c>
      <c r="D11" s="17">
        <f t="shared" si="9"/>
        <v>11331.78</v>
      </c>
      <c r="E11" s="17">
        <f t="shared" si="9"/>
        <v>4150</v>
      </c>
      <c r="F11" s="17">
        <f t="shared" si="9"/>
        <v>0</v>
      </c>
      <c r="G11" s="17">
        <f t="shared" si="9"/>
        <v>0</v>
      </c>
      <c r="H11" s="17">
        <f t="shared" si="9"/>
        <v>0</v>
      </c>
      <c r="I11" s="39">
        <f>I12</f>
        <v>0</v>
      </c>
      <c r="J11" s="38">
        <f>J12+J14+J13</f>
        <v>576.47</v>
      </c>
      <c r="K11" s="17">
        <f aca="true" t="shared" si="10" ref="K11:V11">K12+K14+K13</f>
        <v>576.47</v>
      </c>
      <c r="L11" s="17">
        <f t="shared" si="10"/>
        <v>0</v>
      </c>
      <c r="M11" s="17">
        <f t="shared" si="10"/>
        <v>0</v>
      </c>
      <c r="N11" s="17">
        <f t="shared" si="10"/>
        <v>0</v>
      </c>
      <c r="O11" s="17">
        <f t="shared" si="10"/>
        <v>0</v>
      </c>
      <c r="P11" s="39">
        <f>P12</f>
        <v>0</v>
      </c>
      <c r="Q11" s="38">
        <f>Q12+Q14+Q13</f>
        <v>-14905.31</v>
      </c>
      <c r="R11" s="17">
        <f t="shared" si="10"/>
        <v>-10755.31</v>
      </c>
      <c r="S11" s="17">
        <f t="shared" si="10"/>
        <v>-4150</v>
      </c>
      <c r="T11" s="17">
        <f t="shared" si="10"/>
        <v>0</v>
      </c>
      <c r="U11" s="17">
        <f t="shared" si="10"/>
        <v>0</v>
      </c>
      <c r="V11" s="17">
        <f t="shared" si="10"/>
        <v>0</v>
      </c>
      <c r="W11" s="39">
        <f>W12</f>
        <v>0</v>
      </c>
      <c r="X11" s="70">
        <f t="shared" si="5"/>
        <v>3.723538249477773</v>
      </c>
      <c r="Y11" s="96"/>
      <c r="Z11" s="153" t="s">
        <v>27</v>
      </c>
      <c r="AA11" s="150"/>
    </row>
    <row r="12" spans="1:27" s="7" customFormat="1" ht="22.5" customHeight="1" thickBot="1">
      <c r="A12" s="145"/>
      <c r="B12" s="25" t="s">
        <v>34</v>
      </c>
      <c r="C12" s="26">
        <f>D12+E12+F12+G12+H12+I12</f>
        <v>11567.57</v>
      </c>
      <c r="D12" s="8">
        <v>7417.57</v>
      </c>
      <c r="E12" s="8">
        <v>4150</v>
      </c>
      <c r="F12" s="6">
        <v>0</v>
      </c>
      <c r="G12" s="6">
        <v>0</v>
      </c>
      <c r="H12" s="6">
        <v>0</v>
      </c>
      <c r="I12" s="28">
        <v>0</v>
      </c>
      <c r="J12" s="32">
        <f>K12+L12+M12+N12+O12+P12</f>
        <v>576.47</v>
      </c>
      <c r="K12" s="103">
        <v>576.47</v>
      </c>
      <c r="L12" s="8">
        <v>0</v>
      </c>
      <c r="M12" s="6">
        <v>0</v>
      </c>
      <c r="N12" s="6">
        <v>0</v>
      </c>
      <c r="O12" s="6">
        <v>0</v>
      </c>
      <c r="P12" s="6">
        <v>0</v>
      </c>
      <c r="Q12" s="32">
        <f t="shared" si="3"/>
        <v>-10991.099999999999</v>
      </c>
      <c r="R12" s="6">
        <f aca="true" t="shared" si="11" ref="R12:U14">K12-D12</f>
        <v>-6841.099999999999</v>
      </c>
      <c r="S12" s="6">
        <f t="shared" si="11"/>
        <v>-4150</v>
      </c>
      <c r="T12" s="6">
        <f t="shared" si="11"/>
        <v>0</v>
      </c>
      <c r="U12" s="6">
        <f t="shared" si="11"/>
        <v>0</v>
      </c>
      <c r="V12" s="6">
        <f aca="true" t="shared" si="12" ref="V12:W14">O12-H12</f>
        <v>0</v>
      </c>
      <c r="W12" s="28">
        <f t="shared" si="12"/>
        <v>0</v>
      </c>
      <c r="X12" s="70">
        <f t="shared" si="5"/>
        <v>4.983501288516084</v>
      </c>
      <c r="Y12" s="96"/>
      <c r="Z12" s="153"/>
      <c r="AA12" s="150"/>
    </row>
    <row r="13" spans="1:27" s="7" customFormat="1" ht="23.25" customHeight="1" thickBot="1">
      <c r="A13" s="5"/>
      <c r="B13" s="25" t="s">
        <v>35</v>
      </c>
      <c r="C13" s="26">
        <f>D13+E13+F13+G13+H13+I13</f>
        <v>1211.33</v>
      </c>
      <c r="D13" s="8">
        <v>1211.33</v>
      </c>
      <c r="E13" s="6">
        <v>0</v>
      </c>
      <c r="F13" s="6">
        <v>0</v>
      </c>
      <c r="G13" s="6">
        <v>0</v>
      </c>
      <c r="H13" s="6">
        <v>0</v>
      </c>
      <c r="I13" s="28">
        <v>0</v>
      </c>
      <c r="J13" s="32">
        <f aca="true" t="shared" si="13" ref="J13:J18">K13+L13+M13+N13+O13+P13</f>
        <v>0</v>
      </c>
      <c r="K13" s="103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32">
        <f t="shared" si="3"/>
        <v>-1211.33</v>
      </c>
      <c r="R13" s="6">
        <f t="shared" si="11"/>
        <v>-1211.33</v>
      </c>
      <c r="S13" s="6">
        <f t="shared" si="11"/>
        <v>0</v>
      </c>
      <c r="T13" s="6">
        <f t="shared" si="11"/>
        <v>0</v>
      </c>
      <c r="U13" s="6">
        <f t="shared" si="11"/>
        <v>0</v>
      </c>
      <c r="V13" s="6">
        <f t="shared" si="12"/>
        <v>0</v>
      </c>
      <c r="W13" s="28">
        <f t="shared" si="12"/>
        <v>0</v>
      </c>
      <c r="X13" s="70">
        <f t="shared" si="5"/>
        <v>0</v>
      </c>
      <c r="Y13" s="96"/>
      <c r="Z13" s="153"/>
      <c r="AA13" s="150"/>
    </row>
    <row r="14" spans="1:27" s="7" customFormat="1" ht="21" customHeight="1" thickBot="1">
      <c r="A14" s="9"/>
      <c r="B14" s="53" t="s">
        <v>6</v>
      </c>
      <c r="C14" s="54">
        <f>D14+E14+F14+G14+H14+I14</f>
        <v>2702.88</v>
      </c>
      <c r="D14" s="102">
        <v>2702.88</v>
      </c>
      <c r="E14" s="42">
        <v>0</v>
      </c>
      <c r="F14" s="42">
        <v>0</v>
      </c>
      <c r="G14" s="42">
        <v>0</v>
      </c>
      <c r="H14" s="42">
        <v>0</v>
      </c>
      <c r="I14" s="43">
        <v>0</v>
      </c>
      <c r="J14" s="33">
        <f t="shared" si="13"/>
        <v>0</v>
      </c>
      <c r="K14" s="104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3">
        <f t="shared" si="3"/>
        <v>-2702.88</v>
      </c>
      <c r="R14" s="30">
        <f t="shared" si="11"/>
        <v>-2702.88</v>
      </c>
      <c r="S14" s="30">
        <f t="shared" si="11"/>
        <v>0</v>
      </c>
      <c r="T14" s="30">
        <f t="shared" si="11"/>
        <v>0</v>
      </c>
      <c r="U14" s="30">
        <f t="shared" si="11"/>
        <v>0</v>
      </c>
      <c r="V14" s="30">
        <f t="shared" si="12"/>
        <v>0</v>
      </c>
      <c r="W14" s="31">
        <f t="shared" si="12"/>
        <v>0</v>
      </c>
      <c r="X14" s="70">
        <f t="shared" si="5"/>
        <v>0</v>
      </c>
      <c r="Y14" s="96"/>
      <c r="Z14" s="153"/>
      <c r="AA14" s="150"/>
    </row>
    <row r="15" spans="1:28" s="20" customFormat="1" ht="22.5" customHeight="1" thickBot="1">
      <c r="A15" s="56"/>
      <c r="B15" s="105" t="s">
        <v>37</v>
      </c>
      <c r="C15" s="57">
        <f>C6+C9+C11</f>
        <v>504813.11</v>
      </c>
      <c r="D15" s="58">
        <f aca="true" t="shared" si="14" ref="D15:N15">D6+D9+D11</f>
        <v>75061.78</v>
      </c>
      <c r="E15" s="58">
        <f t="shared" si="14"/>
        <v>4150</v>
      </c>
      <c r="F15" s="58">
        <f t="shared" si="14"/>
        <v>0</v>
      </c>
      <c r="G15" s="58">
        <f t="shared" si="14"/>
        <v>58911.33</v>
      </c>
      <c r="H15" s="58">
        <f t="shared" si="14"/>
        <v>366690</v>
      </c>
      <c r="I15" s="59">
        <f t="shared" si="14"/>
        <v>0</v>
      </c>
      <c r="J15" s="60">
        <f>J6+J9+J11</f>
        <v>24159.150000000005</v>
      </c>
      <c r="K15" s="58">
        <f t="shared" si="14"/>
        <v>10548.08</v>
      </c>
      <c r="L15" s="58">
        <f t="shared" si="14"/>
        <v>0</v>
      </c>
      <c r="M15" s="58">
        <f t="shared" si="14"/>
        <v>0</v>
      </c>
      <c r="N15" s="58">
        <f t="shared" si="14"/>
        <v>319.49</v>
      </c>
      <c r="O15" s="58">
        <f aca="true" t="shared" si="15" ref="O15:W15">O6+O9+O11</f>
        <v>13291.58</v>
      </c>
      <c r="P15" s="64">
        <f t="shared" si="15"/>
        <v>0</v>
      </c>
      <c r="Q15" s="57">
        <f t="shared" si="15"/>
        <v>-480653.96</v>
      </c>
      <c r="R15" s="58">
        <f t="shared" si="15"/>
        <v>-64513.7</v>
      </c>
      <c r="S15" s="58">
        <f t="shared" si="15"/>
        <v>-4150</v>
      </c>
      <c r="T15" s="58">
        <f t="shared" si="15"/>
        <v>0</v>
      </c>
      <c r="U15" s="58">
        <f t="shared" si="15"/>
        <v>-58591.84</v>
      </c>
      <c r="V15" s="58">
        <f t="shared" si="15"/>
        <v>-353398.42</v>
      </c>
      <c r="W15" s="59">
        <f t="shared" si="15"/>
        <v>0</v>
      </c>
      <c r="X15" s="98">
        <f t="shared" si="5"/>
        <v>4.7857612097276965</v>
      </c>
      <c r="Y15" s="96"/>
      <c r="Z15" s="52"/>
      <c r="AA15" s="18"/>
      <c r="AB15" s="19"/>
    </row>
    <row r="16" spans="1:28" s="76" customFormat="1" ht="22.5" customHeight="1" thickBot="1">
      <c r="A16" s="87"/>
      <c r="B16" s="106" t="s">
        <v>26</v>
      </c>
      <c r="C16" s="88">
        <f>C17+C18</f>
        <v>138123.11</v>
      </c>
      <c r="D16" s="89">
        <f>D17+D18</f>
        <v>75061.78</v>
      </c>
      <c r="E16" s="89">
        <f>E17+E18</f>
        <v>4150</v>
      </c>
      <c r="F16" s="94"/>
      <c r="G16" s="89">
        <f>G17+G18</f>
        <v>29732.87</v>
      </c>
      <c r="H16" s="94"/>
      <c r="I16" s="95"/>
      <c r="J16" s="90">
        <f>K16+L16+M16+N16+O16+P16</f>
        <v>10867.57</v>
      </c>
      <c r="K16" s="89">
        <f>K17+K18</f>
        <v>10548.08</v>
      </c>
      <c r="L16" s="89">
        <f>L17+L18</f>
        <v>0</v>
      </c>
      <c r="M16" s="139"/>
      <c r="N16" s="89">
        <f>N17+N18</f>
        <v>319.49</v>
      </c>
      <c r="O16" s="139"/>
      <c r="P16" s="140"/>
      <c r="Q16" s="91">
        <f t="shared" si="3"/>
        <v>-98077.07999999999</v>
      </c>
      <c r="R16" s="92">
        <f aca="true" t="shared" si="16" ref="R16:S18">K16-D16</f>
        <v>-64513.7</v>
      </c>
      <c r="S16" s="92">
        <f t="shared" si="16"/>
        <v>-4150</v>
      </c>
      <c r="T16" s="143"/>
      <c r="U16" s="92">
        <f>N16-G16</f>
        <v>-29413.379999999997</v>
      </c>
      <c r="V16" s="139"/>
      <c r="W16" s="140"/>
      <c r="X16" s="93">
        <f>J16*100/C16</f>
        <v>7.868031642206725</v>
      </c>
      <c r="Y16" s="97"/>
      <c r="Z16" s="75"/>
      <c r="AB16" s="77"/>
    </row>
    <row r="17" spans="1:28" s="5" customFormat="1" ht="19.5" customHeight="1" thickBot="1">
      <c r="A17" s="78"/>
      <c r="B17" s="79" t="s">
        <v>5</v>
      </c>
      <c r="C17" s="80">
        <f>C7+C12+C13</f>
        <v>41957.36</v>
      </c>
      <c r="D17" s="81">
        <f>D7+D12+D13</f>
        <v>8628.9</v>
      </c>
      <c r="E17" s="81">
        <f>E7+E12+E13</f>
        <v>4150</v>
      </c>
      <c r="F17" s="82"/>
      <c r="G17" s="81">
        <v>0</v>
      </c>
      <c r="H17" s="82"/>
      <c r="I17" s="83"/>
      <c r="J17" s="84">
        <f t="shared" si="13"/>
        <v>583.97</v>
      </c>
      <c r="K17" s="81">
        <f>K7+K12+K13</f>
        <v>576.47</v>
      </c>
      <c r="L17" s="81">
        <f>L7+L12+L13</f>
        <v>0</v>
      </c>
      <c r="M17" s="81"/>
      <c r="N17" s="81">
        <f>N7+N12+N13</f>
        <v>7.5</v>
      </c>
      <c r="O17" s="81"/>
      <c r="P17" s="141"/>
      <c r="Q17" s="85">
        <f t="shared" si="3"/>
        <v>-12194.93</v>
      </c>
      <c r="R17" s="55">
        <f t="shared" si="16"/>
        <v>-8052.429999999999</v>
      </c>
      <c r="S17" s="55">
        <f t="shared" si="16"/>
        <v>-4150</v>
      </c>
      <c r="T17" s="55"/>
      <c r="U17" s="55">
        <f>N17-G17</f>
        <v>7.5</v>
      </c>
      <c r="V17" s="81"/>
      <c r="W17" s="141"/>
      <c r="X17" s="86">
        <f t="shared" si="5"/>
        <v>1.39181778834512</v>
      </c>
      <c r="Y17" s="96"/>
      <c r="Z17" s="66"/>
      <c r="AB17" s="10"/>
    </row>
    <row r="18" spans="1:28" s="9" customFormat="1" ht="25.5" customHeight="1" thickBot="1">
      <c r="A18" s="11"/>
      <c r="B18" s="36" t="s">
        <v>6</v>
      </c>
      <c r="C18" s="29">
        <f>C8+D10+E10+C14</f>
        <v>96165.75</v>
      </c>
      <c r="D18" s="34">
        <f>D8+D10+D14</f>
        <v>66432.88</v>
      </c>
      <c r="E18" s="34">
        <f>E8+E10+E14</f>
        <v>0</v>
      </c>
      <c r="F18" s="73"/>
      <c r="G18" s="34">
        <f>G8+G10+G12</f>
        <v>29732.87</v>
      </c>
      <c r="H18" s="73"/>
      <c r="I18" s="74"/>
      <c r="J18" s="40">
        <f t="shared" si="13"/>
        <v>10283.6</v>
      </c>
      <c r="K18" s="1">
        <f>K8+K10+K14</f>
        <v>9971.61</v>
      </c>
      <c r="L18" s="1">
        <f>L8+L10+L14</f>
        <v>0</v>
      </c>
      <c r="M18" s="1"/>
      <c r="N18" s="1">
        <f>N8+N10+N14</f>
        <v>311.99</v>
      </c>
      <c r="O18" s="1"/>
      <c r="P18" s="142"/>
      <c r="Q18" s="33">
        <f t="shared" si="3"/>
        <v>-85882.15</v>
      </c>
      <c r="R18" s="30">
        <f t="shared" si="16"/>
        <v>-56461.270000000004</v>
      </c>
      <c r="S18" s="30">
        <f t="shared" si="16"/>
        <v>0</v>
      </c>
      <c r="T18" s="30"/>
      <c r="U18" s="30">
        <f>N18-G18</f>
        <v>-29420.879999999997</v>
      </c>
      <c r="V18" s="1"/>
      <c r="W18" s="142"/>
      <c r="X18" s="98">
        <f t="shared" si="5"/>
        <v>10.693620129827927</v>
      </c>
      <c r="Y18" s="96"/>
      <c r="Z18" s="66"/>
      <c r="AA18" s="5"/>
      <c r="AB18" s="10"/>
    </row>
    <row r="20" spans="3:14" ht="15">
      <c r="C20" s="4" t="s">
        <v>43</v>
      </c>
      <c r="D20" s="2" t="s">
        <v>44</v>
      </c>
      <c r="E20" s="2" t="s">
        <v>45</v>
      </c>
      <c r="N20" s="2" t="s">
        <v>44</v>
      </c>
    </row>
    <row r="21" spans="2:14" ht="36" customHeight="1">
      <c r="B21" s="3" t="s">
        <v>42</v>
      </c>
      <c r="C21" s="107">
        <f>D10</f>
        <v>56070</v>
      </c>
      <c r="D21" s="108">
        <f>K10</f>
        <v>9971.61</v>
      </c>
      <c r="E21" s="109">
        <f>D21*100/C21</f>
        <v>17.78421615837346</v>
      </c>
      <c r="N21" s="144">
        <f>Y10</f>
        <v>17.78421615837346</v>
      </c>
    </row>
  </sheetData>
  <sheetProtection/>
  <mergeCells count="21">
    <mergeCell ref="A2:AA2"/>
    <mergeCell ref="AA3:AA5"/>
    <mergeCell ref="Z3:Z5"/>
    <mergeCell ref="A3:A5"/>
    <mergeCell ref="B3:B5"/>
    <mergeCell ref="C4:C5"/>
    <mergeCell ref="D4:I4"/>
    <mergeCell ref="Z11:Z14"/>
    <mergeCell ref="Z9:Z10"/>
    <mergeCell ref="A11:A12"/>
    <mergeCell ref="J3:P3"/>
    <mergeCell ref="J4:P4"/>
    <mergeCell ref="Q3:W3"/>
    <mergeCell ref="Q4:W4"/>
    <mergeCell ref="X3:X5"/>
    <mergeCell ref="A9:A10"/>
    <mergeCell ref="A6:A8"/>
    <mergeCell ref="C3:I3"/>
    <mergeCell ref="G1:X1"/>
    <mergeCell ref="Z6:Z8"/>
    <mergeCell ref="AA6:AA14"/>
  </mergeCells>
  <printOptions/>
  <pageMargins left="0.15748031496062992" right="0.15748031496062992" top="1.062992125984252" bottom="0.15748031496062992" header="0.1968503937007874" footer="0.1574803149606299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PageLayoutView="0" workbookViewId="0" topLeftCell="D16">
      <selection activeCell="AE9" sqref="AE9"/>
    </sheetView>
  </sheetViews>
  <sheetFormatPr defaultColWidth="9.140625" defaultRowHeight="12.75"/>
  <cols>
    <col min="1" max="1" width="3.00390625" style="2" customWidth="1"/>
    <col min="2" max="2" width="41.8515625" style="3" customWidth="1"/>
    <col min="3" max="3" width="8.8515625" style="137" customWidth="1"/>
    <col min="4" max="4" width="9.421875" style="2" customWidth="1"/>
    <col min="5" max="5" width="8.421875" style="2" customWidth="1"/>
    <col min="6" max="6" width="9.140625" style="2" hidden="1" customWidth="1"/>
    <col min="7" max="7" width="8.421875" style="2" customWidth="1"/>
    <col min="8" max="8" width="8.57421875" style="2" customWidth="1"/>
    <col min="9" max="9" width="10.57421875" style="2" hidden="1" customWidth="1"/>
    <col min="10" max="10" width="8.28125" style="3" customWidth="1"/>
    <col min="11" max="11" width="7.8515625" style="2" customWidth="1"/>
    <col min="12" max="12" width="6.8515625" style="2" customWidth="1"/>
    <col min="13" max="13" width="9.140625" style="2" hidden="1" customWidth="1"/>
    <col min="14" max="14" width="8.28125" style="2" customWidth="1"/>
    <col min="15" max="15" width="7.8515625" style="2" customWidth="1"/>
    <col min="16" max="16" width="11.57421875" style="2" hidden="1" customWidth="1"/>
    <col min="17" max="17" width="8.00390625" style="3" customWidth="1"/>
    <col min="18" max="18" width="8.421875" style="2" customWidth="1"/>
    <col min="19" max="19" width="7.57421875" style="2" customWidth="1"/>
    <col min="20" max="20" width="10.421875" style="2" hidden="1" customWidth="1"/>
    <col min="21" max="21" width="8.00390625" style="2" customWidth="1"/>
    <col min="22" max="22" width="8.57421875" style="2" customWidth="1"/>
    <col min="23" max="23" width="10.57421875" style="2" hidden="1" customWidth="1"/>
    <col min="24" max="24" width="7.140625" style="71" customWidth="1"/>
    <col min="25" max="25" width="10.28125" style="96" hidden="1" customWidth="1"/>
    <col min="26" max="26" width="18.28125" style="2" hidden="1" customWidth="1"/>
    <col min="27" max="27" width="15.140625" style="2" hidden="1" customWidth="1"/>
    <col min="28" max="28" width="11.8515625" style="2" hidden="1" customWidth="1"/>
    <col min="29" max="16384" width="9.140625" style="2" customWidth="1"/>
  </cols>
  <sheetData>
    <row r="1" spans="7:25" ht="15" customHeight="1">
      <c r="G1" s="151" t="s">
        <v>38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2"/>
    </row>
    <row r="2" spans="1:27" ht="39" customHeight="1">
      <c r="A2" s="165" t="s">
        <v>46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</row>
    <row r="3" spans="1:27" s="3" customFormat="1" ht="15">
      <c r="A3" s="145" t="s">
        <v>4</v>
      </c>
      <c r="B3" s="173" t="s">
        <v>0</v>
      </c>
      <c r="C3" s="173" t="s">
        <v>36</v>
      </c>
      <c r="D3" s="173"/>
      <c r="E3" s="173"/>
      <c r="F3" s="173"/>
      <c r="G3" s="173"/>
      <c r="H3" s="173"/>
      <c r="I3" s="173"/>
      <c r="J3" s="173" t="s">
        <v>16</v>
      </c>
      <c r="K3" s="173"/>
      <c r="L3" s="173"/>
      <c r="M3" s="173"/>
      <c r="N3" s="173"/>
      <c r="O3" s="173"/>
      <c r="P3" s="173"/>
      <c r="Q3" s="173" t="s">
        <v>14</v>
      </c>
      <c r="R3" s="173"/>
      <c r="S3" s="173"/>
      <c r="T3" s="173"/>
      <c r="U3" s="173"/>
      <c r="V3" s="173"/>
      <c r="W3" s="173"/>
      <c r="X3" s="174" t="s">
        <v>15</v>
      </c>
      <c r="Y3" s="118"/>
      <c r="Z3" s="145" t="s">
        <v>2</v>
      </c>
      <c r="AA3" s="145" t="s">
        <v>17</v>
      </c>
    </row>
    <row r="4" spans="1:27" ht="15">
      <c r="A4" s="145"/>
      <c r="B4" s="173"/>
      <c r="C4" s="173" t="s">
        <v>1</v>
      </c>
      <c r="D4" s="145" t="s">
        <v>8</v>
      </c>
      <c r="E4" s="145"/>
      <c r="F4" s="145"/>
      <c r="G4" s="145"/>
      <c r="H4" s="145"/>
      <c r="I4" s="145"/>
      <c r="J4" s="145" t="s">
        <v>8</v>
      </c>
      <c r="K4" s="145"/>
      <c r="L4" s="145"/>
      <c r="M4" s="145"/>
      <c r="N4" s="145"/>
      <c r="O4" s="145"/>
      <c r="P4" s="145"/>
      <c r="Q4" s="145" t="s">
        <v>8</v>
      </c>
      <c r="R4" s="145"/>
      <c r="S4" s="145"/>
      <c r="T4" s="145"/>
      <c r="U4" s="145"/>
      <c r="V4" s="145"/>
      <c r="W4" s="145"/>
      <c r="X4" s="174"/>
      <c r="Y4" s="118"/>
      <c r="Z4" s="145"/>
      <c r="AA4" s="145"/>
    </row>
    <row r="5" spans="1:27" ht="70.5" customHeight="1">
      <c r="A5" s="145"/>
      <c r="B5" s="173"/>
      <c r="C5" s="173"/>
      <c r="D5" s="110" t="s">
        <v>10</v>
      </c>
      <c r="E5" s="110" t="s">
        <v>9</v>
      </c>
      <c r="F5" s="110" t="s">
        <v>18</v>
      </c>
      <c r="G5" s="110" t="s">
        <v>11</v>
      </c>
      <c r="H5" s="110" t="s">
        <v>12</v>
      </c>
      <c r="I5" s="110" t="s">
        <v>28</v>
      </c>
      <c r="J5" s="117" t="s">
        <v>1</v>
      </c>
      <c r="K5" s="110" t="s">
        <v>10</v>
      </c>
      <c r="L5" s="110" t="s">
        <v>9</v>
      </c>
      <c r="M5" s="110" t="s">
        <v>18</v>
      </c>
      <c r="N5" s="110" t="s">
        <v>11</v>
      </c>
      <c r="O5" s="110" t="s">
        <v>12</v>
      </c>
      <c r="P5" s="110" t="s">
        <v>28</v>
      </c>
      <c r="Q5" s="117" t="s">
        <v>1</v>
      </c>
      <c r="R5" s="110" t="s">
        <v>10</v>
      </c>
      <c r="S5" s="110" t="s">
        <v>9</v>
      </c>
      <c r="T5" s="110" t="s">
        <v>18</v>
      </c>
      <c r="U5" s="110" t="s">
        <v>11</v>
      </c>
      <c r="V5" s="110" t="s">
        <v>12</v>
      </c>
      <c r="W5" s="110" t="s">
        <v>28</v>
      </c>
      <c r="X5" s="174"/>
      <c r="Y5" s="118"/>
      <c r="Z5" s="145"/>
      <c r="AA5" s="145"/>
    </row>
    <row r="6" spans="1:27" ht="15">
      <c r="A6" s="175" t="s">
        <v>24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</row>
    <row r="7" spans="1:27" s="14" customFormat="1" ht="21.75" customHeight="1">
      <c r="A7" s="41"/>
      <c r="B7" s="41" t="s">
        <v>22</v>
      </c>
      <c r="C7" s="13" t="e">
        <f>'2015'!#REF!/1000</f>
        <v>#REF!</v>
      </c>
      <c r="D7" s="13" t="e">
        <f>'2015'!#REF!/1000</f>
        <v>#REF!</v>
      </c>
      <c r="E7" s="13" t="e">
        <f>'2015'!#REF!/1000</f>
        <v>#REF!</v>
      </c>
      <c r="F7" s="13" t="e">
        <f>'2015'!#REF!/1000</f>
        <v>#REF!</v>
      </c>
      <c r="G7" s="13" t="e">
        <f>'2015'!#REF!/1000</f>
        <v>#REF!</v>
      </c>
      <c r="H7" s="13" t="e">
        <f>'2015'!#REF!/1000</f>
        <v>#REF!</v>
      </c>
      <c r="I7" s="13" t="e">
        <f>'2015'!#REF!/1000</f>
        <v>#REF!</v>
      </c>
      <c r="J7" s="13" t="e">
        <f>'2015'!#REF!/1000</f>
        <v>#REF!</v>
      </c>
      <c r="K7" s="13" t="e">
        <f>'2015'!#REF!/1000</f>
        <v>#REF!</v>
      </c>
      <c r="L7" s="13" t="e">
        <f>'2015'!#REF!/1000</f>
        <v>#REF!</v>
      </c>
      <c r="M7" s="13" t="e">
        <f>'2015'!#REF!/1000</f>
        <v>#REF!</v>
      </c>
      <c r="N7" s="13" t="e">
        <f>'2015'!#REF!/1000</f>
        <v>#REF!</v>
      </c>
      <c r="O7" s="13" t="e">
        <f>'2015'!#REF!/1000</f>
        <v>#REF!</v>
      </c>
      <c r="P7" s="13" t="e">
        <f>'2015'!#REF!/1000</f>
        <v>#REF!</v>
      </c>
      <c r="Q7" s="13" t="e">
        <f>'2015'!#REF!/1000</f>
        <v>#REF!</v>
      </c>
      <c r="R7" s="13" t="e">
        <f>'2015'!#REF!/1000</f>
        <v>#REF!</v>
      </c>
      <c r="S7" s="13" t="e">
        <f>'2015'!#REF!/1000</f>
        <v>#REF!</v>
      </c>
      <c r="T7" s="13" t="e">
        <f>'2015'!#REF!/1000</f>
        <v>#REF!</v>
      </c>
      <c r="U7" s="13" t="e">
        <f>'2015'!#REF!/1000</f>
        <v>#REF!</v>
      </c>
      <c r="V7" s="13" t="e">
        <f>'2015'!#REF!/1000</f>
        <v>#REF!</v>
      </c>
      <c r="W7" s="13" t="e">
        <f>'2015'!#REF!/1000</f>
        <v>#REF!</v>
      </c>
      <c r="X7" s="118" t="e">
        <f>J7*100/C7</f>
        <v>#REF!</v>
      </c>
      <c r="Y7" s="118"/>
      <c r="Z7" s="41"/>
      <c r="AA7" s="41"/>
    </row>
    <row r="8" spans="1:27" s="7" customFormat="1" ht="15">
      <c r="A8" s="150">
        <v>1</v>
      </c>
      <c r="B8" s="119" t="s">
        <v>23</v>
      </c>
      <c r="C8" s="120" t="e">
        <f>'2015'!#REF!/1000</f>
        <v>#REF!</v>
      </c>
      <c r="D8" s="136" t="e">
        <f>'2015'!#REF!/1000</f>
        <v>#REF!</v>
      </c>
      <c r="E8" s="136" t="e">
        <f>'2015'!#REF!/1000</f>
        <v>#REF!</v>
      </c>
      <c r="F8" s="136" t="e">
        <f>'2015'!#REF!/1000</f>
        <v>#REF!</v>
      </c>
      <c r="G8" s="136" t="e">
        <f>'2015'!#REF!/1000</f>
        <v>#REF!</v>
      </c>
      <c r="H8" s="136" t="e">
        <f>'2015'!#REF!/1000</f>
        <v>#REF!</v>
      </c>
      <c r="I8" s="136" t="e">
        <f>'2015'!#REF!/1000</f>
        <v>#REF!</v>
      </c>
      <c r="J8" s="120" t="e">
        <f>'2015'!#REF!/1000</f>
        <v>#REF!</v>
      </c>
      <c r="K8" s="136" t="e">
        <f>'2015'!#REF!/1000</f>
        <v>#REF!</v>
      </c>
      <c r="L8" s="136" t="e">
        <f>'2015'!#REF!/1000</f>
        <v>#REF!</v>
      </c>
      <c r="M8" s="136" t="e">
        <f>'2015'!#REF!/1000</f>
        <v>#REF!</v>
      </c>
      <c r="N8" s="136" t="e">
        <f>'2015'!#REF!/1000</f>
        <v>#REF!</v>
      </c>
      <c r="O8" s="136" t="e">
        <f>'2015'!#REF!/1000</f>
        <v>#REF!</v>
      </c>
      <c r="P8" s="136" t="e">
        <f>'2015'!#REF!/1000</f>
        <v>#REF!</v>
      </c>
      <c r="Q8" s="120" t="e">
        <f>'2015'!#REF!/1000</f>
        <v>#REF!</v>
      </c>
      <c r="R8" s="136" t="e">
        <f>'2015'!#REF!/1000</f>
        <v>#REF!</v>
      </c>
      <c r="S8" s="136" t="e">
        <f>'2015'!#REF!/1000</f>
        <v>#REF!</v>
      </c>
      <c r="T8" s="136" t="e">
        <f>'2015'!#REF!/1000</f>
        <v>#REF!</v>
      </c>
      <c r="U8" s="136" t="e">
        <f>'2015'!#REF!/1000</f>
        <v>#REF!</v>
      </c>
      <c r="V8" s="136" t="e">
        <f>'2015'!#REF!/1000</f>
        <v>#REF!</v>
      </c>
      <c r="W8" s="136" t="e">
        <f>'2015'!#REF!/1000</f>
        <v>#REF!</v>
      </c>
      <c r="X8" s="121" t="e">
        <f aca="true" t="shared" si="0" ref="X8:X13">J8*100/C8</f>
        <v>#REF!</v>
      </c>
      <c r="Y8" s="121"/>
      <c r="Z8" s="150" t="s">
        <v>20</v>
      </c>
      <c r="AA8" s="150"/>
    </row>
    <row r="9" spans="1:27" s="7" customFormat="1" ht="20.25" customHeight="1">
      <c r="A9" s="150"/>
      <c r="B9" s="119" t="s">
        <v>41</v>
      </c>
      <c r="C9" s="120" t="e">
        <f>'2015'!#REF!/1000</f>
        <v>#REF!</v>
      </c>
      <c r="D9" s="136" t="e">
        <f>'2015'!#REF!/1000</f>
        <v>#REF!</v>
      </c>
      <c r="E9" s="136" t="e">
        <f>'2015'!#REF!/1000</f>
        <v>#REF!</v>
      </c>
      <c r="F9" s="136" t="e">
        <f>'2015'!#REF!/1000</f>
        <v>#REF!</v>
      </c>
      <c r="G9" s="136" t="e">
        <f>'2015'!#REF!/1000</f>
        <v>#REF!</v>
      </c>
      <c r="H9" s="136" t="e">
        <f>'2015'!#REF!/1000</f>
        <v>#REF!</v>
      </c>
      <c r="I9" s="136" t="e">
        <f>'2015'!#REF!/1000</f>
        <v>#REF!</v>
      </c>
      <c r="J9" s="120" t="e">
        <f>'2015'!#REF!/1000</f>
        <v>#REF!</v>
      </c>
      <c r="K9" s="136" t="e">
        <f>'2015'!#REF!/1000</f>
        <v>#REF!</v>
      </c>
      <c r="L9" s="136" t="e">
        <f>'2015'!#REF!/1000</f>
        <v>#REF!</v>
      </c>
      <c r="M9" s="136" t="e">
        <f>'2015'!#REF!/1000</f>
        <v>#REF!</v>
      </c>
      <c r="N9" s="136" t="e">
        <f>'2015'!#REF!/1000</f>
        <v>#REF!</v>
      </c>
      <c r="O9" s="136" t="e">
        <f>'2015'!#REF!/1000</f>
        <v>#REF!</v>
      </c>
      <c r="P9" s="136" t="e">
        <f>'2015'!#REF!/1000</f>
        <v>#REF!</v>
      </c>
      <c r="Q9" s="120" t="e">
        <f>'2015'!#REF!/1000</f>
        <v>#REF!</v>
      </c>
      <c r="R9" s="136" t="e">
        <f>'2015'!#REF!/1000</f>
        <v>#REF!</v>
      </c>
      <c r="S9" s="136" t="e">
        <f>'2015'!#REF!/1000</f>
        <v>#REF!</v>
      </c>
      <c r="T9" s="136" t="e">
        <f>'2015'!#REF!/1000</f>
        <v>#REF!</v>
      </c>
      <c r="U9" s="136" t="e">
        <f>'2015'!#REF!/1000</f>
        <v>#REF!</v>
      </c>
      <c r="V9" s="136" t="e">
        <f>'2015'!#REF!/1000</f>
        <v>#REF!</v>
      </c>
      <c r="W9" s="136" t="e">
        <f>'2015'!#REF!/1000</f>
        <v>#REF!</v>
      </c>
      <c r="X9" s="121" t="e">
        <f t="shared" si="0"/>
        <v>#REF!</v>
      </c>
      <c r="Y9" s="121"/>
      <c r="Z9" s="150"/>
      <c r="AA9" s="150"/>
    </row>
    <row r="10" spans="1:27" s="14" customFormat="1" ht="22.5" customHeight="1">
      <c r="A10" s="41"/>
      <c r="B10" s="41" t="s">
        <v>29</v>
      </c>
      <c r="C10" s="13" t="e">
        <f>'2015'!#REF!/1000</f>
        <v>#REF!</v>
      </c>
      <c r="D10" s="13" t="e">
        <f>'2015'!#REF!/1000</f>
        <v>#REF!</v>
      </c>
      <c r="E10" s="13" t="e">
        <f>'2015'!#REF!/1000</f>
        <v>#REF!</v>
      </c>
      <c r="F10" s="13" t="e">
        <f>'2015'!#REF!/1000</f>
        <v>#REF!</v>
      </c>
      <c r="G10" s="13" t="e">
        <f>'2015'!#REF!/1000</f>
        <v>#REF!</v>
      </c>
      <c r="H10" s="13" t="e">
        <f>'2015'!#REF!/1000</f>
        <v>#REF!</v>
      </c>
      <c r="I10" s="13" t="e">
        <f>'2015'!#REF!/1000</f>
        <v>#REF!</v>
      </c>
      <c r="J10" s="13" t="e">
        <f>'2015'!#REF!/1000</f>
        <v>#REF!</v>
      </c>
      <c r="K10" s="13" t="e">
        <f>'2015'!#REF!/1000</f>
        <v>#REF!</v>
      </c>
      <c r="L10" s="13" t="e">
        <f>'2015'!#REF!/1000</f>
        <v>#REF!</v>
      </c>
      <c r="M10" s="13" t="e">
        <f>'2015'!#REF!/1000</f>
        <v>#REF!</v>
      </c>
      <c r="N10" s="13" t="e">
        <f>'2015'!#REF!/1000</f>
        <v>#REF!</v>
      </c>
      <c r="O10" s="13" t="e">
        <f>'2015'!#REF!/1000</f>
        <v>#REF!</v>
      </c>
      <c r="P10" s="13" t="e">
        <f>'2015'!#REF!/1000</f>
        <v>#REF!</v>
      </c>
      <c r="Q10" s="13" t="e">
        <f>'2015'!#REF!/1000</f>
        <v>#REF!</v>
      </c>
      <c r="R10" s="13" t="e">
        <f>'2015'!#REF!/1000</f>
        <v>#REF!</v>
      </c>
      <c r="S10" s="13" t="e">
        <f>'2015'!#REF!/1000</f>
        <v>#REF!</v>
      </c>
      <c r="T10" s="13" t="e">
        <f>'2015'!#REF!/1000</f>
        <v>#REF!</v>
      </c>
      <c r="U10" s="13" t="e">
        <f>'2015'!#REF!/1000</f>
        <v>#REF!</v>
      </c>
      <c r="V10" s="13" t="e">
        <f>'2015'!#REF!/1000</f>
        <v>#REF!</v>
      </c>
      <c r="W10" s="13" t="e">
        <f>'2015'!#REF!/1000</f>
        <v>#REF!</v>
      </c>
      <c r="X10" s="118" t="e">
        <f t="shared" si="0"/>
        <v>#REF!</v>
      </c>
      <c r="Y10" s="118"/>
      <c r="Z10" s="41"/>
      <c r="AA10" s="41"/>
    </row>
    <row r="11" spans="1:27" s="7" customFormat="1" ht="15">
      <c r="A11" s="150">
        <v>2</v>
      </c>
      <c r="B11" s="119" t="s">
        <v>30</v>
      </c>
      <c r="C11" s="120" t="e">
        <f>'2015'!#REF!/1000</f>
        <v>#REF!</v>
      </c>
      <c r="D11" s="136" t="e">
        <f>'2015'!#REF!/1000</f>
        <v>#REF!</v>
      </c>
      <c r="E11" s="136" t="e">
        <f>'2015'!#REF!/1000</f>
        <v>#REF!</v>
      </c>
      <c r="F11" s="136" t="e">
        <f>'2015'!#REF!/1000</f>
        <v>#REF!</v>
      </c>
      <c r="G11" s="136" t="e">
        <f>'2015'!#REF!/1000</f>
        <v>#REF!</v>
      </c>
      <c r="H11" s="136" t="e">
        <f>'2015'!#REF!/1000</f>
        <v>#REF!</v>
      </c>
      <c r="I11" s="136" t="e">
        <f>'2015'!#REF!/1000</f>
        <v>#REF!</v>
      </c>
      <c r="J11" s="120" t="e">
        <f>'2015'!#REF!/1000</f>
        <v>#REF!</v>
      </c>
      <c r="K11" s="136" t="e">
        <f>'2015'!#REF!/1000</f>
        <v>#REF!</v>
      </c>
      <c r="L11" s="136" t="e">
        <f>'2015'!#REF!/1000</f>
        <v>#REF!</v>
      </c>
      <c r="M11" s="136" t="e">
        <f>'2015'!#REF!/1000</f>
        <v>#REF!</v>
      </c>
      <c r="N11" s="136" t="e">
        <f>'2015'!#REF!/1000</f>
        <v>#REF!</v>
      </c>
      <c r="O11" s="136" t="e">
        <f>'2015'!#REF!/1000</f>
        <v>#REF!</v>
      </c>
      <c r="P11" s="136" t="e">
        <f>'2015'!#REF!/1000</f>
        <v>#REF!</v>
      </c>
      <c r="Q11" s="120" t="e">
        <f>'2015'!#REF!/1000</f>
        <v>#REF!</v>
      </c>
      <c r="R11" s="136" t="e">
        <f>'2015'!#REF!/1000</f>
        <v>#REF!</v>
      </c>
      <c r="S11" s="136" t="e">
        <f>'2015'!#REF!/1000</f>
        <v>#REF!</v>
      </c>
      <c r="T11" s="136" t="e">
        <f>'2015'!#REF!/1000</f>
        <v>#REF!</v>
      </c>
      <c r="U11" s="136" t="e">
        <f>'2015'!#REF!/1000</f>
        <v>#REF!</v>
      </c>
      <c r="V11" s="136" t="e">
        <f>'2015'!#REF!/1000</f>
        <v>#REF!</v>
      </c>
      <c r="W11" s="136" t="e">
        <f>'2015'!#REF!/1000</f>
        <v>#REF!</v>
      </c>
      <c r="X11" s="121" t="e">
        <f t="shared" si="0"/>
        <v>#REF!</v>
      </c>
      <c r="Y11" s="121"/>
      <c r="Z11" s="150" t="s">
        <v>20</v>
      </c>
      <c r="AA11" s="150"/>
    </row>
    <row r="12" spans="1:27" s="7" customFormat="1" ht="15">
      <c r="A12" s="150"/>
      <c r="B12" s="119" t="s">
        <v>31</v>
      </c>
      <c r="C12" s="120" t="e">
        <f>'2015'!#REF!/1000</f>
        <v>#REF!</v>
      </c>
      <c r="D12" s="136" t="e">
        <f>'2015'!#REF!/1000</f>
        <v>#REF!</v>
      </c>
      <c r="E12" s="136" t="e">
        <f>'2015'!#REF!/1000</f>
        <v>#REF!</v>
      </c>
      <c r="F12" s="136" t="e">
        <f>'2015'!#REF!/1000</f>
        <v>#REF!</v>
      </c>
      <c r="G12" s="136" t="e">
        <f>'2015'!#REF!/1000</f>
        <v>#REF!</v>
      </c>
      <c r="H12" s="136" t="e">
        <f>'2015'!#REF!/1000</f>
        <v>#REF!</v>
      </c>
      <c r="I12" s="136" t="e">
        <f>'2015'!#REF!/1000</f>
        <v>#REF!</v>
      </c>
      <c r="J12" s="120" t="e">
        <f>'2015'!#REF!/1000</f>
        <v>#REF!</v>
      </c>
      <c r="K12" s="136" t="e">
        <f>'2015'!#REF!/1000</f>
        <v>#REF!</v>
      </c>
      <c r="L12" s="136" t="e">
        <f>'2015'!#REF!/1000</f>
        <v>#REF!</v>
      </c>
      <c r="M12" s="136" t="e">
        <f>'2015'!#REF!/1000</f>
        <v>#REF!</v>
      </c>
      <c r="N12" s="136" t="e">
        <f>'2015'!#REF!/1000</f>
        <v>#REF!</v>
      </c>
      <c r="O12" s="136" t="e">
        <f>'2015'!#REF!/1000</f>
        <v>#REF!</v>
      </c>
      <c r="P12" s="136" t="e">
        <f>'2015'!#REF!/1000</f>
        <v>#REF!</v>
      </c>
      <c r="Q12" s="120" t="e">
        <f>'2015'!#REF!/1000</f>
        <v>#REF!</v>
      </c>
      <c r="R12" s="136" t="e">
        <f>'2015'!#REF!/1000</f>
        <v>#REF!</v>
      </c>
      <c r="S12" s="136" t="e">
        <f>'2015'!#REF!/1000</f>
        <v>#REF!</v>
      </c>
      <c r="T12" s="136" t="e">
        <f>'2015'!#REF!/1000</f>
        <v>#REF!</v>
      </c>
      <c r="U12" s="136" t="e">
        <f>'2015'!#REF!/1000</f>
        <v>#REF!</v>
      </c>
      <c r="V12" s="136" t="e">
        <f>'2015'!#REF!/1000</f>
        <v>#REF!</v>
      </c>
      <c r="W12" s="136" t="e">
        <f>'2015'!#REF!/1000</f>
        <v>#REF!</v>
      </c>
      <c r="X12" s="121" t="e">
        <f t="shared" si="0"/>
        <v>#REF!</v>
      </c>
      <c r="Y12" s="121"/>
      <c r="Z12" s="150"/>
      <c r="AA12" s="150"/>
    </row>
    <row r="13" spans="1:27" s="113" customFormat="1" ht="22.5" customHeight="1">
      <c r="A13" s="122"/>
      <c r="B13" s="122" t="s">
        <v>32</v>
      </c>
      <c r="C13" s="123" t="e">
        <f>'2015'!#REF!/1000</f>
        <v>#REF!</v>
      </c>
      <c r="D13" s="123" t="e">
        <f>'2015'!#REF!/1000</f>
        <v>#REF!</v>
      </c>
      <c r="E13" s="123" t="e">
        <f>'2015'!#REF!/1000</f>
        <v>#REF!</v>
      </c>
      <c r="F13" s="123" t="e">
        <f>'2015'!#REF!/1000</f>
        <v>#REF!</v>
      </c>
      <c r="G13" s="123" t="e">
        <f>'2015'!#REF!/1000</f>
        <v>#REF!</v>
      </c>
      <c r="H13" s="123" t="e">
        <f>'2015'!#REF!/1000</f>
        <v>#REF!</v>
      </c>
      <c r="I13" s="123" t="e">
        <f>'2015'!#REF!/1000</f>
        <v>#REF!</v>
      </c>
      <c r="J13" s="123" t="e">
        <f>'2015'!#REF!/1000</f>
        <v>#REF!</v>
      </c>
      <c r="K13" s="123" t="e">
        <f>'2015'!#REF!/1000</f>
        <v>#REF!</v>
      </c>
      <c r="L13" s="123" t="e">
        <f>'2015'!#REF!/1000</f>
        <v>#REF!</v>
      </c>
      <c r="M13" s="123" t="e">
        <f>'2015'!#REF!/1000</f>
        <v>#REF!</v>
      </c>
      <c r="N13" s="123" t="e">
        <f>'2015'!#REF!/1000</f>
        <v>#REF!</v>
      </c>
      <c r="O13" s="123" t="e">
        <f>'2015'!#REF!/1000</f>
        <v>#REF!</v>
      </c>
      <c r="P13" s="123" t="e">
        <f>'2015'!#REF!/1000</f>
        <v>#REF!</v>
      </c>
      <c r="Q13" s="123" t="e">
        <f>'2015'!#REF!/1000</f>
        <v>#REF!</v>
      </c>
      <c r="R13" s="123" t="e">
        <f>'2015'!#REF!/1000</f>
        <v>#REF!</v>
      </c>
      <c r="S13" s="123" t="e">
        <f>'2015'!#REF!/1000</f>
        <v>#REF!</v>
      </c>
      <c r="T13" s="123" t="e">
        <f>'2015'!#REF!/1000</f>
        <v>#REF!</v>
      </c>
      <c r="U13" s="123" t="e">
        <f>'2015'!#REF!/1000</f>
        <v>#REF!</v>
      </c>
      <c r="V13" s="123" t="e">
        <f>'2015'!#REF!/1000</f>
        <v>#REF!</v>
      </c>
      <c r="W13" s="123" t="e">
        <f>'2015'!#REF!/1000</f>
        <v>#REF!</v>
      </c>
      <c r="X13" s="124" t="e">
        <f t="shared" si="0"/>
        <v>#REF!</v>
      </c>
      <c r="Y13" s="124"/>
      <c r="Z13" s="122"/>
      <c r="AA13" s="122"/>
    </row>
    <row r="14" spans="1:27" ht="15">
      <c r="A14" s="175" t="s">
        <v>25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</row>
    <row r="15" spans="1:27" s="16" customFormat="1" ht="23.25" customHeight="1">
      <c r="A15" s="145">
        <v>1</v>
      </c>
      <c r="B15" s="125" t="s">
        <v>13</v>
      </c>
      <c r="C15" s="17">
        <f>'2015'!C6/1000</f>
        <v>66.57132999999999</v>
      </c>
      <c r="D15" s="17">
        <f>'2015'!D6/1000</f>
        <v>7.66</v>
      </c>
      <c r="E15" s="17">
        <f>'2015'!E6/1000</f>
        <v>0</v>
      </c>
      <c r="F15" s="17">
        <f>'2015'!F6/1000</f>
        <v>0</v>
      </c>
      <c r="G15" s="17">
        <f>'2015'!G6/1000</f>
        <v>58.91133</v>
      </c>
      <c r="H15" s="17">
        <f>'2015'!H6/1000</f>
        <v>0</v>
      </c>
      <c r="I15" s="17">
        <f>'2015'!I6/1000</f>
        <v>0</v>
      </c>
      <c r="J15" s="17">
        <f>'2015'!J6/1000</f>
        <v>0.31949</v>
      </c>
      <c r="K15" s="17">
        <f>'2015'!K6/1000</f>
        <v>0</v>
      </c>
      <c r="L15" s="17">
        <f>'2015'!L6/1000</f>
        <v>0</v>
      </c>
      <c r="M15" s="17">
        <f>'2015'!M6/1000</f>
        <v>0</v>
      </c>
      <c r="N15" s="17">
        <f>'2015'!N6/1000</f>
        <v>0.31949</v>
      </c>
      <c r="O15" s="17">
        <f>'2015'!O6/1000</f>
        <v>0</v>
      </c>
      <c r="P15" s="17">
        <f>'2015'!P6/1000</f>
        <v>0</v>
      </c>
      <c r="Q15" s="17">
        <f>'2015'!Q6/1000</f>
        <v>-66.25184</v>
      </c>
      <c r="R15" s="17">
        <f>'2015'!R6/1000</f>
        <v>-7.66</v>
      </c>
      <c r="S15" s="17">
        <f>'2015'!S6/1000</f>
        <v>0</v>
      </c>
      <c r="T15" s="17">
        <f>'2015'!T6/1000</f>
        <v>0</v>
      </c>
      <c r="U15" s="17">
        <f>'2015'!U6/1000</f>
        <v>-58.59184</v>
      </c>
      <c r="V15" s="17">
        <f>'2015'!V6/1000</f>
        <v>0</v>
      </c>
      <c r="W15" s="17">
        <f>'2015'!W6/1000</f>
        <v>0</v>
      </c>
      <c r="X15" s="126">
        <f>J15*100/C15</f>
        <v>0.4799213114714698</v>
      </c>
      <c r="Y15" s="126"/>
      <c r="Z15" s="176" t="s">
        <v>21</v>
      </c>
      <c r="AA15" s="150" t="s">
        <v>19</v>
      </c>
    </row>
    <row r="16" spans="1:27" s="7" customFormat="1" ht="15">
      <c r="A16" s="145"/>
      <c r="B16" s="119" t="s">
        <v>5</v>
      </c>
      <c r="C16" s="120">
        <f>'2015'!C7/1000</f>
        <v>29.178459999999998</v>
      </c>
      <c r="D16" s="136">
        <f>'2015'!D7/1000</f>
        <v>0</v>
      </c>
      <c r="E16" s="136">
        <f>'2015'!E7/1000</f>
        <v>0</v>
      </c>
      <c r="F16" s="136">
        <f>'2015'!F7/1000</f>
        <v>0</v>
      </c>
      <c r="G16" s="136">
        <f>'2015'!G7/1000</f>
        <v>29.178459999999998</v>
      </c>
      <c r="H16" s="136">
        <f>'2015'!H7/1000</f>
        <v>0</v>
      </c>
      <c r="I16" s="136">
        <f>'2015'!I7/1000</f>
        <v>0</v>
      </c>
      <c r="J16" s="120">
        <f>'2015'!J7/1000</f>
        <v>0.0075</v>
      </c>
      <c r="K16" s="136">
        <f>'2015'!K7/1000</f>
        <v>0</v>
      </c>
      <c r="L16" s="136">
        <f>'2015'!L7/1000</f>
        <v>0</v>
      </c>
      <c r="M16" s="136">
        <f>'2015'!M7/1000</f>
        <v>0</v>
      </c>
      <c r="N16" s="136">
        <f>'2015'!N7/1000</f>
        <v>0.0075</v>
      </c>
      <c r="O16" s="136">
        <f>'2015'!O7/1000</f>
        <v>0</v>
      </c>
      <c r="P16" s="136">
        <f>'2015'!P7/1000</f>
        <v>0</v>
      </c>
      <c r="Q16" s="120">
        <f>'2015'!Q7/1000</f>
        <v>-29.17096</v>
      </c>
      <c r="R16" s="136">
        <f>'2015'!R7/1000</f>
        <v>0</v>
      </c>
      <c r="S16" s="136">
        <f>'2015'!S7/1000</f>
        <v>0</v>
      </c>
      <c r="T16" s="136">
        <f>'2015'!T7/1000</f>
        <v>0</v>
      </c>
      <c r="U16" s="136">
        <f>'2015'!U7/1000</f>
        <v>-29.17096</v>
      </c>
      <c r="V16" s="136">
        <f>'2015'!V7/1000</f>
        <v>0</v>
      </c>
      <c r="W16" s="136">
        <f>'2015'!W7/1000</f>
        <v>0</v>
      </c>
      <c r="X16" s="121">
        <f aca="true" t="shared" si="1" ref="X16:X27">J16*100/C16</f>
        <v>0.025703892528940873</v>
      </c>
      <c r="Y16" s="121"/>
      <c r="Z16" s="176"/>
      <c r="AA16" s="150"/>
    </row>
    <row r="17" spans="1:27" s="7" customFormat="1" ht="15">
      <c r="A17" s="145"/>
      <c r="B17" s="119" t="s">
        <v>6</v>
      </c>
      <c r="C17" s="120">
        <f>'2015'!C8/1000</f>
        <v>37.392869999999995</v>
      </c>
      <c r="D17" s="136">
        <f>'2015'!D8/1000</f>
        <v>7.66</v>
      </c>
      <c r="E17" s="136">
        <f>'2015'!E8/1000</f>
        <v>0</v>
      </c>
      <c r="F17" s="136">
        <f>'2015'!F8/1000</f>
        <v>0</v>
      </c>
      <c r="G17" s="136">
        <f>'2015'!G8/1000</f>
        <v>29.73287</v>
      </c>
      <c r="H17" s="136">
        <f>'2015'!H8/1000</f>
        <v>0</v>
      </c>
      <c r="I17" s="136">
        <f>'2015'!I8/1000</f>
        <v>0</v>
      </c>
      <c r="J17" s="120">
        <f>'2015'!J8/1000</f>
        <v>0.31199</v>
      </c>
      <c r="K17" s="136">
        <f>'2015'!K8/1000</f>
        <v>0</v>
      </c>
      <c r="L17" s="136">
        <f>'2015'!L8/1000</f>
        <v>0</v>
      </c>
      <c r="M17" s="136">
        <f>'2015'!M8/1000</f>
        <v>0</v>
      </c>
      <c r="N17" s="136">
        <f>'2015'!N8/1000</f>
        <v>0.31199</v>
      </c>
      <c r="O17" s="136">
        <f>'2015'!O8/1000</f>
        <v>0</v>
      </c>
      <c r="P17" s="136">
        <f>'2015'!P8/1000</f>
        <v>0</v>
      </c>
      <c r="Q17" s="120">
        <f>'2015'!Q8/1000</f>
        <v>-37.08088</v>
      </c>
      <c r="R17" s="136">
        <f>'2015'!R8/1000</f>
        <v>-7.66</v>
      </c>
      <c r="S17" s="136">
        <f>'2015'!S8/1000</f>
        <v>0</v>
      </c>
      <c r="T17" s="136">
        <f>'2015'!T8/1000</f>
        <v>0</v>
      </c>
      <c r="U17" s="136">
        <f>'2015'!U8/1000</f>
        <v>-29.420879999999997</v>
      </c>
      <c r="V17" s="136">
        <f>'2015'!V8/1000</f>
        <v>0</v>
      </c>
      <c r="W17" s="136">
        <f>'2015'!W8/1000</f>
        <v>0</v>
      </c>
      <c r="X17" s="121">
        <f t="shared" si="1"/>
        <v>0.8343569241943719</v>
      </c>
      <c r="Y17" s="121"/>
      <c r="Z17" s="176"/>
      <c r="AA17" s="150"/>
    </row>
    <row r="18" spans="1:27" s="16" customFormat="1" ht="21.75" customHeight="1">
      <c r="A18" s="145">
        <v>2</v>
      </c>
      <c r="B18" s="125" t="s">
        <v>39</v>
      </c>
      <c r="C18" s="17">
        <f>'2015'!C9/1000</f>
        <v>422.76</v>
      </c>
      <c r="D18" s="17">
        <f>'2015'!D9/1000</f>
        <v>56.07</v>
      </c>
      <c r="E18" s="17">
        <f>'2015'!E9/1000</f>
        <v>0</v>
      </c>
      <c r="F18" s="17">
        <f>'2015'!F9/1000</f>
        <v>0</v>
      </c>
      <c r="G18" s="17">
        <f>'2015'!G9/1000</f>
        <v>0</v>
      </c>
      <c r="H18" s="17">
        <f>'2015'!H9/1000</f>
        <v>366.69</v>
      </c>
      <c r="I18" s="17">
        <f>'2015'!I9/1000</f>
        <v>0</v>
      </c>
      <c r="J18" s="17">
        <f>'2015'!J9/1000</f>
        <v>23.26319</v>
      </c>
      <c r="K18" s="17">
        <f>'2015'!K9/1000</f>
        <v>9.97161</v>
      </c>
      <c r="L18" s="17">
        <f>'2015'!L9/1000</f>
        <v>0</v>
      </c>
      <c r="M18" s="17">
        <f>'2015'!M9/1000</f>
        <v>0</v>
      </c>
      <c r="N18" s="17">
        <f>'2015'!N9/1000</f>
        <v>0</v>
      </c>
      <c r="O18" s="17">
        <f>'2015'!O9/1000</f>
        <v>13.29158</v>
      </c>
      <c r="P18" s="17">
        <f>'2015'!P9/1000</f>
        <v>0</v>
      </c>
      <c r="Q18" s="17">
        <f>'2015'!Q9/1000</f>
        <v>-399.49681</v>
      </c>
      <c r="R18" s="17">
        <f>'2015'!R9/1000</f>
        <v>-46.09839</v>
      </c>
      <c r="S18" s="17">
        <f>'2015'!S9/1000</f>
        <v>0</v>
      </c>
      <c r="T18" s="17">
        <f>'2015'!T9/1000</f>
        <v>0</v>
      </c>
      <c r="U18" s="17">
        <f>'2015'!U9/1000</f>
        <v>0</v>
      </c>
      <c r="V18" s="17">
        <f>'2015'!V9/1000</f>
        <v>-353.39842</v>
      </c>
      <c r="W18" s="17">
        <f>'2015'!W9/1000</f>
        <v>0</v>
      </c>
      <c r="X18" s="126">
        <f t="shared" si="1"/>
        <v>5.502694200018923</v>
      </c>
      <c r="Y18" s="126" t="s">
        <v>40</v>
      </c>
      <c r="Z18" s="176" t="s">
        <v>3</v>
      </c>
      <c r="AA18" s="150"/>
    </row>
    <row r="19" spans="1:27" s="7" customFormat="1" ht="24.75" customHeight="1">
      <c r="A19" s="145"/>
      <c r="B19" s="119" t="s">
        <v>7</v>
      </c>
      <c r="C19" s="120">
        <f>'2015'!C10/1000</f>
        <v>422.76</v>
      </c>
      <c r="D19" s="136">
        <f>'2015'!D10/1000</f>
        <v>56.07</v>
      </c>
      <c r="E19" s="136">
        <f>'2015'!E10/1000</f>
        <v>0</v>
      </c>
      <c r="F19" s="136">
        <f>'2015'!F10/1000</f>
        <v>0</v>
      </c>
      <c r="G19" s="136">
        <f>'2015'!G10/1000</f>
        <v>0</v>
      </c>
      <c r="H19" s="136">
        <f>'2015'!H10/1000</f>
        <v>366.69</v>
      </c>
      <c r="I19" s="136">
        <f>'2015'!I10/1000</f>
        <v>0</v>
      </c>
      <c r="J19" s="120">
        <f>'2015'!J10/1000</f>
        <v>23.26319</v>
      </c>
      <c r="K19" s="136">
        <f>'2015'!K10/1000</f>
        <v>9.97161</v>
      </c>
      <c r="L19" s="136">
        <f>'2015'!L10/1000</f>
        <v>0</v>
      </c>
      <c r="M19" s="136">
        <f>'2015'!M10/1000</f>
        <v>0</v>
      </c>
      <c r="N19" s="136">
        <f>'2015'!N10/1000</f>
        <v>0</v>
      </c>
      <c r="O19" s="136">
        <f>'2015'!O10/1000</f>
        <v>13.29158</v>
      </c>
      <c r="P19" s="136">
        <f>'2015'!P10/1000</f>
        <v>0</v>
      </c>
      <c r="Q19" s="120">
        <f>'2015'!Q10/1000</f>
        <v>-399.49681</v>
      </c>
      <c r="R19" s="136">
        <f>'2015'!R10/1000</f>
        <v>-46.09839</v>
      </c>
      <c r="S19" s="136">
        <f>'2015'!S10/1000</f>
        <v>0</v>
      </c>
      <c r="T19" s="136">
        <f>'2015'!T10/1000</f>
        <v>0</v>
      </c>
      <c r="U19" s="136">
        <f>'2015'!U10/1000</f>
        <v>0</v>
      </c>
      <c r="V19" s="136">
        <f>'2015'!V10/1000</f>
        <v>-353.39842</v>
      </c>
      <c r="W19" s="136">
        <f>'2015'!W10/1000</f>
        <v>0</v>
      </c>
      <c r="X19" s="121">
        <f t="shared" si="1"/>
        <v>5.502694200018923</v>
      </c>
      <c r="Y19" s="121">
        <f>K19*100/D19</f>
        <v>17.784216158373464</v>
      </c>
      <c r="Z19" s="176"/>
      <c r="AA19" s="150"/>
    </row>
    <row r="20" spans="1:27" s="16" customFormat="1" ht="29.25" customHeight="1">
      <c r="A20" s="145">
        <v>3</v>
      </c>
      <c r="B20" s="125" t="s">
        <v>33</v>
      </c>
      <c r="C20" s="17">
        <f>'2015'!C11/1000</f>
        <v>15.48178</v>
      </c>
      <c r="D20" s="17">
        <f>'2015'!D11/1000</f>
        <v>11.33178</v>
      </c>
      <c r="E20" s="17">
        <f>'2015'!E11/1000</f>
        <v>4.15</v>
      </c>
      <c r="F20" s="17">
        <f>'2015'!F11/1000</f>
        <v>0</v>
      </c>
      <c r="G20" s="17">
        <f>'2015'!G11/1000</f>
        <v>0</v>
      </c>
      <c r="H20" s="17">
        <f>'2015'!H11/1000</f>
        <v>0</v>
      </c>
      <c r="I20" s="17">
        <f>'2015'!I11/1000</f>
        <v>0</v>
      </c>
      <c r="J20" s="17">
        <f>'2015'!J11/1000</f>
        <v>0.57647</v>
      </c>
      <c r="K20" s="17">
        <f>'2015'!K11/1000</f>
        <v>0.57647</v>
      </c>
      <c r="L20" s="17">
        <f>'2015'!L11/1000</f>
        <v>0</v>
      </c>
      <c r="M20" s="17">
        <f>'2015'!M11/1000</f>
        <v>0</v>
      </c>
      <c r="N20" s="17">
        <f>'2015'!N11/1000</f>
        <v>0</v>
      </c>
      <c r="O20" s="17">
        <f>'2015'!O11/1000</f>
        <v>0</v>
      </c>
      <c r="P20" s="17">
        <f>'2015'!P11/1000</f>
        <v>0</v>
      </c>
      <c r="Q20" s="17">
        <f>'2015'!Q11/1000</f>
        <v>-14.90531</v>
      </c>
      <c r="R20" s="17">
        <f>'2015'!R11/1000</f>
        <v>-10.75531</v>
      </c>
      <c r="S20" s="17">
        <f>'2015'!S11/1000</f>
        <v>-4.15</v>
      </c>
      <c r="T20" s="17">
        <f>'2015'!T11/1000</f>
        <v>0</v>
      </c>
      <c r="U20" s="17">
        <f>'2015'!U11/1000</f>
        <v>0</v>
      </c>
      <c r="V20" s="17">
        <f>'2015'!V11/1000</f>
        <v>0</v>
      </c>
      <c r="W20" s="17">
        <f>'2015'!W11/1000</f>
        <v>0</v>
      </c>
      <c r="X20" s="126">
        <f t="shared" si="1"/>
        <v>3.7235382494777736</v>
      </c>
      <c r="Y20" s="126"/>
      <c r="Z20" s="176" t="s">
        <v>27</v>
      </c>
      <c r="AA20" s="150"/>
    </row>
    <row r="21" spans="1:27" s="7" customFormat="1" ht="22.5" customHeight="1">
      <c r="A21" s="145"/>
      <c r="B21" s="119" t="s">
        <v>34</v>
      </c>
      <c r="C21" s="120">
        <f>'2015'!C12/1000</f>
        <v>11.56757</v>
      </c>
      <c r="D21" s="136">
        <f>'2015'!D12/1000</f>
        <v>7.4175699999999996</v>
      </c>
      <c r="E21" s="136">
        <f>'2015'!E12/1000</f>
        <v>4.15</v>
      </c>
      <c r="F21" s="136">
        <f>'2015'!F12/1000</f>
        <v>0</v>
      </c>
      <c r="G21" s="136">
        <f>'2015'!G12/1000</f>
        <v>0</v>
      </c>
      <c r="H21" s="136">
        <f>'2015'!H12/1000</f>
        <v>0</v>
      </c>
      <c r="I21" s="136">
        <f>'2015'!I12/1000</f>
        <v>0</v>
      </c>
      <c r="J21" s="120">
        <f>'2015'!J12/1000</f>
        <v>0.57647</v>
      </c>
      <c r="K21" s="136">
        <f>'2015'!K12/1000</f>
        <v>0.57647</v>
      </c>
      <c r="L21" s="136">
        <f>'2015'!L12/1000</f>
        <v>0</v>
      </c>
      <c r="M21" s="136">
        <f>'2015'!M12/1000</f>
        <v>0</v>
      </c>
      <c r="N21" s="136">
        <f>'2015'!N12/1000</f>
        <v>0</v>
      </c>
      <c r="O21" s="136">
        <f>'2015'!O12/1000</f>
        <v>0</v>
      </c>
      <c r="P21" s="136">
        <f>'2015'!P12/1000</f>
        <v>0</v>
      </c>
      <c r="Q21" s="120">
        <f>'2015'!Q12/1000</f>
        <v>-10.9911</v>
      </c>
      <c r="R21" s="136">
        <f>'2015'!R12/1000</f>
        <v>-6.841099999999999</v>
      </c>
      <c r="S21" s="136">
        <f>'2015'!S12/1000</f>
        <v>-4.15</v>
      </c>
      <c r="T21" s="136">
        <f>'2015'!T12/1000</f>
        <v>0</v>
      </c>
      <c r="U21" s="136">
        <f>'2015'!U12/1000</f>
        <v>0</v>
      </c>
      <c r="V21" s="136">
        <f>'2015'!V12/1000</f>
        <v>0</v>
      </c>
      <c r="W21" s="136">
        <f>'2015'!W12/1000</f>
        <v>0</v>
      </c>
      <c r="X21" s="121">
        <f t="shared" si="1"/>
        <v>4.983501288516084</v>
      </c>
      <c r="Y21" s="121"/>
      <c r="Z21" s="176"/>
      <c r="AA21" s="150"/>
    </row>
    <row r="22" spans="1:27" s="7" customFormat="1" ht="23.25" customHeight="1">
      <c r="A22" s="5"/>
      <c r="B22" s="119" t="s">
        <v>35</v>
      </c>
      <c r="C22" s="120">
        <f>'2015'!C13/1000</f>
        <v>1.21133</v>
      </c>
      <c r="D22" s="136">
        <f>'2015'!D13/1000</f>
        <v>1.21133</v>
      </c>
      <c r="E22" s="136">
        <f>'2015'!E13/1000</f>
        <v>0</v>
      </c>
      <c r="F22" s="136">
        <f>'2015'!F13/1000</f>
        <v>0</v>
      </c>
      <c r="G22" s="136">
        <f>'2015'!G13/1000</f>
        <v>0</v>
      </c>
      <c r="H22" s="136">
        <f>'2015'!H13/1000</f>
        <v>0</v>
      </c>
      <c r="I22" s="136">
        <f>'2015'!I13/1000</f>
        <v>0</v>
      </c>
      <c r="J22" s="120">
        <f>'2015'!J13/1000</f>
        <v>0</v>
      </c>
      <c r="K22" s="136">
        <f>'2015'!K13/1000</f>
        <v>0</v>
      </c>
      <c r="L22" s="136">
        <f>'2015'!L13/1000</f>
        <v>0</v>
      </c>
      <c r="M22" s="136">
        <f>'2015'!M13/1000</f>
        <v>0</v>
      </c>
      <c r="N22" s="136">
        <f>'2015'!N13/1000</f>
        <v>0</v>
      </c>
      <c r="O22" s="136">
        <f>'2015'!O13/1000</f>
        <v>0</v>
      </c>
      <c r="P22" s="136">
        <f>'2015'!P13/1000</f>
        <v>0</v>
      </c>
      <c r="Q22" s="120">
        <f>'2015'!Q13/1000</f>
        <v>-1.21133</v>
      </c>
      <c r="R22" s="136">
        <f>'2015'!R13/1000</f>
        <v>-1.21133</v>
      </c>
      <c r="S22" s="136">
        <f>'2015'!S13/1000</f>
        <v>0</v>
      </c>
      <c r="T22" s="136">
        <f>'2015'!T13/1000</f>
        <v>0</v>
      </c>
      <c r="U22" s="136">
        <f>'2015'!U13/1000</f>
        <v>0</v>
      </c>
      <c r="V22" s="136">
        <f>'2015'!V13/1000</f>
        <v>0</v>
      </c>
      <c r="W22" s="136">
        <f>'2015'!W13/1000</f>
        <v>0</v>
      </c>
      <c r="X22" s="121">
        <f t="shared" si="1"/>
        <v>0</v>
      </c>
      <c r="Y22" s="121"/>
      <c r="Z22" s="176"/>
      <c r="AA22" s="150"/>
    </row>
    <row r="23" spans="1:27" s="7" customFormat="1" ht="21" customHeight="1">
      <c r="A23" s="5"/>
      <c r="B23" s="119" t="s">
        <v>6</v>
      </c>
      <c r="C23" s="120">
        <f>'2015'!C14/1000</f>
        <v>2.70288</v>
      </c>
      <c r="D23" s="136">
        <f>'2015'!D14/1000</f>
        <v>2.70288</v>
      </c>
      <c r="E23" s="136">
        <f>'2015'!E14/1000</f>
        <v>0</v>
      </c>
      <c r="F23" s="136">
        <f>'2015'!F14/1000</f>
        <v>0</v>
      </c>
      <c r="G23" s="136">
        <f>'2015'!G14/1000</f>
        <v>0</v>
      </c>
      <c r="H23" s="136">
        <f>'2015'!H14/1000</f>
        <v>0</v>
      </c>
      <c r="I23" s="136">
        <f>'2015'!I14/1000</f>
        <v>0</v>
      </c>
      <c r="J23" s="120">
        <f>'2015'!J14/1000</f>
        <v>0</v>
      </c>
      <c r="K23" s="136">
        <f>'2015'!K14/1000</f>
        <v>0</v>
      </c>
      <c r="L23" s="136">
        <f>'2015'!L14/1000</f>
        <v>0</v>
      </c>
      <c r="M23" s="136">
        <f>'2015'!M14/1000</f>
        <v>0</v>
      </c>
      <c r="N23" s="136">
        <f>'2015'!N14/1000</f>
        <v>0</v>
      </c>
      <c r="O23" s="136">
        <f>'2015'!O14/1000</f>
        <v>0</v>
      </c>
      <c r="P23" s="136">
        <f>'2015'!P14/1000</f>
        <v>0</v>
      </c>
      <c r="Q23" s="120">
        <f>'2015'!Q14/1000</f>
        <v>-2.70288</v>
      </c>
      <c r="R23" s="136">
        <f>'2015'!R14/1000</f>
        <v>-2.70288</v>
      </c>
      <c r="S23" s="136">
        <f>'2015'!S14/1000</f>
        <v>0</v>
      </c>
      <c r="T23" s="136">
        <f>'2015'!T14/1000</f>
        <v>0</v>
      </c>
      <c r="U23" s="136">
        <f>'2015'!U14/1000</f>
        <v>0</v>
      </c>
      <c r="V23" s="136">
        <f>'2015'!V14/1000</f>
        <v>0</v>
      </c>
      <c r="W23" s="136">
        <f>'2015'!W14/1000</f>
        <v>0</v>
      </c>
      <c r="X23" s="121">
        <f t="shared" si="1"/>
        <v>0</v>
      </c>
      <c r="Y23" s="121"/>
      <c r="Z23" s="176"/>
      <c r="AA23" s="150"/>
    </row>
    <row r="24" spans="1:28" s="116" customFormat="1" ht="22.5" customHeight="1">
      <c r="A24" s="114"/>
      <c r="B24" s="122" t="s">
        <v>37</v>
      </c>
      <c r="C24" s="123">
        <f>C15+C18+C20</f>
        <v>504.81311</v>
      </c>
      <c r="D24" s="123">
        <f aca="true" t="shared" si="2" ref="D24:W24">D15+D18+D20</f>
        <v>75.06178</v>
      </c>
      <c r="E24" s="123">
        <f t="shared" si="2"/>
        <v>4.15</v>
      </c>
      <c r="F24" s="123">
        <f t="shared" si="2"/>
        <v>0</v>
      </c>
      <c r="G24" s="123">
        <f t="shared" si="2"/>
        <v>58.91133</v>
      </c>
      <c r="H24" s="123">
        <f t="shared" si="2"/>
        <v>366.69</v>
      </c>
      <c r="I24" s="123">
        <f t="shared" si="2"/>
        <v>0</v>
      </c>
      <c r="J24" s="123">
        <f>J15+J18+J20</f>
        <v>24.15915</v>
      </c>
      <c r="K24" s="123">
        <f t="shared" si="2"/>
        <v>10.54808</v>
      </c>
      <c r="L24" s="123">
        <f t="shared" si="2"/>
        <v>0</v>
      </c>
      <c r="M24" s="123">
        <f t="shared" si="2"/>
        <v>0</v>
      </c>
      <c r="N24" s="123">
        <f t="shared" si="2"/>
        <v>0.31949</v>
      </c>
      <c r="O24" s="123">
        <f t="shared" si="2"/>
        <v>13.29158</v>
      </c>
      <c r="P24" s="123">
        <f t="shared" si="2"/>
        <v>0</v>
      </c>
      <c r="Q24" s="123">
        <f t="shared" si="2"/>
        <v>-480.65396</v>
      </c>
      <c r="R24" s="123">
        <f t="shared" si="2"/>
        <v>-64.5137</v>
      </c>
      <c r="S24" s="123">
        <f t="shared" si="2"/>
        <v>-4.15</v>
      </c>
      <c r="T24" s="123">
        <f t="shared" si="2"/>
        <v>0</v>
      </c>
      <c r="U24" s="123">
        <f t="shared" si="2"/>
        <v>-58.59184</v>
      </c>
      <c r="V24" s="123">
        <f t="shared" si="2"/>
        <v>-353.39842</v>
      </c>
      <c r="W24" s="123">
        <f t="shared" si="2"/>
        <v>0</v>
      </c>
      <c r="X24" s="124">
        <f t="shared" si="1"/>
        <v>4.785761209727695</v>
      </c>
      <c r="Y24" s="124"/>
      <c r="Z24" s="127"/>
      <c r="AA24" s="114"/>
      <c r="AB24" s="115"/>
    </row>
    <row r="25" spans="2:28" s="76" customFormat="1" ht="22.5" customHeight="1">
      <c r="B25" s="128" t="s">
        <v>26</v>
      </c>
      <c r="C25" s="129">
        <f>C26+C27</f>
        <v>138.12311</v>
      </c>
      <c r="D25" s="129">
        <f>D26+D27</f>
        <v>75.06178</v>
      </c>
      <c r="E25" s="129">
        <f>E26+E27</f>
        <v>4.15</v>
      </c>
      <c r="F25" s="130"/>
      <c r="G25" s="129">
        <f>G26+G27</f>
        <v>29.73287</v>
      </c>
      <c r="H25" s="130"/>
      <c r="I25" s="130"/>
      <c r="J25" s="131">
        <f>K25+L25+M25+N25+O25+P25</f>
        <v>10.86757</v>
      </c>
      <c r="K25" s="129">
        <f>K26+K27</f>
        <v>10.54808</v>
      </c>
      <c r="L25" s="129">
        <f>L26+L27</f>
        <v>0</v>
      </c>
      <c r="M25" s="130"/>
      <c r="N25" s="129">
        <f>N26+N27</f>
        <v>0.31949</v>
      </c>
      <c r="O25" s="130"/>
      <c r="P25" s="130"/>
      <c r="Q25" s="131">
        <f>R25+S25+T25+U25+V25+W25</f>
        <v>-98.07708000000001</v>
      </c>
      <c r="R25" s="8">
        <f aca="true" t="shared" si="3" ref="R25:S27">K25-D25</f>
        <v>-64.5137</v>
      </c>
      <c r="S25" s="8">
        <f t="shared" si="3"/>
        <v>-4.15</v>
      </c>
      <c r="T25" s="132"/>
      <c r="U25" s="8">
        <f>N25-G25</f>
        <v>-29.41338</v>
      </c>
      <c r="V25" s="130"/>
      <c r="W25" s="130"/>
      <c r="X25" s="133">
        <f>J25*100/C25</f>
        <v>7.8680316422067245</v>
      </c>
      <c r="Y25" s="133"/>
      <c r="Z25" s="134"/>
      <c r="AB25" s="77"/>
    </row>
    <row r="26" spans="1:28" s="5" customFormat="1" ht="19.5" customHeight="1">
      <c r="A26" s="11"/>
      <c r="B26" s="11" t="s">
        <v>5</v>
      </c>
      <c r="C26" s="135">
        <f>C16+C21+C22</f>
        <v>41.957359999999994</v>
      </c>
      <c r="D26" s="1">
        <f>D16+D21+D22</f>
        <v>8.6289</v>
      </c>
      <c r="E26" s="1">
        <f>E16+E21+E22</f>
        <v>4.15</v>
      </c>
      <c r="F26" s="72"/>
      <c r="G26" s="1">
        <v>0</v>
      </c>
      <c r="H26" s="72"/>
      <c r="I26" s="72"/>
      <c r="J26" s="135">
        <f>K26+L26+M26+N26+O26+P26</f>
        <v>0.58397</v>
      </c>
      <c r="K26" s="1">
        <f>K16+K21+K22</f>
        <v>0.57647</v>
      </c>
      <c r="L26" s="1">
        <f>L16+L21+L22</f>
        <v>0</v>
      </c>
      <c r="M26" s="72"/>
      <c r="N26" s="1">
        <f>N16+N21+N22</f>
        <v>0.0075</v>
      </c>
      <c r="O26" s="72"/>
      <c r="P26" s="72"/>
      <c r="Q26" s="135">
        <f>R26+S26+T26+U26+V26+W26</f>
        <v>-12.19493</v>
      </c>
      <c r="R26" s="6">
        <f t="shared" si="3"/>
        <v>-8.05243</v>
      </c>
      <c r="S26" s="6">
        <f t="shared" si="3"/>
        <v>-4.15</v>
      </c>
      <c r="T26" s="132"/>
      <c r="U26" s="6">
        <f>N26-G26</f>
        <v>0.0075</v>
      </c>
      <c r="V26" s="72"/>
      <c r="W26" s="72"/>
      <c r="X26" s="118">
        <f t="shared" si="1"/>
        <v>1.3918177883451202</v>
      </c>
      <c r="Y26" s="118"/>
      <c r="AB26" s="10"/>
    </row>
    <row r="27" spans="1:28" s="9" customFormat="1" ht="25.5" customHeight="1">
      <c r="A27" s="11"/>
      <c r="B27" s="11" t="s">
        <v>6</v>
      </c>
      <c r="C27" s="135">
        <f>C17+D19+E19+C23</f>
        <v>96.16574999999999</v>
      </c>
      <c r="D27" s="1">
        <f>D17+D19+D23</f>
        <v>66.43288</v>
      </c>
      <c r="E27" s="1">
        <f>E17+E19+E23</f>
        <v>0</v>
      </c>
      <c r="F27" s="72"/>
      <c r="G27" s="1">
        <f>G17+G19+G21</f>
        <v>29.73287</v>
      </c>
      <c r="H27" s="72"/>
      <c r="I27" s="72"/>
      <c r="J27" s="135">
        <f>K27+L27+M27+N27+O27+P27</f>
        <v>10.2836</v>
      </c>
      <c r="K27" s="1">
        <f>K17+K19+K23</f>
        <v>9.97161</v>
      </c>
      <c r="L27" s="1">
        <f>L17+L19+L23</f>
        <v>0</v>
      </c>
      <c r="M27" s="72"/>
      <c r="N27" s="1">
        <f>N17+N19+N23</f>
        <v>0.31199</v>
      </c>
      <c r="O27" s="72"/>
      <c r="P27" s="72"/>
      <c r="Q27" s="135">
        <f>R27+S27+T27+U27+V27+W27</f>
        <v>-85.88215</v>
      </c>
      <c r="R27" s="6">
        <f t="shared" si="3"/>
        <v>-56.46127</v>
      </c>
      <c r="S27" s="6">
        <f t="shared" si="3"/>
        <v>0</v>
      </c>
      <c r="T27" s="132"/>
      <c r="U27" s="6">
        <f>N27-G27</f>
        <v>-29.420879999999997</v>
      </c>
      <c r="V27" s="72"/>
      <c r="W27" s="72"/>
      <c r="X27" s="118">
        <f t="shared" si="1"/>
        <v>10.693620129827927</v>
      </c>
      <c r="Y27" s="118"/>
      <c r="Z27" s="5"/>
      <c r="AA27" s="5"/>
      <c r="AB27" s="10"/>
    </row>
    <row r="29" spans="3:5" ht="15">
      <c r="C29" s="137" t="s">
        <v>43</v>
      </c>
      <c r="D29" s="2" t="s">
        <v>44</v>
      </c>
      <c r="E29" s="2" t="s">
        <v>45</v>
      </c>
    </row>
    <row r="30" spans="2:5" ht="15">
      <c r="B30" s="3" t="s">
        <v>42</v>
      </c>
      <c r="C30" s="138">
        <f>D19</f>
        <v>56.07</v>
      </c>
      <c r="D30" s="108">
        <f>K19</f>
        <v>9.97161</v>
      </c>
      <c r="E30" s="109">
        <f>D30*100/C30</f>
        <v>17.784216158373464</v>
      </c>
    </row>
  </sheetData>
  <sheetProtection/>
  <mergeCells count="29">
    <mergeCell ref="A11:A12"/>
    <mergeCell ref="Z11:Z12"/>
    <mergeCell ref="AA11:AA12"/>
    <mergeCell ref="A14:AA14"/>
    <mergeCell ref="A15:A17"/>
    <mergeCell ref="Z15:Z17"/>
    <mergeCell ref="AA15:AA23"/>
    <mergeCell ref="A18:A19"/>
    <mergeCell ref="Z18:Z19"/>
    <mergeCell ref="A20:A21"/>
    <mergeCell ref="C4:C5"/>
    <mergeCell ref="D4:I4"/>
    <mergeCell ref="J4:P4"/>
    <mergeCell ref="Q4:W4"/>
    <mergeCell ref="A6:AA6"/>
    <mergeCell ref="A8:A9"/>
    <mergeCell ref="Z8:Z9"/>
    <mergeCell ref="AA8:AA9"/>
    <mergeCell ref="Z20:Z23"/>
    <mergeCell ref="G1:X1"/>
    <mergeCell ref="A2:AA2"/>
    <mergeCell ref="A3:A5"/>
    <mergeCell ref="B3:B5"/>
    <mergeCell ref="C3:I3"/>
    <mergeCell ref="J3:P3"/>
    <mergeCell ref="Q3:W3"/>
    <mergeCell ref="X3:X5"/>
    <mergeCell ref="Z3:Z5"/>
    <mergeCell ref="AA3:AA5"/>
  </mergeCells>
  <printOptions/>
  <pageMargins left="0.2" right="0.2" top="0.7480314960629921" bottom="0.2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2">
      <selection activeCell="E31" sqref="E31"/>
    </sheetView>
  </sheetViews>
  <sheetFormatPr defaultColWidth="9.140625" defaultRowHeight="12.75"/>
  <cols>
    <col min="1" max="1" width="3.00390625" style="2" customWidth="1"/>
    <col min="2" max="2" width="41.8515625" style="3" customWidth="1"/>
    <col min="3" max="3" width="12.00390625" style="4" bestFit="1" customWidth="1"/>
    <col min="4" max="4" width="12.7109375" style="2" bestFit="1" customWidth="1"/>
    <col min="5" max="5" width="12.421875" style="2" bestFit="1" customWidth="1"/>
    <col min="6" max="6" width="11.28125" style="2" customWidth="1"/>
    <col min="7" max="7" width="13.140625" style="2" bestFit="1" customWidth="1"/>
    <col min="8" max="8" width="12.00390625" style="2" bestFit="1" customWidth="1"/>
    <col min="9" max="9" width="10.57421875" style="2" bestFit="1" customWidth="1"/>
    <col min="10" max="10" width="12.00390625" style="3" customWidth="1"/>
    <col min="11" max="11" width="12.7109375" style="2" bestFit="1" customWidth="1"/>
    <col min="12" max="12" width="9.28125" style="2" bestFit="1" customWidth="1"/>
    <col min="13" max="13" width="9.140625" style="2" bestFit="1" customWidth="1"/>
    <col min="14" max="14" width="13.140625" style="2" bestFit="1" customWidth="1"/>
    <col min="15" max="15" width="11.8515625" style="2" customWidth="1"/>
    <col min="16" max="16" width="11.57421875" style="2" customWidth="1"/>
    <col min="17" max="18" width="13.00390625" style="2" bestFit="1" customWidth="1"/>
    <col min="19" max="19" width="11.140625" style="2" customWidth="1"/>
    <col min="20" max="20" width="10.421875" style="2" customWidth="1"/>
    <col min="21" max="21" width="11.28125" style="2" customWidth="1"/>
    <col min="22" max="22" width="12.140625" style="2" customWidth="1"/>
    <col min="23" max="23" width="10.57421875" style="2" customWidth="1"/>
    <col min="24" max="24" width="7.28125" style="71" customWidth="1"/>
    <col min="25" max="25" width="10.28125" style="96" customWidth="1"/>
    <col min="26" max="26" width="18.28125" style="2" customWidth="1"/>
    <col min="27" max="27" width="15.140625" style="2" bestFit="1" customWidth="1"/>
    <col min="28" max="28" width="11.8515625" style="2" bestFit="1" customWidth="1"/>
    <col min="29" max="16384" width="9.140625" style="2" customWidth="1"/>
  </cols>
  <sheetData>
    <row r="1" spans="7:25" ht="15" customHeight="1">
      <c r="G1" s="151" t="s">
        <v>38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2"/>
    </row>
    <row r="2" spans="1:27" ht="39" customHeight="1" thickBot="1">
      <c r="A2" s="165" t="s">
        <v>46</v>
      </c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5"/>
      <c r="AA2" s="165"/>
    </row>
    <row r="3" spans="1:27" s="3" customFormat="1" ht="15">
      <c r="A3" s="145" t="s">
        <v>4</v>
      </c>
      <c r="B3" s="170" t="s">
        <v>0</v>
      </c>
      <c r="C3" s="147" t="s">
        <v>36</v>
      </c>
      <c r="D3" s="148"/>
      <c r="E3" s="148"/>
      <c r="F3" s="148"/>
      <c r="G3" s="148"/>
      <c r="H3" s="148"/>
      <c r="I3" s="149"/>
      <c r="J3" s="147" t="s">
        <v>16</v>
      </c>
      <c r="K3" s="148"/>
      <c r="L3" s="148"/>
      <c r="M3" s="148"/>
      <c r="N3" s="148"/>
      <c r="O3" s="148"/>
      <c r="P3" s="149"/>
      <c r="Q3" s="147" t="s">
        <v>14</v>
      </c>
      <c r="R3" s="148"/>
      <c r="S3" s="148"/>
      <c r="T3" s="148"/>
      <c r="U3" s="148"/>
      <c r="V3" s="148"/>
      <c r="W3" s="149"/>
      <c r="X3" s="162" t="s">
        <v>15</v>
      </c>
      <c r="Y3" s="96"/>
      <c r="Z3" s="168" t="s">
        <v>2</v>
      </c>
      <c r="AA3" s="145" t="s">
        <v>17</v>
      </c>
    </row>
    <row r="4" spans="1:27" ht="15">
      <c r="A4" s="145"/>
      <c r="B4" s="170"/>
      <c r="C4" s="160" t="s">
        <v>1</v>
      </c>
      <c r="D4" s="145" t="s">
        <v>8</v>
      </c>
      <c r="E4" s="145"/>
      <c r="F4" s="145"/>
      <c r="G4" s="145"/>
      <c r="H4" s="145"/>
      <c r="I4" s="161"/>
      <c r="J4" s="160" t="s">
        <v>8</v>
      </c>
      <c r="K4" s="145"/>
      <c r="L4" s="145"/>
      <c r="M4" s="145"/>
      <c r="N4" s="145"/>
      <c r="O4" s="145"/>
      <c r="P4" s="161"/>
      <c r="Q4" s="160" t="s">
        <v>8</v>
      </c>
      <c r="R4" s="145"/>
      <c r="S4" s="145"/>
      <c r="T4" s="145"/>
      <c r="U4" s="145"/>
      <c r="V4" s="145"/>
      <c r="W4" s="161"/>
      <c r="X4" s="163"/>
      <c r="Z4" s="168"/>
      <c r="AA4" s="145"/>
    </row>
    <row r="5" spans="1:27" ht="48.75" customHeight="1" thickBot="1">
      <c r="A5" s="167"/>
      <c r="B5" s="171"/>
      <c r="C5" s="172"/>
      <c r="D5" s="22" t="s">
        <v>10</v>
      </c>
      <c r="E5" s="22" t="s">
        <v>9</v>
      </c>
      <c r="F5" s="22" t="s">
        <v>18</v>
      </c>
      <c r="G5" s="22" t="s">
        <v>11</v>
      </c>
      <c r="H5" s="22" t="s">
        <v>12</v>
      </c>
      <c r="I5" s="23" t="s">
        <v>28</v>
      </c>
      <c r="J5" s="27" t="s">
        <v>1</v>
      </c>
      <c r="K5" s="22" t="s">
        <v>10</v>
      </c>
      <c r="L5" s="22" t="s">
        <v>9</v>
      </c>
      <c r="M5" s="22" t="s">
        <v>18</v>
      </c>
      <c r="N5" s="22" t="s">
        <v>11</v>
      </c>
      <c r="O5" s="22" t="s">
        <v>12</v>
      </c>
      <c r="P5" s="23" t="s">
        <v>28</v>
      </c>
      <c r="Q5" s="27" t="s">
        <v>1</v>
      </c>
      <c r="R5" s="22" t="s">
        <v>10</v>
      </c>
      <c r="S5" s="22" t="s">
        <v>9</v>
      </c>
      <c r="T5" s="22" t="s">
        <v>18</v>
      </c>
      <c r="U5" s="22" t="s">
        <v>11</v>
      </c>
      <c r="V5" s="22" t="s">
        <v>12</v>
      </c>
      <c r="W5" s="23" t="s">
        <v>28</v>
      </c>
      <c r="X5" s="164"/>
      <c r="Z5" s="169"/>
      <c r="AA5" s="167"/>
    </row>
    <row r="6" spans="1:27" ht="15.75" thickBot="1">
      <c r="A6" s="154" t="s">
        <v>24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</row>
    <row r="7" spans="1:27" s="14" customFormat="1" ht="21.75" customHeight="1" thickBot="1">
      <c r="A7" s="49"/>
      <c r="B7" s="50" t="s">
        <v>22</v>
      </c>
      <c r="C7" s="51">
        <v>1000</v>
      </c>
      <c r="D7" s="51">
        <v>1000</v>
      </c>
      <c r="E7" s="51">
        <v>1000</v>
      </c>
      <c r="F7" s="51">
        <v>1000</v>
      </c>
      <c r="G7" s="51">
        <v>1000</v>
      </c>
      <c r="H7" s="51">
        <v>1000</v>
      </c>
      <c r="I7" s="51">
        <v>1000</v>
      </c>
      <c r="J7" s="51">
        <v>1000</v>
      </c>
      <c r="K7" s="51">
        <v>1000</v>
      </c>
      <c r="L7" s="51">
        <v>1000</v>
      </c>
      <c r="M7" s="51">
        <v>1000</v>
      </c>
      <c r="N7" s="51">
        <v>1000</v>
      </c>
      <c r="O7" s="51">
        <v>1000</v>
      </c>
      <c r="P7" s="51">
        <v>1000</v>
      </c>
      <c r="Q7" s="51">
        <v>1000</v>
      </c>
      <c r="R7" s="51">
        <v>1000</v>
      </c>
      <c r="S7" s="51">
        <v>1000</v>
      </c>
      <c r="T7" s="51">
        <v>1000</v>
      </c>
      <c r="U7" s="51">
        <v>1000</v>
      </c>
      <c r="V7" s="51">
        <v>1000</v>
      </c>
      <c r="W7" s="51">
        <v>1000</v>
      </c>
      <c r="X7" s="112">
        <f>J7*100/C7</f>
        <v>100</v>
      </c>
      <c r="Y7" s="96"/>
      <c r="Z7" s="65"/>
      <c r="AA7" s="49"/>
    </row>
    <row r="8" spans="1:27" s="7" customFormat="1" ht="15.75" thickBot="1">
      <c r="A8" s="150">
        <v>1</v>
      </c>
      <c r="B8" s="25" t="s">
        <v>23</v>
      </c>
      <c r="C8" s="51">
        <v>1000</v>
      </c>
      <c r="D8" s="51">
        <v>1000</v>
      </c>
      <c r="E8" s="51">
        <v>1000</v>
      </c>
      <c r="F8" s="51">
        <v>1000</v>
      </c>
      <c r="G8" s="51">
        <v>1000</v>
      </c>
      <c r="H8" s="51">
        <v>1000</v>
      </c>
      <c r="I8" s="51">
        <v>1000</v>
      </c>
      <c r="J8" s="51">
        <v>1000</v>
      </c>
      <c r="K8" s="51">
        <v>1000</v>
      </c>
      <c r="L8" s="51">
        <v>1000</v>
      </c>
      <c r="M8" s="51">
        <v>1000</v>
      </c>
      <c r="N8" s="51">
        <v>1000</v>
      </c>
      <c r="O8" s="51">
        <v>1000</v>
      </c>
      <c r="P8" s="51">
        <v>1000</v>
      </c>
      <c r="Q8" s="51">
        <v>1000</v>
      </c>
      <c r="R8" s="51">
        <v>1000</v>
      </c>
      <c r="S8" s="51">
        <v>1000</v>
      </c>
      <c r="T8" s="51">
        <v>1000</v>
      </c>
      <c r="U8" s="51">
        <v>1000</v>
      </c>
      <c r="V8" s="51">
        <v>1000</v>
      </c>
      <c r="W8" s="51">
        <v>1000</v>
      </c>
      <c r="X8" s="112">
        <f aca="true" t="shared" si="0" ref="X8:X13">J8*100/C8</f>
        <v>100</v>
      </c>
      <c r="Y8" s="96"/>
      <c r="Z8" s="158" t="s">
        <v>20</v>
      </c>
      <c r="AA8" s="150"/>
    </row>
    <row r="9" spans="1:27" s="7" customFormat="1" ht="20.25" customHeight="1" thickBot="1">
      <c r="A9" s="150"/>
      <c r="B9" s="25" t="s">
        <v>41</v>
      </c>
      <c r="C9" s="51">
        <v>1000</v>
      </c>
      <c r="D9" s="51">
        <v>1000</v>
      </c>
      <c r="E9" s="51">
        <v>1000</v>
      </c>
      <c r="F9" s="51">
        <v>1000</v>
      </c>
      <c r="G9" s="51">
        <v>1000</v>
      </c>
      <c r="H9" s="51">
        <v>1000</v>
      </c>
      <c r="I9" s="51">
        <v>1000</v>
      </c>
      <c r="J9" s="51">
        <v>1000</v>
      </c>
      <c r="K9" s="51">
        <v>1000</v>
      </c>
      <c r="L9" s="51">
        <v>1000</v>
      </c>
      <c r="M9" s="51">
        <v>1000</v>
      </c>
      <c r="N9" s="51">
        <v>1000</v>
      </c>
      <c r="O9" s="51">
        <v>1000</v>
      </c>
      <c r="P9" s="51">
        <v>1000</v>
      </c>
      <c r="Q9" s="51">
        <v>1000</v>
      </c>
      <c r="R9" s="51">
        <v>1000</v>
      </c>
      <c r="S9" s="51">
        <v>1000</v>
      </c>
      <c r="T9" s="51">
        <v>1000</v>
      </c>
      <c r="U9" s="51">
        <v>1000</v>
      </c>
      <c r="V9" s="51">
        <v>1000</v>
      </c>
      <c r="W9" s="51">
        <v>1000</v>
      </c>
      <c r="X9" s="112">
        <f t="shared" si="0"/>
        <v>100</v>
      </c>
      <c r="Y9" s="96"/>
      <c r="Z9" s="158"/>
      <c r="AA9" s="150"/>
    </row>
    <row r="10" spans="1:27" s="14" customFormat="1" ht="22.5" customHeight="1" thickBot="1">
      <c r="A10" s="41"/>
      <c r="B10" s="24" t="s">
        <v>29</v>
      </c>
      <c r="C10" s="51">
        <v>1000</v>
      </c>
      <c r="D10" s="51">
        <v>1000</v>
      </c>
      <c r="E10" s="51">
        <v>1000</v>
      </c>
      <c r="F10" s="51">
        <v>1000</v>
      </c>
      <c r="G10" s="51">
        <v>1000</v>
      </c>
      <c r="H10" s="51">
        <v>1000</v>
      </c>
      <c r="I10" s="51">
        <v>1000</v>
      </c>
      <c r="J10" s="51">
        <v>1000</v>
      </c>
      <c r="K10" s="51">
        <v>1000</v>
      </c>
      <c r="L10" s="51">
        <v>1000</v>
      </c>
      <c r="M10" s="51">
        <v>1000</v>
      </c>
      <c r="N10" s="51">
        <v>1000</v>
      </c>
      <c r="O10" s="51">
        <v>1000</v>
      </c>
      <c r="P10" s="51">
        <v>1000</v>
      </c>
      <c r="Q10" s="51">
        <v>1000</v>
      </c>
      <c r="R10" s="51">
        <v>1000</v>
      </c>
      <c r="S10" s="51">
        <v>1000</v>
      </c>
      <c r="T10" s="51">
        <v>1000</v>
      </c>
      <c r="U10" s="51">
        <v>1000</v>
      </c>
      <c r="V10" s="51">
        <v>1000</v>
      </c>
      <c r="W10" s="51">
        <v>1000</v>
      </c>
      <c r="X10" s="112">
        <f t="shared" si="0"/>
        <v>100</v>
      </c>
      <c r="Y10" s="96"/>
      <c r="Z10" s="67"/>
      <c r="AA10" s="41"/>
    </row>
    <row r="11" spans="1:27" s="7" customFormat="1" ht="15.75" thickBot="1">
      <c r="A11" s="150">
        <v>2</v>
      </c>
      <c r="B11" s="25" t="s">
        <v>30</v>
      </c>
      <c r="C11" s="51">
        <v>1000</v>
      </c>
      <c r="D11" s="51">
        <v>1000</v>
      </c>
      <c r="E11" s="51">
        <v>1000</v>
      </c>
      <c r="F11" s="51">
        <v>1000</v>
      </c>
      <c r="G11" s="51">
        <v>1000</v>
      </c>
      <c r="H11" s="51">
        <v>1000</v>
      </c>
      <c r="I11" s="51">
        <v>1000</v>
      </c>
      <c r="J11" s="51">
        <v>1000</v>
      </c>
      <c r="K11" s="51">
        <v>1000</v>
      </c>
      <c r="L11" s="51">
        <v>1000</v>
      </c>
      <c r="M11" s="51">
        <v>1000</v>
      </c>
      <c r="N11" s="51">
        <v>1000</v>
      </c>
      <c r="O11" s="51">
        <v>1000</v>
      </c>
      <c r="P11" s="51">
        <v>1000</v>
      </c>
      <c r="Q11" s="51">
        <v>1000</v>
      </c>
      <c r="R11" s="51">
        <v>1000</v>
      </c>
      <c r="S11" s="51">
        <v>1000</v>
      </c>
      <c r="T11" s="51">
        <v>1000</v>
      </c>
      <c r="U11" s="51">
        <v>1000</v>
      </c>
      <c r="V11" s="51">
        <v>1000</v>
      </c>
      <c r="W11" s="51">
        <v>1000</v>
      </c>
      <c r="X11" s="112">
        <f t="shared" si="0"/>
        <v>100</v>
      </c>
      <c r="Y11" s="96"/>
      <c r="Z11" s="158" t="s">
        <v>20</v>
      </c>
      <c r="AA11" s="150"/>
    </row>
    <row r="12" spans="1:27" s="7" customFormat="1" ht="15.75" thickBot="1">
      <c r="A12" s="159"/>
      <c r="B12" s="53" t="s">
        <v>31</v>
      </c>
      <c r="C12" s="51">
        <v>1000</v>
      </c>
      <c r="D12" s="51">
        <v>1000</v>
      </c>
      <c r="E12" s="51">
        <v>1000</v>
      </c>
      <c r="F12" s="51">
        <v>1000</v>
      </c>
      <c r="G12" s="51">
        <v>1000</v>
      </c>
      <c r="H12" s="51">
        <v>1000</v>
      </c>
      <c r="I12" s="51">
        <v>1000</v>
      </c>
      <c r="J12" s="51">
        <v>1000</v>
      </c>
      <c r="K12" s="51">
        <v>1000</v>
      </c>
      <c r="L12" s="51">
        <v>1000</v>
      </c>
      <c r="M12" s="51">
        <v>1000</v>
      </c>
      <c r="N12" s="51">
        <v>1000</v>
      </c>
      <c r="O12" s="51">
        <v>1000</v>
      </c>
      <c r="P12" s="51">
        <v>1000</v>
      </c>
      <c r="Q12" s="51">
        <v>1000</v>
      </c>
      <c r="R12" s="51">
        <v>1000</v>
      </c>
      <c r="S12" s="51">
        <v>1000</v>
      </c>
      <c r="T12" s="51">
        <v>1000</v>
      </c>
      <c r="U12" s="51">
        <v>1000</v>
      </c>
      <c r="V12" s="51">
        <v>1000</v>
      </c>
      <c r="W12" s="51">
        <v>1000</v>
      </c>
      <c r="X12" s="112">
        <f t="shared" si="0"/>
        <v>100</v>
      </c>
      <c r="Y12" s="96"/>
      <c r="Z12" s="158"/>
      <c r="AA12" s="150"/>
    </row>
    <row r="13" spans="1:27" s="21" customFormat="1" ht="22.5" customHeight="1" thickBot="1">
      <c r="A13" s="69"/>
      <c r="B13" s="105" t="s">
        <v>32</v>
      </c>
      <c r="C13" s="51">
        <v>1000</v>
      </c>
      <c r="D13" s="51">
        <v>1000</v>
      </c>
      <c r="E13" s="51">
        <v>1000</v>
      </c>
      <c r="F13" s="51">
        <v>1000</v>
      </c>
      <c r="G13" s="51">
        <v>1000</v>
      </c>
      <c r="H13" s="51">
        <v>1000</v>
      </c>
      <c r="I13" s="51">
        <v>1000</v>
      </c>
      <c r="J13" s="51">
        <v>1000</v>
      </c>
      <c r="K13" s="51">
        <v>1000</v>
      </c>
      <c r="L13" s="51">
        <v>1000</v>
      </c>
      <c r="M13" s="51">
        <v>1000</v>
      </c>
      <c r="N13" s="51">
        <v>1000</v>
      </c>
      <c r="O13" s="51">
        <v>1000</v>
      </c>
      <c r="P13" s="51">
        <v>1000</v>
      </c>
      <c r="Q13" s="51">
        <v>1000</v>
      </c>
      <c r="R13" s="51">
        <v>1000</v>
      </c>
      <c r="S13" s="51">
        <v>1000</v>
      </c>
      <c r="T13" s="51">
        <v>1000</v>
      </c>
      <c r="U13" s="51">
        <v>1000</v>
      </c>
      <c r="V13" s="51">
        <v>1000</v>
      </c>
      <c r="W13" s="51">
        <v>1000</v>
      </c>
      <c r="X13" s="98">
        <f t="shared" si="0"/>
        <v>100</v>
      </c>
      <c r="Y13" s="96"/>
      <c r="Z13" s="68"/>
      <c r="AA13" s="44"/>
    </row>
    <row r="14" spans="1:27" ht="15.75" thickBot="1">
      <c r="A14" s="154" t="s">
        <v>25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6"/>
    </row>
    <row r="15" spans="1:27" s="16" customFormat="1" ht="23.25" customHeight="1" thickBot="1">
      <c r="A15" s="146">
        <v>1</v>
      </c>
      <c r="B15" s="45" t="s">
        <v>13</v>
      </c>
      <c r="C15" s="51">
        <v>1000</v>
      </c>
      <c r="D15" s="51">
        <v>1000</v>
      </c>
      <c r="E15" s="51">
        <v>1000</v>
      </c>
      <c r="F15" s="51">
        <v>1000</v>
      </c>
      <c r="G15" s="51">
        <v>1000</v>
      </c>
      <c r="H15" s="51">
        <v>1000</v>
      </c>
      <c r="I15" s="51">
        <v>1000</v>
      </c>
      <c r="J15" s="51">
        <v>1000</v>
      </c>
      <c r="K15" s="51">
        <v>1000</v>
      </c>
      <c r="L15" s="51">
        <v>1000</v>
      </c>
      <c r="M15" s="51">
        <v>1000</v>
      </c>
      <c r="N15" s="51">
        <v>1000</v>
      </c>
      <c r="O15" s="51">
        <v>1000</v>
      </c>
      <c r="P15" s="51">
        <v>1000</v>
      </c>
      <c r="Q15" s="51">
        <v>1000</v>
      </c>
      <c r="R15" s="51">
        <v>1000</v>
      </c>
      <c r="S15" s="51">
        <v>1000</v>
      </c>
      <c r="T15" s="51">
        <v>1000</v>
      </c>
      <c r="U15" s="51">
        <v>1000</v>
      </c>
      <c r="V15" s="51">
        <v>1000</v>
      </c>
      <c r="W15" s="51">
        <v>1000</v>
      </c>
      <c r="X15" s="112">
        <f>J15*100/C15</f>
        <v>100</v>
      </c>
      <c r="Y15" s="96"/>
      <c r="Z15" s="152" t="s">
        <v>21</v>
      </c>
      <c r="AA15" s="157" t="s">
        <v>19</v>
      </c>
    </row>
    <row r="16" spans="1:27" s="7" customFormat="1" ht="15.75" thickBot="1">
      <c r="A16" s="145"/>
      <c r="B16" s="25" t="s">
        <v>5</v>
      </c>
      <c r="C16" s="51">
        <v>1000</v>
      </c>
      <c r="D16" s="51">
        <v>1000</v>
      </c>
      <c r="E16" s="51">
        <v>1000</v>
      </c>
      <c r="F16" s="51">
        <v>1000</v>
      </c>
      <c r="G16" s="51">
        <v>1000</v>
      </c>
      <c r="H16" s="51">
        <v>1000</v>
      </c>
      <c r="I16" s="51">
        <v>1000</v>
      </c>
      <c r="J16" s="51">
        <v>1000</v>
      </c>
      <c r="K16" s="51">
        <v>1000</v>
      </c>
      <c r="L16" s="51">
        <v>1000</v>
      </c>
      <c r="M16" s="51">
        <v>1000</v>
      </c>
      <c r="N16" s="51">
        <v>1000</v>
      </c>
      <c r="O16" s="51">
        <v>1000</v>
      </c>
      <c r="P16" s="51">
        <v>1000</v>
      </c>
      <c r="Q16" s="51">
        <v>1000</v>
      </c>
      <c r="R16" s="51">
        <v>1000</v>
      </c>
      <c r="S16" s="51">
        <v>1000</v>
      </c>
      <c r="T16" s="51">
        <v>1000</v>
      </c>
      <c r="U16" s="51">
        <v>1000</v>
      </c>
      <c r="V16" s="51">
        <v>1000</v>
      </c>
      <c r="W16" s="51">
        <v>1000</v>
      </c>
      <c r="X16" s="112">
        <f aca="true" t="shared" si="1" ref="X16:X27">J16*100/C16</f>
        <v>100</v>
      </c>
      <c r="Y16" s="96"/>
      <c r="Z16" s="153"/>
      <c r="AA16" s="150"/>
    </row>
    <row r="17" spans="1:27" s="7" customFormat="1" ht="15.75" thickBot="1">
      <c r="A17" s="145"/>
      <c r="B17" s="25" t="s">
        <v>6</v>
      </c>
      <c r="C17" s="51">
        <v>1000</v>
      </c>
      <c r="D17" s="51">
        <v>1000</v>
      </c>
      <c r="E17" s="51">
        <v>1000</v>
      </c>
      <c r="F17" s="51">
        <v>1000</v>
      </c>
      <c r="G17" s="51">
        <v>1000</v>
      </c>
      <c r="H17" s="51">
        <v>1000</v>
      </c>
      <c r="I17" s="51">
        <v>1000</v>
      </c>
      <c r="J17" s="51">
        <v>1000</v>
      </c>
      <c r="K17" s="51">
        <v>1000</v>
      </c>
      <c r="L17" s="51">
        <v>1000</v>
      </c>
      <c r="M17" s="51">
        <v>1000</v>
      </c>
      <c r="N17" s="51">
        <v>1000</v>
      </c>
      <c r="O17" s="51">
        <v>1000</v>
      </c>
      <c r="P17" s="51">
        <v>1000</v>
      </c>
      <c r="Q17" s="51">
        <v>1000</v>
      </c>
      <c r="R17" s="51">
        <v>1000</v>
      </c>
      <c r="S17" s="51">
        <v>1000</v>
      </c>
      <c r="T17" s="51">
        <v>1000</v>
      </c>
      <c r="U17" s="51">
        <v>1000</v>
      </c>
      <c r="V17" s="51">
        <v>1000</v>
      </c>
      <c r="W17" s="51">
        <v>1000</v>
      </c>
      <c r="X17" s="112">
        <f t="shared" si="1"/>
        <v>100</v>
      </c>
      <c r="Y17" s="96"/>
      <c r="Z17" s="153"/>
      <c r="AA17" s="150"/>
    </row>
    <row r="18" spans="1:27" s="16" customFormat="1" ht="21.75" customHeight="1" thickBot="1">
      <c r="A18" s="145">
        <v>2</v>
      </c>
      <c r="B18" s="35" t="s">
        <v>39</v>
      </c>
      <c r="C18" s="51">
        <v>1000</v>
      </c>
      <c r="D18" s="51">
        <v>1000</v>
      </c>
      <c r="E18" s="51">
        <v>1000</v>
      </c>
      <c r="F18" s="51">
        <v>1000</v>
      </c>
      <c r="G18" s="51">
        <v>1000</v>
      </c>
      <c r="H18" s="51">
        <v>1000</v>
      </c>
      <c r="I18" s="51">
        <v>1000</v>
      </c>
      <c r="J18" s="51">
        <v>1000</v>
      </c>
      <c r="K18" s="51">
        <v>1000</v>
      </c>
      <c r="L18" s="51">
        <v>1000</v>
      </c>
      <c r="M18" s="51">
        <v>1000</v>
      </c>
      <c r="N18" s="51">
        <v>1000</v>
      </c>
      <c r="O18" s="51">
        <v>1000</v>
      </c>
      <c r="P18" s="51">
        <v>1000</v>
      </c>
      <c r="Q18" s="51">
        <v>1000</v>
      </c>
      <c r="R18" s="51">
        <v>1000</v>
      </c>
      <c r="S18" s="51">
        <v>1000</v>
      </c>
      <c r="T18" s="51">
        <v>1000</v>
      </c>
      <c r="U18" s="51">
        <v>1000</v>
      </c>
      <c r="V18" s="51">
        <v>1000</v>
      </c>
      <c r="W18" s="51">
        <v>1000</v>
      </c>
      <c r="X18" s="112">
        <f t="shared" si="1"/>
        <v>100</v>
      </c>
      <c r="Y18" s="99" t="s">
        <v>40</v>
      </c>
      <c r="Z18" s="153" t="s">
        <v>3</v>
      </c>
      <c r="AA18" s="150"/>
    </row>
    <row r="19" spans="1:27" s="7" customFormat="1" ht="24.75" customHeight="1" thickBot="1">
      <c r="A19" s="145"/>
      <c r="B19" s="25" t="s">
        <v>7</v>
      </c>
      <c r="C19" s="51">
        <v>1000</v>
      </c>
      <c r="D19" s="51">
        <v>1000</v>
      </c>
      <c r="E19" s="51">
        <v>1000</v>
      </c>
      <c r="F19" s="51">
        <v>1000</v>
      </c>
      <c r="G19" s="51">
        <v>1000</v>
      </c>
      <c r="H19" s="51">
        <v>1000</v>
      </c>
      <c r="I19" s="51">
        <v>1000</v>
      </c>
      <c r="J19" s="51">
        <v>1000</v>
      </c>
      <c r="K19" s="51">
        <v>1000</v>
      </c>
      <c r="L19" s="51">
        <v>1000</v>
      </c>
      <c r="M19" s="51">
        <v>1000</v>
      </c>
      <c r="N19" s="51">
        <v>1000</v>
      </c>
      <c r="O19" s="51">
        <v>1000</v>
      </c>
      <c r="P19" s="51">
        <v>1000</v>
      </c>
      <c r="Q19" s="51">
        <v>1000</v>
      </c>
      <c r="R19" s="51">
        <v>1000</v>
      </c>
      <c r="S19" s="51">
        <v>1000</v>
      </c>
      <c r="T19" s="51">
        <v>1000</v>
      </c>
      <c r="U19" s="51">
        <v>1000</v>
      </c>
      <c r="V19" s="51">
        <v>1000</v>
      </c>
      <c r="W19" s="51">
        <v>1000</v>
      </c>
      <c r="X19" s="112">
        <f t="shared" si="1"/>
        <v>100</v>
      </c>
      <c r="Y19" s="100">
        <f>K19*100/D19</f>
        <v>100</v>
      </c>
      <c r="Z19" s="153"/>
      <c r="AA19" s="150"/>
    </row>
    <row r="20" spans="1:27" s="16" customFormat="1" ht="29.25" customHeight="1" thickBot="1">
      <c r="A20" s="145">
        <v>3</v>
      </c>
      <c r="B20" s="35" t="s">
        <v>33</v>
      </c>
      <c r="C20" s="51">
        <v>1000</v>
      </c>
      <c r="D20" s="51">
        <v>1000</v>
      </c>
      <c r="E20" s="51">
        <v>1000</v>
      </c>
      <c r="F20" s="51">
        <v>1000</v>
      </c>
      <c r="G20" s="51">
        <v>1000</v>
      </c>
      <c r="H20" s="51">
        <v>1000</v>
      </c>
      <c r="I20" s="51">
        <v>1000</v>
      </c>
      <c r="J20" s="51">
        <v>1000</v>
      </c>
      <c r="K20" s="51">
        <v>1000</v>
      </c>
      <c r="L20" s="51">
        <v>1000</v>
      </c>
      <c r="M20" s="51">
        <v>1000</v>
      </c>
      <c r="N20" s="51">
        <v>1000</v>
      </c>
      <c r="O20" s="51">
        <v>1000</v>
      </c>
      <c r="P20" s="51">
        <v>1000</v>
      </c>
      <c r="Q20" s="51">
        <v>1000</v>
      </c>
      <c r="R20" s="51">
        <v>1000</v>
      </c>
      <c r="S20" s="51">
        <v>1000</v>
      </c>
      <c r="T20" s="51">
        <v>1000</v>
      </c>
      <c r="U20" s="51">
        <v>1000</v>
      </c>
      <c r="V20" s="51">
        <v>1000</v>
      </c>
      <c r="W20" s="51">
        <v>1000</v>
      </c>
      <c r="X20" s="112">
        <f t="shared" si="1"/>
        <v>100</v>
      </c>
      <c r="Y20" s="96"/>
      <c r="Z20" s="153" t="s">
        <v>27</v>
      </c>
      <c r="AA20" s="150"/>
    </row>
    <row r="21" spans="1:27" s="7" customFormat="1" ht="22.5" customHeight="1" thickBot="1">
      <c r="A21" s="145"/>
      <c r="B21" s="25" t="s">
        <v>34</v>
      </c>
      <c r="C21" s="51">
        <v>1000</v>
      </c>
      <c r="D21" s="51">
        <v>1000</v>
      </c>
      <c r="E21" s="51">
        <v>1000</v>
      </c>
      <c r="F21" s="51">
        <v>1000</v>
      </c>
      <c r="G21" s="51">
        <v>1000</v>
      </c>
      <c r="H21" s="51">
        <v>1000</v>
      </c>
      <c r="I21" s="51">
        <v>1000</v>
      </c>
      <c r="J21" s="51">
        <v>1000</v>
      </c>
      <c r="K21" s="51">
        <v>1000</v>
      </c>
      <c r="L21" s="51">
        <v>1000</v>
      </c>
      <c r="M21" s="51">
        <v>1000</v>
      </c>
      <c r="N21" s="51">
        <v>1000</v>
      </c>
      <c r="O21" s="51">
        <v>1000</v>
      </c>
      <c r="P21" s="51">
        <v>1000</v>
      </c>
      <c r="Q21" s="51">
        <v>1000</v>
      </c>
      <c r="R21" s="51">
        <v>1000</v>
      </c>
      <c r="S21" s="51">
        <v>1000</v>
      </c>
      <c r="T21" s="51">
        <v>1000</v>
      </c>
      <c r="U21" s="51">
        <v>1000</v>
      </c>
      <c r="V21" s="51">
        <v>1000</v>
      </c>
      <c r="W21" s="51">
        <v>1000</v>
      </c>
      <c r="X21" s="112">
        <f t="shared" si="1"/>
        <v>100</v>
      </c>
      <c r="Y21" s="96"/>
      <c r="Z21" s="153"/>
      <c r="AA21" s="150"/>
    </row>
    <row r="22" spans="1:27" s="7" customFormat="1" ht="23.25" customHeight="1" thickBot="1">
      <c r="A22" s="5"/>
      <c r="B22" s="25" t="s">
        <v>35</v>
      </c>
      <c r="C22" s="51">
        <v>1000</v>
      </c>
      <c r="D22" s="51">
        <v>1000</v>
      </c>
      <c r="E22" s="51">
        <v>1000</v>
      </c>
      <c r="F22" s="51">
        <v>1000</v>
      </c>
      <c r="G22" s="51">
        <v>1000</v>
      </c>
      <c r="H22" s="51">
        <v>1000</v>
      </c>
      <c r="I22" s="51">
        <v>1000</v>
      </c>
      <c r="J22" s="51">
        <v>1000</v>
      </c>
      <c r="K22" s="51">
        <v>1000</v>
      </c>
      <c r="L22" s="51">
        <v>1000</v>
      </c>
      <c r="M22" s="51">
        <v>1000</v>
      </c>
      <c r="N22" s="51">
        <v>1000</v>
      </c>
      <c r="O22" s="51">
        <v>1000</v>
      </c>
      <c r="P22" s="51">
        <v>1000</v>
      </c>
      <c r="Q22" s="51">
        <v>1000</v>
      </c>
      <c r="R22" s="51">
        <v>1000</v>
      </c>
      <c r="S22" s="51">
        <v>1000</v>
      </c>
      <c r="T22" s="51">
        <v>1000</v>
      </c>
      <c r="U22" s="51">
        <v>1000</v>
      </c>
      <c r="V22" s="51">
        <v>1000</v>
      </c>
      <c r="W22" s="51">
        <v>1000</v>
      </c>
      <c r="X22" s="112">
        <f t="shared" si="1"/>
        <v>100</v>
      </c>
      <c r="Y22" s="96"/>
      <c r="Z22" s="153"/>
      <c r="AA22" s="150"/>
    </row>
    <row r="23" spans="1:27" s="7" customFormat="1" ht="21" customHeight="1" thickBot="1">
      <c r="A23" s="9"/>
      <c r="B23" s="53" t="s">
        <v>6</v>
      </c>
      <c r="C23" s="51">
        <v>1000</v>
      </c>
      <c r="D23" s="51">
        <v>1000</v>
      </c>
      <c r="E23" s="51">
        <v>1000</v>
      </c>
      <c r="F23" s="51">
        <v>1000</v>
      </c>
      <c r="G23" s="51">
        <v>1000</v>
      </c>
      <c r="H23" s="51">
        <v>1000</v>
      </c>
      <c r="I23" s="51">
        <v>1000</v>
      </c>
      <c r="J23" s="51">
        <v>1000</v>
      </c>
      <c r="K23" s="51">
        <v>1000</v>
      </c>
      <c r="L23" s="51">
        <v>1000</v>
      </c>
      <c r="M23" s="51">
        <v>1000</v>
      </c>
      <c r="N23" s="51">
        <v>1000</v>
      </c>
      <c r="O23" s="51">
        <v>1000</v>
      </c>
      <c r="P23" s="51">
        <v>1000</v>
      </c>
      <c r="Q23" s="51">
        <v>1000</v>
      </c>
      <c r="R23" s="51">
        <v>1000</v>
      </c>
      <c r="S23" s="51">
        <v>1000</v>
      </c>
      <c r="T23" s="51">
        <v>1000</v>
      </c>
      <c r="U23" s="51">
        <v>1000</v>
      </c>
      <c r="V23" s="51">
        <v>1000</v>
      </c>
      <c r="W23" s="51">
        <v>1000</v>
      </c>
      <c r="X23" s="112">
        <f t="shared" si="1"/>
        <v>100</v>
      </c>
      <c r="Y23" s="96"/>
      <c r="Z23" s="153"/>
      <c r="AA23" s="150"/>
    </row>
    <row r="24" spans="1:28" s="20" customFormat="1" ht="22.5" customHeight="1" thickBot="1">
      <c r="A24" s="56"/>
      <c r="B24" s="105" t="s">
        <v>37</v>
      </c>
      <c r="C24" s="51">
        <v>1000</v>
      </c>
      <c r="D24" s="51">
        <v>1000</v>
      </c>
      <c r="E24" s="51">
        <v>1000</v>
      </c>
      <c r="F24" s="51">
        <v>1000</v>
      </c>
      <c r="G24" s="51">
        <v>1000</v>
      </c>
      <c r="H24" s="51">
        <v>1000</v>
      </c>
      <c r="I24" s="51">
        <v>1000</v>
      </c>
      <c r="J24" s="51">
        <v>1000</v>
      </c>
      <c r="K24" s="51">
        <v>1000</v>
      </c>
      <c r="L24" s="51">
        <v>1000</v>
      </c>
      <c r="M24" s="51">
        <v>1000</v>
      </c>
      <c r="N24" s="51">
        <v>1000</v>
      </c>
      <c r="O24" s="51">
        <v>1000</v>
      </c>
      <c r="P24" s="51">
        <v>1000</v>
      </c>
      <c r="Q24" s="51">
        <v>1000</v>
      </c>
      <c r="R24" s="51">
        <v>1000</v>
      </c>
      <c r="S24" s="51">
        <v>1000</v>
      </c>
      <c r="T24" s="51">
        <v>1000</v>
      </c>
      <c r="U24" s="51">
        <v>1000</v>
      </c>
      <c r="V24" s="51">
        <v>1000</v>
      </c>
      <c r="W24" s="51">
        <v>1000</v>
      </c>
      <c r="X24" s="98">
        <f t="shared" si="1"/>
        <v>100</v>
      </c>
      <c r="Y24" s="96"/>
      <c r="Z24" s="52"/>
      <c r="AA24" s="18"/>
      <c r="AB24" s="19"/>
    </row>
    <row r="25" spans="1:28" s="76" customFormat="1" ht="22.5" customHeight="1" thickBot="1">
      <c r="A25" s="111"/>
      <c r="B25" s="106" t="s">
        <v>26</v>
      </c>
      <c r="C25" s="51">
        <v>1000</v>
      </c>
      <c r="D25" s="51">
        <v>1000</v>
      </c>
      <c r="E25" s="51">
        <v>1000</v>
      </c>
      <c r="F25" s="51">
        <v>1000</v>
      </c>
      <c r="G25" s="51">
        <v>1000</v>
      </c>
      <c r="H25" s="51">
        <v>1000</v>
      </c>
      <c r="I25" s="51">
        <v>1000</v>
      </c>
      <c r="J25" s="51">
        <v>1000</v>
      </c>
      <c r="K25" s="51">
        <v>1000</v>
      </c>
      <c r="L25" s="51">
        <v>1000</v>
      </c>
      <c r="M25" s="51">
        <v>1000</v>
      </c>
      <c r="N25" s="51">
        <v>1000</v>
      </c>
      <c r="O25" s="51">
        <v>1000</v>
      </c>
      <c r="P25" s="51">
        <v>1000</v>
      </c>
      <c r="Q25" s="51">
        <v>1000</v>
      </c>
      <c r="R25" s="51">
        <v>1000</v>
      </c>
      <c r="S25" s="51">
        <v>1000</v>
      </c>
      <c r="T25" s="51">
        <v>1000</v>
      </c>
      <c r="U25" s="51">
        <v>1000</v>
      </c>
      <c r="V25" s="51">
        <v>1000</v>
      </c>
      <c r="W25" s="51">
        <v>1000</v>
      </c>
      <c r="X25" s="93">
        <f>J25*100/C25</f>
        <v>100</v>
      </c>
      <c r="Y25" s="97"/>
      <c r="Z25" s="75"/>
      <c r="AB25" s="77"/>
    </row>
    <row r="26" spans="1:28" s="5" customFormat="1" ht="19.5" customHeight="1" thickBot="1">
      <c r="A26" s="78"/>
      <c r="B26" s="79" t="s">
        <v>5</v>
      </c>
      <c r="C26" s="51">
        <v>1000</v>
      </c>
      <c r="D26" s="51">
        <v>1000</v>
      </c>
      <c r="E26" s="51">
        <v>1000</v>
      </c>
      <c r="F26" s="51">
        <v>1000</v>
      </c>
      <c r="G26" s="51">
        <v>1000</v>
      </c>
      <c r="H26" s="51">
        <v>1000</v>
      </c>
      <c r="I26" s="51">
        <v>1000</v>
      </c>
      <c r="J26" s="51">
        <v>1000</v>
      </c>
      <c r="K26" s="51">
        <v>1000</v>
      </c>
      <c r="L26" s="51">
        <v>1000</v>
      </c>
      <c r="M26" s="51">
        <v>1000</v>
      </c>
      <c r="N26" s="51">
        <v>1000</v>
      </c>
      <c r="O26" s="51">
        <v>1000</v>
      </c>
      <c r="P26" s="51">
        <v>1000</v>
      </c>
      <c r="Q26" s="51">
        <v>1000</v>
      </c>
      <c r="R26" s="51">
        <v>1000</v>
      </c>
      <c r="S26" s="51">
        <v>1000</v>
      </c>
      <c r="T26" s="51">
        <v>1000</v>
      </c>
      <c r="U26" s="51">
        <v>1000</v>
      </c>
      <c r="V26" s="51">
        <v>1000</v>
      </c>
      <c r="W26" s="51">
        <v>1000</v>
      </c>
      <c r="X26" s="86">
        <f t="shared" si="1"/>
        <v>100</v>
      </c>
      <c r="Y26" s="96"/>
      <c r="Z26" s="66"/>
      <c r="AB26" s="10"/>
    </row>
    <row r="27" spans="1:28" s="9" customFormat="1" ht="25.5" customHeight="1" thickBot="1">
      <c r="A27" s="11"/>
      <c r="B27" s="36" t="s">
        <v>6</v>
      </c>
      <c r="C27" s="51">
        <v>1000</v>
      </c>
      <c r="D27" s="51">
        <v>1000</v>
      </c>
      <c r="E27" s="51">
        <v>1000</v>
      </c>
      <c r="F27" s="51">
        <v>1000</v>
      </c>
      <c r="G27" s="51">
        <v>1000</v>
      </c>
      <c r="H27" s="51">
        <v>1000</v>
      </c>
      <c r="I27" s="51">
        <v>1000</v>
      </c>
      <c r="J27" s="51">
        <v>1000</v>
      </c>
      <c r="K27" s="51">
        <v>1000</v>
      </c>
      <c r="L27" s="51">
        <v>1000</v>
      </c>
      <c r="M27" s="51">
        <v>1000</v>
      </c>
      <c r="N27" s="51">
        <v>1000</v>
      </c>
      <c r="O27" s="51">
        <v>1000</v>
      </c>
      <c r="P27" s="51">
        <v>1000</v>
      </c>
      <c r="Q27" s="51">
        <v>1000</v>
      </c>
      <c r="R27" s="51">
        <v>1000</v>
      </c>
      <c r="S27" s="51">
        <v>1000</v>
      </c>
      <c r="T27" s="51">
        <v>1000</v>
      </c>
      <c r="U27" s="51">
        <v>1000</v>
      </c>
      <c r="V27" s="51">
        <v>1000</v>
      </c>
      <c r="W27" s="51">
        <v>1000</v>
      </c>
      <c r="X27" s="98">
        <f t="shared" si="1"/>
        <v>100</v>
      </c>
      <c r="Y27" s="96"/>
      <c r="Z27" s="66"/>
      <c r="AA27" s="5"/>
      <c r="AB27" s="10"/>
    </row>
    <row r="29" spans="3:5" ht="15">
      <c r="C29" s="4" t="s">
        <v>43</v>
      </c>
      <c r="D29" s="2" t="s">
        <v>44</v>
      </c>
      <c r="E29" s="2" t="s">
        <v>45</v>
      </c>
    </row>
    <row r="30" spans="2:5" ht="15">
      <c r="B30" s="3" t="s">
        <v>42</v>
      </c>
      <c r="C30" s="107">
        <f>D19</f>
        <v>1000</v>
      </c>
      <c r="D30" s="108">
        <f>K19</f>
        <v>1000</v>
      </c>
      <c r="E30" s="109">
        <f>D30*100/C30</f>
        <v>100</v>
      </c>
    </row>
  </sheetData>
  <sheetProtection/>
  <mergeCells count="29">
    <mergeCell ref="A11:A12"/>
    <mergeCell ref="Z11:Z12"/>
    <mergeCell ref="AA11:AA12"/>
    <mergeCell ref="A14:AA14"/>
    <mergeCell ref="A15:A17"/>
    <mergeCell ref="Z15:Z17"/>
    <mergeCell ref="AA15:AA23"/>
    <mergeCell ref="A18:A19"/>
    <mergeCell ref="Z18:Z19"/>
    <mergeCell ref="A20:A21"/>
    <mergeCell ref="C4:C5"/>
    <mergeCell ref="D4:I4"/>
    <mergeCell ref="J4:P4"/>
    <mergeCell ref="Q4:W4"/>
    <mergeCell ref="A6:AA6"/>
    <mergeCell ref="A8:A9"/>
    <mergeCell ref="Z8:Z9"/>
    <mergeCell ref="AA8:AA9"/>
    <mergeCell ref="Z20:Z23"/>
    <mergeCell ref="G1:X1"/>
    <mergeCell ref="A2:AA2"/>
    <mergeCell ref="A3:A5"/>
    <mergeCell ref="B3:B5"/>
    <mergeCell ref="C3:I3"/>
    <mergeCell ref="J3:P3"/>
    <mergeCell ref="Q3:W3"/>
    <mergeCell ref="X3:X5"/>
    <mergeCell ref="Z3:Z5"/>
    <mergeCell ref="AA3:A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tarif18</cp:lastModifiedBy>
  <cp:lastPrinted>2015-06-05T12:45:40Z</cp:lastPrinted>
  <dcterms:created xsi:type="dcterms:W3CDTF">1996-10-08T23:32:33Z</dcterms:created>
  <dcterms:modified xsi:type="dcterms:W3CDTF">2015-06-09T12:16:55Z</dcterms:modified>
  <cp:category/>
  <cp:version/>
  <cp:contentType/>
  <cp:contentStatus/>
</cp:coreProperties>
</file>