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9440" windowHeight="9780"/>
  </bookViews>
  <sheets>
    <sheet name="Лист1" sheetId="1" r:id="rId1"/>
    <sheet name="Лист1 (2)" sheetId="4" r:id="rId2"/>
    <sheet name="Лист2" sheetId="2" r:id="rId3"/>
    <sheet name="Лист3" sheetId="3" r:id="rId4"/>
  </sheets>
  <definedNames>
    <definedName name="_xlnm._FilterDatabase" localSheetId="0" hidden="1">Лист1!$A$10:$L$81</definedName>
    <definedName name="_xlnm._FilterDatabase" localSheetId="1" hidden="1">'Лист1 (2)'!$A$7:$L$8</definedName>
    <definedName name="_xlnm.Print_Titles" localSheetId="0">Лист1!$4:$5</definedName>
    <definedName name="_xlnm.Print_Titles" localSheetId="1">'Лист1 (2)'!$4:$5</definedName>
    <definedName name="_xlnm.Print_Area" localSheetId="0">Лист1!$A$1:$L$84</definedName>
    <definedName name="_xlnm.Print_Area" localSheetId="1">'Лист1 (2)'!$A$1:$L$12</definedName>
  </definedNames>
  <calcPr calcId="125725"/>
</workbook>
</file>

<file path=xl/calcChain.xml><?xml version="1.0" encoding="utf-8"?>
<calcChain xmlns="http://schemas.openxmlformats.org/spreadsheetml/2006/main">
  <c r="L9" i="4"/>
  <c r="I9"/>
  <c r="K9" s="1"/>
  <c r="L8"/>
  <c r="I8"/>
  <c r="K8" s="1"/>
  <c r="K8" i="1"/>
  <c r="I81"/>
  <c r="I80"/>
  <c r="I79"/>
  <c r="I78"/>
  <c r="K78" s="1"/>
  <c r="I77"/>
  <c r="I76"/>
  <c r="I74"/>
  <c r="I72"/>
  <c r="K72" s="1"/>
  <c r="I70"/>
  <c r="I69"/>
  <c r="I67"/>
  <c r="I65"/>
  <c r="K65" s="1"/>
  <c r="I64"/>
  <c r="I63"/>
  <c r="I62"/>
  <c r="K62" s="1"/>
  <c r="I61"/>
  <c r="K61" s="1"/>
  <c r="I60"/>
  <c r="I59"/>
  <c r="I58"/>
  <c r="K58" s="1"/>
  <c r="I57"/>
  <c r="K57" s="1"/>
  <c r="I55"/>
  <c r="I54"/>
  <c r="I53"/>
  <c r="K53" s="1"/>
  <c r="I52"/>
  <c r="K52" s="1"/>
  <c r="I51"/>
  <c r="I49"/>
  <c r="I48"/>
  <c r="I46"/>
  <c r="K46" s="1"/>
  <c r="I44"/>
  <c r="I43"/>
  <c r="K43" s="1"/>
  <c r="I42"/>
  <c r="K42" s="1"/>
  <c r="I41"/>
  <c r="K41" s="1"/>
  <c r="I40"/>
  <c r="I38"/>
  <c r="I37"/>
  <c r="K37" s="1"/>
  <c r="I35"/>
  <c r="K35" s="1"/>
  <c r="I33"/>
  <c r="I31"/>
  <c r="I29"/>
  <c r="K29" s="1"/>
  <c r="I28"/>
  <c r="K28" s="1"/>
  <c r="I27"/>
  <c r="I26"/>
  <c r="I23"/>
  <c r="K23" s="1"/>
  <c r="I22"/>
  <c r="I20"/>
  <c r="I18"/>
  <c r="K18" s="1"/>
  <c r="I17"/>
  <c r="K17" s="1"/>
  <c r="I16"/>
  <c r="K16" s="1"/>
  <c r="I15"/>
  <c r="L81"/>
  <c r="K81"/>
  <c r="L80"/>
  <c r="K80"/>
  <c r="L79"/>
  <c r="K79"/>
  <c r="L78"/>
  <c r="L77"/>
  <c r="K77"/>
  <c r="L76"/>
  <c r="K76"/>
  <c r="L74"/>
  <c r="K74"/>
  <c r="L72"/>
  <c r="L70"/>
  <c r="K70"/>
  <c r="L69"/>
  <c r="K69"/>
  <c r="L67"/>
  <c r="K67"/>
  <c r="L65"/>
  <c r="L64"/>
  <c r="K64"/>
  <c r="L63"/>
  <c r="K63"/>
  <c r="L62"/>
  <c r="L61"/>
  <c r="L60"/>
  <c r="K60"/>
  <c r="L59"/>
  <c r="K59"/>
  <c r="L58"/>
  <c r="L57"/>
  <c r="L55"/>
  <c r="K55"/>
  <c r="L54"/>
  <c r="K54"/>
  <c r="L53"/>
  <c r="L52"/>
  <c r="L51"/>
  <c r="K51"/>
  <c r="L49"/>
  <c r="K49"/>
  <c r="L48"/>
  <c r="K48"/>
  <c r="L46"/>
  <c r="L44"/>
  <c r="K44"/>
  <c r="L43"/>
  <c r="L42"/>
  <c r="L41"/>
  <c r="L40"/>
  <c r="K40"/>
  <c r="L38"/>
  <c r="K38"/>
  <c r="L37"/>
  <c r="L35"/>
  <c r="L33"/>
  <c r="K33"/>
  <c r="L31"/>
  <c r="K31"/>
  <c r="L29"/>
  <c r="L28"/>
  <c r="L27"/>
  <c r="K27"/>
  <c r="L26"/>
  <c r="K26"/>
  <c r="L23"/>
  <c r="L22"/>
  <c r="K22"/>
  <c r="L20"/>
  <c r="K20"/>
  <c r="L18"/>
  <c r="L17"/>
  <c r="L16"/>
  <c r="L15"/>
  <c r="K15"/>
  <c r="L13"/>
  <c r="L11"/>
  <c r="L9"/>
  <c r="L8"/>
  <c r="I13"/>
  <c r="K13" s="1"/>
  <c r="I11" l="1"/>
  <c r="K11" s="1"/>
  <c r="I9" l="1"/>
  <c r="K9" s="1"/>
</calcChain>
</file>

<file path=xl/comments1.xml><?xml version="1.0" encoding="utf-8"?>
<comments xmlns="http://schemas.openxmlformats.org/spreadsheetml/2006/main">
  <authors>
    <author>tarif16</author>
  </authors>
  <commentList>
    <comment ref="D17" authorId="0">
      <text>
        <r>
          <rPr>
            <b/>
            <sz val="9"/>
            <color indexed="81"/>
            <rFont val="Tahoma"/>
            <family val="2"/>
            <charset val="204"/>
          </rPr>
          <t>tarif16:</t>
        </r>
        <r>
          <rPr>
            <sz val="9"/>
            <color indexed="81"/>
            <rFont val="Tahoma"/>
            <family val="2"/>
            <charset val="204"/>
          </rPr>
          <t xml:space="preserve">
не знаем сколько чел
</t>
        </r>
      </text>
    </comment>
  </commentList>
</comments>
</file>

<file path=xl/sharedStrings.xml><?xml version="1.0" encoding="utf-8"?>
<sst xmlns="http://schemas.openxmlformats.org/spreadsheetml/2006/main" count="341" uniqueCount="197">
  <si>
    <t>Адрес</t>
  </si>
  <si>
    <t>Количество проживающих</t>
  </si>
  <si>
    <t>Площадь квартиры</t>
  </si>
  <si>
    <t>Набор коммунальных услуг</t>
  </si>
  <si>
    <t>Муниципальное образование</t>
  </si>
  <si>
    <t>Алатырский район</t>
  </si>
  <si>
    <t>Восходское сельское поселение</t>
  </si>
  <si>
    <t>теплоснабжение, электроснабжение, газоснабжение</t>
  </si>
  <si>
    <t>Миренское сельское поселение</t>
  </si>
  <si>
    <t>Фактически применяемый норматив на отопление</t>
  </si>
  <si>
    <t>Аликовский  район</t>
  </si>
  <si>
    <t xml:space="preserve">Аликовское сельское поселение </t>
  </si>
  <si>
    <t>Батыревский район</t>
  </si>
  <si>
    <t>Батыревское сельское поселение</t>
  </si>
  <si>
    <t>Вурнарский район</t>
  </si>
  <si>
    <t xml:space="preserve">Вурнарское городское поселение </t>
  </si>
  <si>
    <t xml:space="preserve">Калининское сельское поселение </t>
  </si>
  <si>
    <t xml:space="preserve">Кольцовское сельское поселение </t>
  </si>
  <si>
    <t xml:space="preserve">Санарпосинское сельское поселение </t>
  </si>
  <si>
    <t>Ибресинский район</t>
  </si>
  <si>
    <t xml:space="preserve">Ибресинское городское поселение </t>
  </si>
  <si>
    <t xml:space="preserve">Канашский район  </t>
  </si>
  <si>
    <t xml:space="preserve">Хучельское сельское поселение </t>
  </si>
  <si>
    <t xml:space="preserve">Шихазанское сельское поселение </t>
  </si>
  <si>
    <t xml:space="preserve">Янгличское сельское поселение </t>
  </si>
  <si>
    <t xml:space="preserve">Козловский район  </t>
  </si>
  <si>
    <t xml:space="preserve">Андреево-Базарское сельское поселение </t>
  </si>
  <si>
    <t xml:space="preserve">Еметкинское сельское поселение </t>
  </si>
  <si>
    <t>Козловское городское поселение</t>
  </si>
  <si>
    <t xml:space="preserve">Тюрлеминское сельское поселение </t>
  </si>
  <si>
    <t xml:space="preserve">Комсомольский район  </t>
  </si>
  <si>
    <t>Комсомольское сельское поселение</t>
  </si>
  <si>
    <t xml:space="preserve">Красноармейский район  </t>
  </si>
  <si>
    <t>Красноармейское сельское поселение</t>
  </si>
  <si>
    <t xml:space="preserve">Красночетайский район  </t>
  </si>
  <si>
    <t>Красночетайское сельское поселение</t>
  </si>
  <si>
    <t>Мариинско-Посадский район</t>
  </si>
  <si>
    <t>Мариинско-Посадское городское поселение</t>
  </si>
  <si>
    <t xml:space="preserve">Шоршелское сельское поселение </t>
  </si>
  <si>
    <t>Моргаушский район</t>
  </si>
  <si>
    <t>Большесундырское сельское поселение</t>
  </si>
  <si>
    <t xml:space="preserve">Ильинское сельское поселение </t>
  </si>
  <si>
    <t xml:space="preserve">Моргаушское сельское поселение </t>
  </si>
  <si>
    <t xml:space="preserve">Ярабайкасинское сельское поселение </t>
  </si>
  <si>
    <t xml:space="preserve">Ярославское сельское поселение </t>
  </si>
  <si>
    <t>Порецкий район</t>
  </si>
  <si>
    <t xml:space="preserve">Порецкое сельское поселение </t>
  </si>
  <si>
    <t>Урмарский район</t>
  </si>
  <si>
    <t xml:space="preserve">Урмарское городское поселение </t>
  </si>
  <si>
    <t>Челкасинское сельское поселение</t>
  </si>
  <si>
    <t>Цивильский район</t>
  </si>
  <si>
    <t>Второвурманкасинское сельское поселение</t>
  </si>
  <si>
    <t xml:space="preserve">Михайловское сельское поселение </t>
  </si>
  <si>
    <t xml:space="preserve">Таушкасинское сельское поселение </t>
  </si>
  <si>
    <t>Цивильское городское поселение</t>
  </si>
  <si>
    <t xml:space="preserve">Чурачикское сельское поселение </t>
  </si>
  <si>
    <t>Чебоксарский район</t>
  </si>
  <si>
    <t xml:space="preserve">Атлашевское сельское поселение </t>
  </si>
  <si>
    <t xml:space="preserve">Большекатрасьское сельское поселение </t>
  </si>
  <si>
    <t xml:space="preserve">Вурман-Сюктерское сельское поселение </t>
  </si>
  <si>
    <t xml:space="preserve">Ишлейское сельское поселение </t>
  </si>
  <si>
    <t xml:space="preserve">Кугесьское сельское поселение </t>
  </si>
  <si>
    <t xml:space="preserve">Лапсарское сельское поселение </t>
  </si>
  <si>
    <t xml:space="preserve">Синьяльское сельское поселение </t>
  </si>
  <si>
    <t xml:space="preserve">Синьял-Покровское сельское поселение </t>
  </si>
  <si>
    <t>Сирмапосинское сельское поселение</t>
  </si>
  <si>
    <t xml:space="preserve">Шемуршинский  район  </t>
  </si>
  <si>
    <t>Шемуршинское сельское поселение</t>
  </si>
  <si>
    <t>Шумерлинский район</t>
  </si>
  <si>
    <t>Русско-Алгашинское сельское поселение</t>
  </si>
  <si>
    <t xml:space="preserve">Юманайское сельское поселение </t>
  </si>
  <si>
    <t xml:space="preserve">Ядринский район   </t>
  </si>
  <si>
    <t xml:space="preserve">Ядринское городское поселение </t>
  </si>
  <si>
    <t>Яльчикский район</t>
  </si>
  <si>
    <t xml:space="preserve">Яльчикское сельское поселение </t>
  </si>
  <si>
    <t xml:space="preserve">Янтиковское сельское поселение </t>
  </si>
  <si>
    <t>Янтиковский район</t>
  </si>
  <si>
    <t>город Алатырь</t>
  </si>
  <si>
    <t>город Канаш</t>
  </si>
  <si>
    <t>город Новочебоксарск</t>
  </si>
  <si>
    <t>город Чебоксары</t>
  </si>
  <si>
    <t>город Шумерля</t>
  </si>
  <si>
    <t>Вид благоустроенности</t>
  </si>
  <si>
    <t>В жилых домах и многоквартирных домах с водопроводом, без ванн, без канализации (ХВС без ванн, с мойкой кухонной, раковиной, без канализации) 2 этажный многоквартирный дом</t>
  </si>
  <si>
    <t>В жилых домах с водоразборными колонками</t>
  </si>
  <si>
    <t>В жилых домах и многоквартирных домах с водопроводом, при наличии ванн, с канализацией, с водонагревом различного типа (ХВС с ванной, мойкой кухонной, раковиной, канализацией, с водонагревом различного типа) 2 этажный многоквартирный дом</t>
  </si>
  <si>
    <t>В многоквартирных домах коммунального типа с водопроводом, без душевых, с канализацией (ХВС без душевых, с мойкой кухонной, раковиной, канализацией) 1 этажный многоквартирный дом</t>
  </si>
  <si>
    <t>В жилых домах и многоквартирных домах с водопроводом, без ванн, с канализацией (ХВС без ванн, с мойкой кухонной, раковиной, канализацией) 2 этажный многоквартирный дом</t>
  </si>
  <si>
    <t>тепло - ООО "Теплоснаб"</t>
  </si>
  <si>
    <t>В жилых домах и многоквартирных домах с водопроводом, без ванн, с канализацией, с водонагревом различного типа (ХВС без ванн, с мойкой кухонной, раковиной, канализацией, с водонагревом различного типа) 2 этажный многоквартирный дом</t>
  </si>
  <si>
    <t>В жилых домах с водоразборными колонками 2 этажный многоквартирный дом</t>
  </si>
  <si>
    <t>Отопление - ООО "Март"</t>
  </si>
  <si>
    <t>В жилых домах и многоквартирных домах с водопроводом, при наличии ванн, с канализацией, с водонагревом различного типа (ХВС с ванной, мойкой кухонной, раковиной, канализацией, с водонагревом различного типа) 1 этажный многоквартирный дом</t>
  </si>
  <si>
    <t>тепло - МП УК ЖКХ г. Канаш</t>
  </si>
  <si>
    <t xml:space="preserve"> В жилых домах и многоквартирных домах с водопроводом, без ванн, с канализацией с водонагревом различного типа (ХВС без ванн, с мойкой кухонной, раковиной, канализацией, с водонагревом различного типа) 2 этажный многоквартирный дом</t>
  </si>
  <si>
    <t>В жилых домах и многоквартирных домах с водопроводом, централизованным горячим водоснабжением, при наличии ванн, с канализацией (ХВС и ГВС с ванной, мойкой кухонной, раковиной, канализацией) 2 этажный многоквартирный дом</t>
  </si>
  <si>
    <t>В жилых домах и многоквартирных домах с водопроводом, душами без ванн, с канализацией, с водонагревом различного типа (ХВС, с душем без ванн, мойкой кухонной, раковиной, канализацией, с водонагревом различного типа) 2 этажный многоквартирный дом</t>
  </si>
  <si>
    <t>Тепло - ООО "Теплоэнерго"</t>
  </si>
  <si>
    <t xml:space="preserve">В жилых домах и многоквартирных домах с водопроводом, при наличии ванн, с канализацией, с водонагревом различного типа (ХВС с ванной, мойкой кухонной, раковиной, канализацией, с водонагревом различного типа) </t>
  </si>
  <si>
    <t>тепло - МУП ЖКХ "Моргаушское"</t>
  </si>
  <si>
    <t>В жилых домах и многоквартирных домах с водопроводом, при наличии ванн, с канализацией, с водонагревом различного типа (ХВС с ванной, мойкой кухонной, раковиной, канализацией, с водонагревом различного типа)</t>
  </si>
  <si>
    <t>тепло- МУП ЖКХ "Моргаушское"</t>
  </si>
  <si>
    <t>тепло - МУП "Урмарытеплосеть"</t>
  </si>
  <si>
    <t xml:space="preserve"> тепло - ООО "Регион"</t>
  </si>
  <si>
    <t xml:space="preserve"> тепло - ТСЖ "Сфера"</t>
  </si>
  <si>
    <t>В жилых домах и многоквартирных домах с водопроводом,при наличии ванн, с канализацией, с водонагревом различного типа (ХВС с ванной, с мойкой кухонной, раковиной, канализацией, с водонагревом различного типа) 2 этажный многоквартирный дом</t>
  </si>
  <si>
    <t>В жилых домах и многоквартирных домах с водопроводом, без ванн, с канализацией (ХВС без ванн, с мойкой кухонной, раковиной, канализацией)    2 этажный многоквартирный дом</t>
  </si>
  <si>
    <t>В многоквартирных домах коммунального типа с водопроводом, без душевых, с мойкой кухонной, раковиной, канализацией</t>
  </si>
  <si>
    <t>В жилых домах и многоквартирных домах с водопроводом, централизованным ГВС, душами без ванн,  с канализацией,  (ХВС и ГВСс душем без ванн, мойкой кухонной, раковиной, канализацией) 2 этажный многоквартирный дом</t>
  </si>
  <si>
    <t>В жилых домах и многоквартирных домах с водопроводом, без ванн, с канализацией, с водонагревом различного типа (ХВСбез ванной, мойкой кухонной, раковиной, канализацией, с водонагревом различного типа) 2 этажный многоквартирный дом</t>
  </si>
  <si>
    <t>В жилых домах и многоквартирных домах с водопроводом, при наличии ванн, с канализацией с водонагревом различного типа (ХВС с ванной, мойкой кухонной, раковиной, канализацией, с водонагревом различного типа)</t>
  </si>
  <si>
    <t>В жилых домах и многоквартирных домах с водопроводом, без ванн, с выгребными ямами</t>
  </si>
  <si>
    <t xml:space="preserve"> тепло - ООО "Теплосфера"</t>
  </si>
  <si>
    <t xml:space="preserve"> тепло - ООО "Юманайское ЖКХ"</t>
  </si>
  <si>
    <t xml:space="preserve"> В жилых домах и многоквартирных домах с водопроводом, при наличии ванн, с канализацией, с водонагревом различного типа (ХВС с ванной, мойкой кухонной, раковиной, канализацией, с водонагревом различного типа) 2 этажный многоквартирный дом</t>
  </si>
  <si>
    <t>В жилых домах и многоквартирных домах с водопроводом, без ванн, с канализацией (ХВС без ванн, с мойкой кухонной, раковиной, канализацией), 1 этажный многоквартирный дом</t>
  </si>
  <si>
    <t>В жилых домах и многоквартирных домах с водопроводом, без ванн, с канализацией (ХВС без ванн, с мойкой кухонной, раковиной, канализацией) 1 этажный многоквартирный дом</t>
  </si>
  <si>
    <t>В жилых домах и многоквартирных домах с водопроводом, без ванн, без канализации (ХВС без ванн, с мойкой кухонной, раковиной, без канализации), 1 этажный многоквартирный дом</t>
  </si>
  <si>
    <t>12 мес</t>
  </si>
  <si>
    <t>водоснабжение, теплоснабжение, электроснабжение, газоснабжение</t>
  </si>
  <si>
    <t>Отопление в октябре</t>
  </si>
  <si>
    <t>август - сентябрь 2014 г.</t>
  </si>
  <si>
    <t>октябрь - декабрь 2014 г.</t>
  </si>
  <si>
    <t xml:space="preserve">Изменение платы граждан за коммунальные услуги к декабрю 2013 г., % </t>
  </si>
  <si>
    <t>водоснабжение, водоотведение, теплоснабжение, электроснабжение, газоснабжение</t>
  </si>
  <si>
    <t>7 мес</t>
  </si>
  <si>
    <t>холодное и горячее водоснабжение, водоотведение, теплоснабжение, электроснабжение, газоснабжение</t>
  </si>
  <si>
    <t>холодное и горячее водоснабжение, водоведение, теплоснабжение, электроснабжение, газоснабжение</t>
  </si>
  <si>
    <t>№ п.п</t>
  </si>
  <si>
    <t>электроснабжение, газоснабжение</t>
  </si>
  <si>
    <t>декабрь 2013 г. (май 2014 г.)*</t>
  </si>
  <si>
    <t>август - сентябрь 2014 г. **</t>
  </si>
  <si>
    <t>октябрь - декабрь 2014 г. **</t>
  </si>
  <si>
    <t>11=9/8-100%</t>
  </si>
  <si>
    <t>12=10/8-100%</t>
  </si>
  <si>
    <t xml:space="preserve"> фактические показатели</t>
  </si>
  <si>
    <t>* -</t>
  </si>
  <si>
    <t>** -</t>
  </si>
  <si>
    <t xml:space="preserve"> плановые показтели</t>
  </si>
  <si>
    <t>Анализ вносимой гражданами платы за коммунальные услуги в 2014 году (по принятым тарифным решениям с 01.07.2014 и нормативам потребления коммунальных услуг с 01.08.2014)</t>
  </si>
  <si>
    <t xml:space="preserve">Плата граждан за коммунальные услуги в месяц, руб. </t>
  </si>
  <si>
    <t>декабрь 2013 г. (июнь 2014 г.)*</t>
  </si>
  <si>
    <t>пгт. Кугеси, ул. Советская, д. 64 кв. 11
 (1 комн.)</t>
  </si>
  <si>
    <t>пгт. Кугеси, ул. Советская, д. 64 кв. 10 
(3 комн.)</t>
  </si>
  <si>
    <t>ст. Тюрлема, ул. Ленина, д.8</t>
  </si>
  <si>
    <t xml:space="preserve">г. Козловка, ул. Молодежная, д. 34 </t>
  </si>
  <si>
    <t>д. Еметкино, ул. 50 лет Победы, д.4</t>
  </si>
  <si>
    <t>д. Андреево Базары,ул. Молодежная, д.1</t>
  </si>
  <si>
    <t>с. Шихазаны, ул. СХТ, д. 22</t>
  </si>
  <si>
    <t xml:space="preserve"> д. Ямурза, ул. ПМС-205, д. 2</t>
  </si>
  <si>
    <t>с. Комсомольское, тер. РТП, д. 21</t>
  </si>
  <si>
    <t>с. Красноармейское, ул. Ленина, д.69</t>
  </si>
  <si>
    <t>с. Красные Четаи, ул. Новая, д. 49</t>
  </si>
  <si>
    <t>г. Мариинский Посад, ул. Лазо, д.80</t>
  </si>
  <si>
    <t>с. Шоршелы, ул. 30 лет Победы, д.5</t>
  </si>
  <si>
    <t xml:space="preserve"> с. Большой Сундырь, ул. Новая, д.11</t>
  </si>
  <si>
    <t xml:space="preserve"> д. Тренькино, ул. Новая, д.4</t>
  </si>
  <si>
    <t xml:space="preserve"> с. Моргауши, Красная Площадь, д.4</t>
  </si>
  <si>
    <t>д. Ярабайкасы, ул. Молодежная, д. 2</t>
  </si>
  <si>
    <t>д.Ярославка, ул. Центральная, д.1</t>
  </si>
  <si>
    <t xml:space="preserve">с. Порецкое, пер. Школьный, д.2 </t>
  </si>
  <si>
    <t xml:space="preserve"> п. Урмары, ул. Механизаторов, д.3</t>
  </si>
  <si>
    <t>д. Челкасы, ул. Новая, д.1</t>
  </si>
  <si>
    <t>д. Вторые Вурманкасы, ул. Центральная, д. 7</t>
  </si>
  <si>
    <t>п. Молодежный, ул. Заводская, д. 13</t>
  </si>
  <si>
    <t>д. Таушкасы, д. 2</t>
  </si>
  <si>
    <t>ул. Гагарина, д. 14</t>
  </si>
  <si>
    <t>с. Чурачики, ул. Заводская, д. 10</t>
  </si>
  <si>
    <t>п. Новое Атлашево, ул. Набережная, д. 2</t>
  </si>
  <si>
    <t xml:space="preserve">д. Большие Катраси, ул. Молодежная, д.1 </t>
  </si>
  <si>
    <t>п. Сюктерка, ул.Главная, д.43</t>
  </si>
  <si>
    <t>с. Ишлеи, ул. Зеленая, д. 2</t>
  </si>
  <si>
    <t>пгт. Кугеси, ул. Советская, д. 56</t>
  </si>
  <si>
    <t>д. Большие Карачуры, ул. 9 км, д.3</t>
  </si>
  <si>
    <t>с. Синьялы, ул. Центральная, д. 1</t>
  </si>
  <si>
    <t>д. Пархикасы, ул. Молодежнная, д. 2</t>
  </si>
  <si>
    <t xml:space="preserve"> д. Чиршкасы, ул. 11 пятилетки, д.3</t>
  </si>
  <si>
    <t>с. Шемурша, ул. Юбилейная, д. 1</t>
  </si>
  <si>
    <t>с. Русские Алгаши, ул. Октябрьская, д.9</t>
  </si>
  <si>
    <t>с. Юманаи, ул. Мира, д. 6</t>
  </si>
  <si>
    <t>г. Ядрин, ул. 30 лет Победы, д. 30</t>
  </si>
  <si>
    <t xml:space="preserve"> с. Яльчики, ул. Октябрьская, д. 9</t>
  </si>
  <si>
    <t>с. Янтиково, пр-т Ленина, д. 34</t>
  </si>
  <si>
    <t>г. Алатырь, ул. Стрелецкая, д.11</t>
  </si>
  <si>
    <t>г. Канаш, пр-т Ленина, д. 46</t>
  </si>
  <si>
    <t>г. Новочебоксарск, ул. Советская, д.5</t>
  </si>
  <si>
    <t>г. Чебоксары, ул. Ашмарина, д.8</t>
  </si>
  <si>
    <t>ул. Сеченова, д.1</t>
  </si>
  <si>
    <t>п. Восход, ул. Ленина, д. 2</t>
  </si>
  <si>
    <t>с. Мирёнки, ул. Горького д. 19</t>
  </si>
  <si>
    <t>с. Аликово, ул. Восточная, д.2</t>
  </si>
  <si>
    <t>с. Батырево, ул. Советскаяд. 172</t>
  </si>
  <si>
    <t xml:space="preserve"> п. Ибреси, ул. Маресьева, д.5 </t>
  </si>
  <si>
    <t>д. Новые Яхакасы, ул. 40 лет Победы, д.3</t>
  </si>
  <si>
    <t>д. Кольцовка, ул. Полевая, д. 1</t>
  </si>
  <si>
    <t xml:space="preserve">с. Калинино, ул. Ленина, д. 54. </t>
  </si>
  <si>
    <t>п. Вурнары, ул. Ленина, д.105.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</si>
</sst>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9" fontId="2" fillId="0" borderId="0" applyBorder="0">
      <alignment vertical="top"/>
    </xf>
  </cellStyleXfs>
  <cellXfs count="3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0" fontId="3" fillId="0" borderId="1" xfId="1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12" xfId="2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84"/>
  <sheetViews>
    <sheetView tabSelected="1" view="pageBreakPreview" zoomScale="90" zoomScaleNormal="90" zoomScaleSheetLayoutView="90" workbookViewId="0">
      <pane ySplit="6" topLeftCell="A16" activePane="bottomLeft" state="frozen"/>
      <selection pane="bottomLeft" activeCell="A81" sqref="A81"/>
    </sheetView>
  </sheetViews>
  <sheetFormatPr defaultRowHeight="15"/>
  <cols>
    <col min="1" max="1" width="9.140625" style="4"/>
    <col min="2" max="2" width="40.5703125" style="4" customWidth="1"/>
    <col min="3" max="3" width="39" style="4" customWidth="1"/>
    <col min="4" max="4" width="13.5703125" style="4" customWidth="1"/>
    <col min="5" max="5" width="13" style="4" customWidth="1"/>
    <col min="6" max="6" width="21.28515625" style="4" customWidth="1"/>
    <col min="7" max="7" width="14.5703125" style="4" customWidth="1"/>
    <col min="8" max="8" width="16.28515625" style="4" customWidth="1"/>
    <col min="9" max="9" width="18.28515625" style="4" customWidth="1"/>
    <col min="10" max="10" width="18.140625" style="4" customWidth="1"/>
    <col min="11" max="11" width="15.7109375" style="4" customWidth="1"/>
    <col min="12" max="12" width="16" style="4" customWidth="1"/>
    <col min="13" max="13" width="12" style="4" hidden="1" customWidth="1"/>
    <col min="14" max="14" width="12.42578125" style="4" hidden="1" customWidth="1"/>
    <col min="15" max="16384" width="9.140625" style="4"/>
  </cols>
  <sheetData>
    <row r="1" spans="1:14" ht="8.25" customHeight="1"/>
    <row r="2" spans="1:14" ht="27.75" customHeight="1">
      <c r="A2" s="31" t="s">
        <v>139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4" ht="10.5" customHeight="1"/>
    <row r="4" spans="1:14" ht="45.75" customHeight="1">
      <c r="A4" s="32" t="s">
        <v>128</v>
      </c>
      <c r="B4" s="32" t="s">
        <v>4</v>
      </c>
      <c r="C4" s="33" t="s">
        <v>0</v>
      </c>
      <c r="D4" s="32" t="s">
        <v>1</v>
      </c>
      <c r="E4" s="32" t="s">
        <v>2</v>
      </c>
      <c r="F4" s="32" t="s">
        <v>3</v>
      </c>
      <c r="G4" s="32" t="s">
        <v>9</v>
      </c>
      <c r="H4" s="32" t="s">
        <v>140</v>
      </c>
      <c r="I4" s="32"/>
      <c r="J4" s="32"/>
      <c r="K4" s="32" t="s">
        <v>123</v>
      </c>
      <c r="L4" s="32"/>
      <c r="M4" s="3" t="s">
        <v>120</v>
      </c>
      <c r="N4" s="4" t="s">
        <v>82</v>
      </c>
    </row>
    <row r="5" spans="1:14" ht="33" customHeight="1">
      <c r="A5" s="32"/>
      <c r="B5" s="32"/>
      <c r="C5" s="34"/>
      <c r="D5" s="32"/>
      <c r="E5" s="32"/>
      <c r="F5" s="32"/>
      <c r="G5" s="32"/>
      <c r="H5" s="2" t="s">
        <v>130</v>
      </c>
      <c r="I5" s="2" t="s">
        <v>131</v>
      </c>
      <c r="J5" s="2" t="s">
        <v>132</v>
      </c>
      <c r="K5" s="1" t="s">
        <v>121</v>
      </c>
      <c r="L5" s="1" t="s">
        <v>122</v>
      </c>
      <c r="M5" s="3"/>
    </row>
    <row r="6" spans="1:14" ht="18" customHeight="1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 t="s">
        <v>133</v>
      </c>
      <c r="L6" s="2" t="s">
        <v>134</v>
      </c>
      <c r="M6" s="5"/>
    </row>
    <row r="7" spans="1:14">
      <c r="A7" s="28" t="s">
        <v>5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30"/>
      <c r="M7" s="5"/>
    </row>
    <row r="8" spans="1:14" ht="48" customHeight="1">
      <c r="A8" s="6">
        <v>1</v>
      </c>
      <c r="B8" s="7" t="s">
        <v>6</v>
      </c>
      <c r="C8" s="7" t="s">
        <v>188</v>
      </c>
      <c r="D8" s="1">
        <v>1</v>
      </c>
      <c r="E8" s="1">
        <v>57.96</v>
      </c>
      <c r="F8" s="1" t="s">
        <v>7</v>
      </c>
      <c r="G8" s="1" t="s">
        <v>118</v>
      </c>
      <c r="H8" s="1">
        <v>1491.94</v>
      </c>
      <c r="I8" s="1">
        <v>267.99</v>
      </c>
      <c r="J8" s="1">
        <v>4055.26</v>
      </c>
      <c r="K8" s="8">
        <f>I8/H8-100%</f>
        <v>-0.820374814000563</v>
      </c>
      <c r="L8" s="8">
        <f>J8/H8-100%</f>
        <v>1.7181119884177649</v>
      </c>
      <c r="M8" s="5"/>
    </row>
    <row r="9" spans="1:14" ht="45.75" customHeight="1">
      <c r="A9" s="6">
        <v>2</v>
      </c>
      <c r="B9" s="7" t="s">
        <v>8</v>
      </c>
      <c r="C9" s="7" t="s">
        <v>189</v>
      </c>
      <c r="D9" s="1">
        <v>2</v>
      </c>
      <c r="E9" s="1">
        <v>66.09</v>
      </c>
      <c r="F9" s="1" t="s">
        <v>7</v>
      </c>
      <c r="G9" s="1" t="s">
        <v>118</v>
      </c>
      <c r="H9" s="1">
        <v>1665.13</v>
      </c>
      <c r="I9" s="9">
        <f>J9-4556.89</f>
        <v>268</v>
      </c>
      <c r="J9" s="1">
        <v>4824.8900000000003</v>
      </c>
      <c r="K9" s="8">
        <f>I9/H9-100%</f>
        <v>-0.83905160558034508</v>
      </c>
      <c r="L9" s="8">
        <f>J9/H9-100%</f>
        <v>1.8976055923561526</v>
      </c>
      <c r="M9" s="5"/>
      <c r="N9" s="10"/>
    </row>
    <row r="10" spans="1:14" s="12" customFormat="1" ht="13.5" customHeight="1">
      <c r="A10" s="25" t="s">
        <v>10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7"/>
      <c r="M10" s="5"/>
      <c r="N10" s="11"/>
    </row>
    <row r="11" spans="1:14" s="12" customFormat="1" ht="59.25" customHeight="1">
      <c r="A11" s="6">
        <v>3</v>
      </c>
      <c r="B11" s="13" t="s">
        <v>11</v>
      </c>
      <c r="C11" s="13" t="s">
        <v>190</v>
      </c>
      <c r="D11" s="1">
        <v>1</v>
      </c>
      <c r="E11" s="1">
        <v>45.5</v>
      </c>
      <c r="F11" s="1" t="s">
        <v>119</v>
      </c>
      <c r="G11" s="14" t="s">
        <v>118</v>
      </c>
      <c r="H11" s="15">
        <v>1732.73</v>
      </c>
      <c r="I11" s="16">
        <f>J11-3235.64</f>
        <v>334.30000000000018</v>
      </c>
      <c r="J11" s="16">
        <v>3569.94</v>
      </c>
      <c r="K11" s="8">
        <f>I11/H11-100%</f>
        <v>-0.8070674600197375</v>
      </c>
      <c r="L11" s="8">
        <f>J11/H11-100%</f>
        <v>1.0602979113883872</v>
      </c>
      <c r="M11" s="5"/>
      <c r="N11" s="11" t="s">
        <v>83</v>
      </c>
    </row>
    <row r="12" spans="1:14" s="12" customFormat="1" ht="16.5" customHeight="1">
      <c r="A12" s="25" t="s">
        <v>12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7"/>
      <c r="M12" s="5"/>
      <c r="N12" s="11"/>
    </row>
    <row r="13" spans="1:14" s="12" customFormat="1" ht="46.5" customHeight="1">
      <c r="A13" s="6">
        <v>4</v>
      </c>
      <c r="B13" s="13" t="s">
        <v>13</v>
      </c>
      <c r="C13" s="13" t="s">
        <v>191</v>
      </c>
      <c r="D13" s="1">
        <v>3</v>
      </c>
      <c r="E13" s="1">
        <v>52.63</v>
      </c>
      <c r="F13" s="1" t="s">
        <v>7</v>
      </c>
      <c r="G13" s="15" t="s">
        <v>118</v>
      </c>
      <c r="H13" s="15">
        <v>1961.97</v>
      </c>
      <c r="I13" s="16">
        <f>J13-2393.15</f>
        <v>267.98999999999978</v>
      </c>
      <c r="J13" s="16">
        <v>2661.14</v>
      </c>
      <c r="K13" s="8">
        <f t="shared" ref="K13:K72" si="0">I13/H13-100%</f>
        <v>-0.86340769736540324</v>
      </c>
      <c r="L13" s="8">
        <f t="shared" ref="L13:L72" si="1">J13/H13-100%</f>
        <v>0.35636120837729424</v>
      </c>
      <c r="M13" s="5"/>
      <c r="N13" s="11" t="s">
        <v>84</v>
      </c>
    </row>
    <row r="14" spans="1:14" s="12" customFormat="1" ht="15.75" customHeight="1">
      <c r="A14" s="25" t="s">
        <v>14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7"/>
      <c r="M14" s="17"/>
      <c r="N14" s="11"/>
    </row>
    <row r="15" spans="1:14" s="12" customFormat="1" ht="72.75" customHeight="1">
      <c r="A15" s="6">
        <v>5</v>
      </c>
      <c r="B15" s="13" t="s">
        <v>15</v>
      </c>
      <c r="C15" s="13" t="s">
        <v>196</v>
      </c>
      <c r="D15" s="1">
        <v>3</v>
      </c>
      <c r="E15" s="1">
        <v>27.17</v>
      </c>
      <c r="F15" s="1" t="s">
        <v>124</v>
      </c>
      <c r="G15" s="15" t="s">
        <v>118</v>
      </c>
      <c r="H15" s="15">
        <v>1088.44</v>
      </c>
      <c r="I15" s="15">
        <f>J15-M15</f>
        <v>426.67000000000007</v>
      </c>
      <c r="J15" s="16">
        <v>2240.42</v>
      </c>
      <c r="K15" s="8">
        <f t="shared" si="0"/>
        <v>-0.60799860350593504</v>
      </c>
      <c r="L15" s="8">
        <f t="shared" si="1"/>
        <v>1.0583771268972106</v>
      </c>
      <c r="M15" s="5">
        <v>1813.75</v>
      </c>
      <c r="N15" s="11" t="s">
        <v>89</v>
      </c>
    </row>
    <row r="16" spans="1:14" s="12" customFormat="1" ht="58.5" customHeight="1">
      <c r="A16" s="6">
        <v>6</v>
      </c>
      <c r="B16" s="13" t="s">
        <v>16</v>
      </c>
      <c r="C16" s="13" t="s">
        <v>195</v>
      </c>
      <c r="D16" s="1">
        <v>2</v>
      </c>
      <c r="E16" s="1">
        <v>43.01</v>
      </c>
      <c r="F16" s="1" t="s">
        <v>119</v>
      </c>
      <c r="G16" s="15" t="s">
        <v>118</v>
      </c>
      <c r="H16" s="15">
        <v>1315.22</v>
      </c>
      <c r="I16" s="15">
        <f t="shared" ref="I16:I76" si="2">J16-M16</f>
        <v>282.47000000000025</v>
      </c>
      <c r="J16" s="16">
        <v>3141.32</v>
      </c>
      <c r="K16" s="8">
        <f t="shared" si="0"/>
        <v>-0.7852298474779883</v>
      </c>
      <c r="L16" s="8">
        <f t="shared" si="1"/>
        <v>1.3884369154970271</v>
      </c>
      <c r="M16" s="5">
        <v>2858.85</v>
      </c>
      <c r="N16" s="11" t="s">
        <v>90</v>
      </c>
    </row>
    <row r="17" spans="1:14" s="12" customFormat="1" ht="48.75" customHeight="1">
      <c r="A17" s="6">
        <v>7</v>
      </c>
      <c r="B17" s="13" t="s">
        <v>17</v>
      </c>
      <c r="C17" s="13" t="s">
        <v>194</v>
      </c>
      <c r="D17" s="1"/>
      <c r="E17" s="1">
        <v>53.18</v>
      </c>
      <c r="F17" s="1" t="s">
        <v>7</v>
      </c>
      <c r="G17" s="18" t="s">
        <v>125</v>
      </c>
      <c r="H17" s="15">
        <v>2087.77</v>
      </c>
      <c r="I17" s="15">
        <f t="shared" si="2"/>
        <v>267.62000000000012</v>
      </c>
      <c r="J17" s="16">
        <v>2059.71</v>
      </c>
      <c r="K17" s="8">
        <f t="shared" si="0"/>
        <v>-0.87181538196257247</v>
      </c>
      <c r="L17" s="8">
        <f t="shared" si="1"/>
        <v>-1.3440177797362729E-2</v>
      </c>
      <c r="M17" s="5">
        <v>1792.09</v>
      </c>
      <c r="N17" s="11" t="s">
        <v>91</v>
      </c>
    </row>
    <row r="18" spans="1:14" s="12" customFormat="1" ht="58.5" customHeight="1">
      <c r="A18" s="6">
        <v>8</v>
      </c>
      <c r="B18" s="13" t="s">
        <v>18</v>
      </c>
      <c r="C18" s="13" t="s">
        <v>193</v>
      </c>
      <c r="D18" s="1">
        <v>2</v>
      </c>
      <c r="E18" s="1">
        <v>56.95</v>
      </c>
      <c r="F18" s="1" t="s">
        <v>119</v>
      </c>
      <c r="G18" s="15" t="s">
        <v>118</v>
      </c>
      <c r="H18" s="15">
        <v>1805.11</v>
      </c>
      <c r="I18" s="15">
        <f t="shared" si="2"/>
        <v>389.69999999999982</v>
      </c>
      <c r="J18" s="16">
        <v>4211.83</v>
      </c>
      <c r="K18" s="8">
        <f t="shared" si="0"/>
        <v>-0.78411287954750686</v>
      </c>
      <c r="L18" s="8">
        <f t="shared" si="1"/>
        <v>1.3332816282664215</v>
      </c>
      <c r="M18" s="5">
        <v>3822.13</v>
      </c>
      <c r="N18" s="11" t="s">
        <v>89</v>
      </c>
    </row>
    <row r="19" spans="1:14" s="12" customFormat="1" ht="15.75" customHeight="1">
      <c r="A19" s="25" t="s">
        <v>19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7"/>
      <c r="M19" s="17"/>
      <c r="N19" s="11"/>
    </row>
    <row r="20" spans="1:14" s="12" customFormat="1" ht="78.75" customHeight="1">
      <c r="A20" s="6">
        <v>9</v>
      </c>
      <c r="B20" s="13" t="s">
        <v>20</v>
      </c>
      <c r="C20" s="13" t="s">
        <v>192</v>
      </c>
      <c r="D20" s="1">
        <v>1</v>
      </c>
      <c r="E20" s="1">
        <v>46.9</v>
      </c>
      <c r="F20" s="1" t="s">
        <v>124</v>
      </c>
      <c r="G20" s="15" t="s">
        <v>118</v>
      </c>
      <c r="H20" s="15">
        <v>1971.18</v>
      </c>
      <c r="I20" s="15">
        <f t="shared" si="2"/>
        <v>921.73</v>
      </c>
      <c r="J20" s="16">
        <v>3724.56</v>
      </c>
      <c r="K20" s="8">
        <f t="shared" si="0"/>
        <v>-0.53239683844194841</v>
      </c>
      <c r="L20" s="8">
        <f t="shared" si="1"/>
        <v>0.88950780750616376</v>
      </c>
      <c r="M20" s="5">
        <v>2802.83</v>
      </c>
      <c r="N20" s="11" t="s">
        <v>85</v>
      </c>
    </row>
    <row r="21" spans="1:14" s="12" customFormat="1" ht="15.75" customHeight="1">
      <c r="A21" s="25" t="s">
        <v>21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7"/>
      <c r="M21" s="5"/>
      <c r="N21" s="11"/>
    </row>
    <row r="22" spans="1:14" s="12" customFormat="1" ht="48.75" customHeight="1">
      <c r="A22" s="6">
        <v>10</v>
      </c>
      <c r="B22" s="13" t="s">
        <v>22</v>
      </c>
      <c r="C22" s="13" t="s">
        <v>149</v>
      </c>
      <c r="D22" s="1">
        <v>7</v>
      </c>
      <c r="E22" s="1">
        <v>78.58</v>
      </c>
      <c r="F22" s="1" t="s">
        <v>7</v>
      </c>
      <c r="G22" s="14" t="s">
        <v>125</v>
      </c>
      <c r="H22" s="15">
        <v>3566.7</v>
      </c>
      <c r="I22" s="15">
        <f t="shared" si="2"/>
        <v>650.52</v>
      </c>
      <c r="J22" s="16">
        <v>3818.04</v>
      </c>
      <c r="K22" s="8">
        <f t="shared" si="0"/>
        <v>-0.81761291950542514</v>
      </c>
      <c r="L22" s="8">
        <f t="shared" si="1"/>
        <v>7.0468500294389891E-2</v>
      </c>
      <c r="M22" s="5">
        <v>3167.52</v>
      </c>
      <c r="N22" s="11" t="s">
        <v>93</v>
      </c>
    </row>
    <row r="23" spans="1:14" s="12" customFormat="1" ht="44.25" customHeight="1">
      <c r="A23" s="6">
        <v>11</v>
      </c>
      <c r="B23" s="13" t="s">
        <v>23</v>
      </c>
      <c r="C23" s="13" t="s">
        <v>148</v>
      </c>
      <c r="D23" s="1">
        <v>2</v>
      </c>
      <c r="E23" s="1">
        <v>49.02</v>
      </c>
      <c r="F23" s="1" t="s">
        <v>7</v>
      </c>
      <c r="G23" s="14" t="s">
        <v>125</v>
      </c>
      <c r="H23" s="15">
        <v>1676.13</v>
      </c>
      <c r="I23" s="15">
        <f t="shared" si="2"/>
        <v>267.99000000000024</v>
      </c>
      <c r="J23" s="16">
        <v>2190.36</v>
      </c>
      <c r="K23" s="8">
        <f t="shared" si="0"/>
        <v>-0.8401138336525209</v>
      </c>
      <c r="L23" s="8">
        <f t="shared" si="1"/>
        <v>0.30679601224248709</v>
      </c>
      <c r="M23" s="5">
        <v>1922.37</v>
      </c>
      <c r="N23" s="11" t="s">
        <v>92</v>
      </c>
    </row>
    <row r="24" spans="1:14" s="12" customFormat="1" ht="31.5" customHeight="1">
      <c r="A24" s="6">
        <v>12</v>
      </c>
      <c r="B24" s="13" t="s">
        <v>24</v>
      </c>
      <c r="C24" s="13"/>
      <c r="D24" s="1"/>
      <c r="E24" s="1"/>
      <c r="F24" s="1" t="s">
        <v>129</v>
      </c>
      <c r="G24" s="14"/>
      <c r="H24" s="15"/>
      <c r="I24" s="15"/>
      <c r="J24" s="16"/>
      <c r="K24" s="8"/>
      <c r="L24" s="8"/>
      <c r="M24" s="5"/>
      <c r="N24" s="11"/>
    </row>
    <row r="25" spans="1:14" s="12" customFormat="1" ht="14.25" customHeight="1">
      <c r="A25" s="25" t="s">
        <v>25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7"/>
      <c r="M25" s="5"/>
      <c r="N25" s="11"/>
    </row>
    <row r="26" spans="1:14" s="12" customFormat="1" ht="48" customHeight="1">
      <c r="A26" s="6">
        <v>13</v>
      </c>
      <c r="B26" s="13" t="s">
        <v>26</v>
      </c>
      <c r="C26" s="13" t="s">
        <v>147</v>
      </c>
      <c r="D26" s="1">
        <v>0</v>
      </c>
      <c r="E26" s="1">
        <v>40.42</v>
      </c>
      <c r="F26" s="1" t="s">
        <v>7</v>
      </c>
      <c r="G26" s="15" t="s">
        <v>118</v>
      </c>
      <c r="H26" s="15">
        <v>1536</v>
      </c>
      <c r="I26" s="15">
        <f t="shared" si="2"/>
        <v>268</v>
      </c>
      <c r="J26" s="16">
        <v>3216.2</v>
      </c>
      <c r="K26" s="8">
        <f t="shared" si="0"/>
        <v>-0.82552083333333337</v>
      </c>
      <c r="L26" s="8">
        <f t="shared" si="1"/>
        <v>1.0938802083333332</v>
      </c>
      <c r="M26" s="5">
        <v>2948.2</v>
      </c>
      <c r="N26" s="11" t="s">
        <v>88</v>
      </c>
    </row>
    <row r="27" spans="1:14" s="12" customFormat="1" ht="48.75" customHeight="1">
      <c r="A27" s="6">
        <v>14</v>
      </c>
      <c r="B27" s="13" t="s">
        <v>27</v>
      </c>
      <c r="C27" s="13" t="s">
        <v>146</v>
      </c>
      <c r="D27" s="1">
        <v>0</v>
      </c>
      <c r="E27" s="1">
        <v>39.32</v>
      </c>
      <c r="F27" s="1" t="s">
        <v>7</v>
      </c>
      <c r="G27" s="15" t="s">
        <v>118</v>
      </c>
      <c r="H27" s="15">
        <v>1501.2</v>
      </c>
      <c r="I27" s="15">
        <f t="shared" si="2"/>
        <v>267.98999999999978</v>
      </c>
      <c r="J27" s="16">
        <v>2921.85</v>
      </c>
      <c r="K27" s="8">
        <f t="shared" si="0"/>
        <v>-0.8214828137490009</v>
      </c>
      <c r="L27" s="8">
        <f t="shared" si="1"/>
        <v>0.9463429256594722</v>
      </c>
      <c r="M27" s="5">
        <v>2653.86</v>
      </c>
      <c r="N27" s="11" t="s">
        <v>88</v>
      </c>
    </row>
    <row r="28" spans="1:14" s="12" customFormat="1" ht="74.25" customHeight="1">
      <c r="A28" s="6">
        <v>15</v>
      </c>
      <c r="B28" s="13" t="s">
        <v>28</v>
      </c>
      <c r="C28" s="13" t="s">
        <v>145</v>
      </c>
      <c r="D28" s="1">
        <v>2</v>
      </c>
      <c r="E28" s="1">
        <v>25.82</v>
      </c>
      <c r="F28" s="1" t="s">
        <v>124</v>
      </c>
      <c r="G28" s="15" t="s">
        <v>118</v>
      </c>
      <c r="H28" s="15">
        <v>1210.55</v>
      </c>
      <c r="I28" s="15">
        <f t="shared" si="2"/>
        <v>426.42000000000007</v>
      </c>
      <c r="J28" s="16">
        <v>2245.44</v>
      </c>
      <c r="K28" s="8">
        <f t="shared" si="0"/>
        <v>-0.64774689190863644</v>
      </c>
      <c r="L28" s="8">
        <f t="shared" si="1"/>
        <v>0.85489240427904689</v>
      </c>
      <c r="M28" s="5">
        <v>1819.02</v>
      </c>
      <c r="N28" s="11" t="s">
        <v>86</v>
      </c>
    </row>
    <row r="29" spans="1:14" s="12" customFormat="1" ht="44.25" customHeight="1">
      <c r="A29" s="6">
        <v>16</v>
      </c>
      <c r="B29" s="13" t="s">
        <v>29</v>
      </c>
      <c r="C29" s="13" t="s">
        <v>144</v>
      </c>
      <c r="D29" s="1"/>
      <c r="E29" s="1">
        <v>42.35</v>
      </c>
      <c r="F29" s="1" t="s">
        <v>7</v>
      </c>
      <c r="G29" s="15" t="s">
        <v>118</v>
      </c>
      <c r="H29" s="15">
        <v>1636.62</v>
      </c>
      <c r="I29" s="15">
        <f t="shared" si="2"/>
        <v>421.82000000000016</v>
      </c>
      <c r="J29" s="16">
        <v>3004.28</v>
      </c>
      <c r="K29" s="8">
        <f t="shared" si="0"/>
        <v>-0.74226149014432163</v>
      </c>
      <c r="L29" s="8">
        <f t="shared" si="1"/>
        <v>0.83566130195158328</v>
      </c>
      <c r="M29" s="5">
        <v>2582.46</v>
      </c>
      <c r="N29" s="11" t="s">
        <v>87</v>
      </c>
    </row>
    <row r="30" spans="1:14" s="12" customFormat="1" ht="16.5" customHeight="1">
      <c r="A30" s="25" t="s">
        <v>30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7"/>
      <c r="M30" s="5"/>
      <c r="N30" s="11"/>
    </row>
    <row r="31" spans="1:14" s="12" customFormat="1" ht="82.5" customHeight="1">
      <c r="A31" s="6">
        <v>17</v>
      </c>
      <c r="B31" s="13" t="s">
        <v>31</v>
      </c>
      <c r="C31" s="13" t="s">
        <v>150</v>
      </c>
      <c r="D31" s="1">
        <v>1</v>
      </c>
      <c r="E31" s="1">
        <v>19.14</v>
      </c>
      <c r="F31" s="1" t="s">
        <v>124</v>
      </c>
      <c r="G31" s="14" t="s">
        <v>125</v>
      </c>
      <c r="H31" s="15">
        <v>1280.5999999999999</v>
      </c>
      <c r="I31" s="15">
        <f t="shared" si="2"/>
        <v>477.94999999999982</v>
      </c>
      <c r="J31" s="16">
        <v>1575.83</v>
      </c>
      <c r="K31" s="8">
        <f t="shared" si="0"/>
        <v>-0.62677651101046394</v>
      </c>
      <c r="L31" s="8">
        <f t="shared" si="1"/>
        <v>0.23054037170076525</v>
      </c>
      <c r="M31" s="5">
        <v>1097.8800000000001</v>
      </c>
      <c r="N31" s="11" t="s">
        <v>94</v>
      </c>
    </row>
    <row r="32" spans="1:14" s="12" customFormat="1" ht="16.5" customHeight="1">
      <c r="A32" s="25" t="s">
        <v>32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7"/>
      <c r="M32" s="5"/>
      <c r="N32" s="11"/>
    </row>
    <row r="33" spans="1:14" s="12" customFormat="1" ht="90" customHeight="1">
      <c r="A33" s="6">
        <v>18</v>
      </c>
      <c r="B33" s="13" t="s">
        <v>33</v>
      </c>
      <c r="C33" s="13" t="s">
        <v>151</v>
      </c>
      <c r="D33" s="1">
        <v>1</v>
      </c>
      <c r="E33" s="1">
        <v>48.3</v>
      </c>
      <c r="F33" s="1" t="s">
        <v>126</v>
      </c>
      <c r="G33" s="15" t="s">
        <v>118</v>
      </c>
      <c r="H33" s="15">
        <v>2064.04</v>
      </c>
      <c r="I33" s="15">
        <f t="shared" si="2"/>
        <v>697.94999999999982</v>
      </c>
      <c r="J33" s="16">
        <v>3458.35</v>
      </c>
      <c r="K33" s="8">
        <f t="shared" si="0"/>
        <v>-0.6618524834790025</v>
      </c>
      <c r="L33" s="8">
        <f t="shared" si="1"/>
        <v>0.6755246991337378</v>
      </c>
      <c r="M33" s="5">
        <v>2760.4</v>
      </c>
      <c r="N33" s="11" t="s">
        <v>95</v>
      </c>
    </row>
    <row r="34" spans="1:14" s="12" customFormat="1" ht="14.25" customHeight="1">
      <c r="A34" s="25" t="s">
        <v>34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7"/>
      <c r="M34" s="5"/>
      <c r="N34" s="11"/>
    </row>
    <row r="35" spans="1:14" s="12" customFormat="1" ht="79.5" customHeight="1">
      <c r="A35" s="6">
        <v>19</v>
      </c>
      <c r="B35" s="13" t="s">
        <v>35</v>
      </c>
      <c r="C35" s="13" t="s">
        <v>152</v>
      </c>
      <c r="D35" s="1">
        <v>2</v>
      </c>
      <c r="E35" s="1">
        <v>55.6</v>
      </c>
      <c r="F35" s="1" t="s">
        <v>124</v>
      </c>
      <c r="G35" s="14" t="s">
        <v>125</v>
      </c>
      <c r="H35" s="15">
        <v>2977.98</v>
      </c>
      <c r="I35" s="15">
        <f t="shared" si="2"/>
        <v>387.82000000000016</v>
      </c>
      <c r="J35" s="16">
        <v>3599.25</v>
      </c>
      <c r="K35" s="8">
        <f t="shared" si="0"/>
        <v>-0.86977078422286236</v>
      </c>
      <c r="L35" s="8">
        <f t="shared" si="1"/>
        <v>0.20862128019664339</v>
      </c>
      <c r="M35" s="5">
        <v>3211.43</v>
      </c>
      <c r="N35" s="11" t="s">
        <v>85</v>
      </c>
    </row>
    <row r="36" spans="1:14" s="12" customFormat="1" ht="18" customHeight="1">
      <c r="A36" s="25" t="s">
        <v>36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7"/>
      <c r="M36" s="5"/>
      <c r="N36" s="11"/>
    </row>
    <row r="37" spans="1:14" s="12" customFormat="1" ht="76.5" customHeight="1">
      <c r="A37" s="6">
        <v>20</v>
      </c>
      <c r="B37" s="13" t="s">
        <v>37</v>
      </c>
      <c r="C37" s="13" t="s">
        <v>153</v>
      </c>
      <c r="D37" s="1">
        <v>1</v>
      </c>
      <c r="E37" s="1">
        <v>44.5</v>
      </c>
      <c r="F37" s="1" t="s">
        <v>124</v>
      </c>
      <c r="G37" s="14" t="s">
        <v>125</v>
      </c>
      <c r="H37" s="15">
        <v>2457.5300000000002</v>
      </c>
      <c r="I37" s="15">
        <f t="shared" si="2"/>
        <v>710.26000000000022</v>
      </c>
      <c r="J37" s="16">
        <v>3691.61</v>
      </c>
      <c r="K37" s="8">
        <f t="shared" si="0"/>
        <v>-0.71098623414566653</v>
      </c>
      <c r="L37" s="8">
        <f t="shared" si="1"/>
        <v>0.50216274063795763</v>
      </c>
      <c r="M37" s="5">
        <v>2981.35</v>
      </c>
      <c r="N37" s="11" t="s">
        <v>96</v>
      </c>
    </row>
    <row r="38" spans="1:14" s="12" customFormat="1" ht="50.25" customHeight="1">
      <c r="A38" s="6">
        <v>21</v>
      </c>
      <c r="B38" s="13" t="s">
        <v>38</v>
      </c>
      <c r="C38" s="13" t="s">
        <v>154</v>
      </c>
      <c r="D38" s="1">
        <v>0</v>
      </c>
      <c r="E38" s="1">
        <v>78</v>
      </c>
      <c r="F38" s="1" t="s">
        <v>7</v>
      </c>
      <c r="G38" s="14" t="s">
        <v>125</v>
      </c>
      <c r="H38" s="15">
        <v>3003.64</v>
      </c>
      <c r="I38" s="15">
        <f t="shared" si="2"/>
        <v>319.1899999999996</v>
      </c>
      <c r="J38" s="16">
        <v>5585.98</v>
      </c>
      <c r="K38" s="8">
        <f t="shared" si="0"/>
        <v>-0.89373227151056733</v>
      </c>
      <c r="L38" s="8">
        <f t="shared" si="1"/>
        <v>0.85973685261882249</v>
      </c>
      <c r="M38" s="5">
        <v>5266.79</v>
      </c>
      <c r="N38" s="11" t="s">
        <v>97</v>
      </c>
    </row>
    <row r="39" spans="1:14" s="12" customFormat="1" ht="15.75" customHeight="1">
      <c r="A39" s="25" t="s">
        <v>39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7"/>
      <c r="M39" s="5"/>
      <c r="N39" s="11"/>
    </row>
    <row r="40" spans="1:14" s="12" customFormat="1" ht="75" customHeight="1">
      <c r="A40" s="6">
        <v>22</v>
      </c>
      <c r="B40" s="13" t="s">
        <v>40</v>
      </c>
      <c r="C40" s="13" t="s">
        <v>155</v>
      </c>
      <c r="D40" s="1">
        <v>3</v>
      </c>
      <c r="E40" s="1">
        <v>59.3</v>
      </c>
      <c r="F40" s="1" t="s">
        <v>124</v>
      </c>
      <c r="G40" s="15" t="s">
        <v>118</v>
      </c>
      <c r="H40" s="15">
        <v>2330.88</v>
      </c>
      <c r="I40" s="15">
        <f t="shared" si="2"/>
        <v>528.83000000000038</v>
      </c>
      <c r="J40" s="16">
        <v>4355.18</v>
      </c>
      <c r="K40" s="8">
        <f t="shared" si="0"/>
        <v>-0.77312002333882468</v>
      </c>
      <c r="L40" s="8">
        <f t="shared" si="1"/>
        <v>0.86847027732015381</v>
      </c>
      <c r="M40" s="5">
        <v>3826.35</v>
      </c>
      <c r="N40" s="11" t="s">
        <v>98</v>
      </c>
    </row>
    <row r="41" spans="1:14" s="12" customFormat="1" ht="50.25" customHeight="1">
      <c r="A41" s="6">
        <v>23</v>
      </c>
      <c r="B41" s="13" t="s">
        <v>41</v>
      </c>
      <c r="C41" s="13" t="s">
        <v>156</v>
      </c>
      <c r="D41" s="1">
        <v>5</v>
      </c>
      <c r="E41" s="1">
        <v>45.9</v>
      </c>
      <c r="F41" s="1" t="s">
        <v>7</v>
      </c>
      <c r="G41" s="15" t="s">
        <v>118</v>
      </c>
      <c r="H41" s="15">
        <v>1718.89</v>
      </c>
      <c r="I41" s="15">
        <f t="shared" si="2"/>
        <v>319.19000000000005</v>
      </c>
      <c r="J41" s="16">
        <v>3280.9</v>
      </c>
      <c r="K41" s="8">
        <f t="shared" si="0"/>
        <v>-0.81430458028146069</v>
      </c>
      <c r="L41" s="8">
        <f t="shared" si="1"/>
        <v>0.90873179784628455</v>
      </c>
      <c r="M41" s="5">
        <v>2961.71</v>
      </c>
      <c r="N41" s="11" t="s">
        <v>99</v>
      </c>
    </row>
    <row r="42" spans="1:14" s="12" customFormat="1" ht="79.5" customHeight="1">
      <c r="A42" s="6">
        <v>24</v>
      </c>
      <c r="B42" s="13" t="s">
        <v>42</v>
      </c>
      <c r="C42" s="13" t="s">
        <v>157</v>
      </c>
      <c r="D42" s="1">
        <v>2</v>
      </c>
      <c r="E42" s="1">
        <v>55.8</v>
      </c>
      <c r="F42" s="1" t="s">
        <v>124</v>
      </c>
      <c r="G42" s="15" t="s">
        <v>118</v>
      </c>
      <c r="H42" s="15">
        <v>2295.79</v>
      </c>
      <c r="I42" s="15">
        <f t="shared" si="2"/>
        <v>604.39999999999964</v>
      </c>
      <c r="J42" s="16">
        <v>4204.91</v>
      </c>
      <c r="K42" s="8">
        <f t="shared" si="0"/>
        <v>-0.73673550281166844</v>
      </c>
      <c r="L42" s="8">
        <f t="shared" si="1"/>
        <v>0.83157431646622726</v>
      </c>
      <c r="M42" s="5">
        <v>3600.51</v>
      </c>
      <c r="N42" s="11" t="s">
        <v>100</v>
      </c>
    </row>
    <row r="43" spans="1:14" s="12" customFormat="1" ht="45.75" customHeight="1">
      <c r="A43" s="6">
        <v>25</v>
      </c>
      <c r="B43" s="13" t="s">
        <v>43</v>
      </c>
      <c r="C43" s="13" t="s">
        <v>158</v>
      </c>
      <c r="D43" s="1">
        <v>0</v>
      </c>
      <c r="E43" s="1">
        <v>49.911999999999999</v>
      </c>
      <c r="F43" s="1" t="s">
        <v>7</v>
      </c>
      <c r="G43" s="15" t="s">
        <v>118</v>
      </c>
      <c r="H43" s="15">
        <v>1842.31</v>
      </c>
      <c r="I43" s="15">
        <f t="shared" si="2"/>
        <v>319.20000000000027</v>
      </c>
      <c r="J43" s="16">
        <v>3539.78</v>
      </c>
      <c r="K43" s="8">
        <f t="shared" si="0"/>
        <v>-0.82673925669404158</v>
      </c>
      <c r="L43" s="8">
        <f t="shared" si="1"/>
        <v>0.92138130933447693</v>
      </c>
      <c r="M43" s="5">
        <v>3220.58</v>
      </c>
      <c r="N43" s="11" t="s">
        <v>99</v>
      </c>
    </row>
    <row r="44" spans="1:14" s="12" customFormat="1" ht="48.75" customHeight="1">
      <c r="A44" s="6">
        <v>26</v>
      </c>
      <c r="B44" s="13" t="s">
        <v>44</v>
      </c>
      <c r="C44" s="13" t="s">
        <v>159</v>
      </c>
      <c r="D44" s="1">
        <v>0</v>
      </c>
      <c r="E44" s="1">
        <v>36.087000000000003</v>
      </c>
      <c r="F44" s="1" t="s">
        <v>7</v>
      </c>
      <c r="G44" s="15" t="s">
        <v>118</v>
      </c>
      <c r="H44" s="15">
        <v>1416.99</v>
      </c>
      <c r="I44" s="15">
        <f t="shared" si="2"/>
        <v>319.19999999999982</v>
      </c>
      <c r="J44" s="16">
        <v>2647.72</v>
      </c>
      <c r="K44" s="8">
        <f t="shared" si="0"/>
        <v>-0.77473376664620086</v>
      </c>
      <c r="L44" s="8">
        <f t="shared" si="1"/>
        <v>0.86855235393333752</v>
      </c>
      <c r="M44" s="5">
        <v>2328.52</v>
      </c>
      <c r="N44" s="11" t="s">
        <v>101</v>
      </c>
    </row>
    <row r="45" spans="1:14" s="12" customFormat="1" ht="18" customHeight="1">
      <c r="A45" s="25" t="s">
        <v>45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7"/>
      <c r="M45" s="5"/>
      <c r="N45" s="11"/>
    </row>
    <row r="46" spans="1:14" s="12" customFormat="1" ht="75" customHeight="1">
      <c r="A46" s="6">
        <v>27</v>
      </c>
      <c r="B46" s="13" t="s">
        <v>46</v>
      </c>
      <c r="C46" s="13" t="s">
        <v>160</v>
      </c>
      <c r="D46" s="1">
        <v>4</v>
      </c>
      <c r="E46" s="1">
        <v>45.11</v>
      </c>
      <c r="F46" s="1" t="s">
        <v>124</v>
      </c>
      <c r="G46" s="15" t="s">
        <v>118</v>
      </c>
      <c r="H46" s="15">
        <v>1667.33</v>
      </c>
      <c r="I46" s="15">
        <f t="shared" si="2"/>
        <v>493.85999999999967</v>
      </c>
      <c r="J46" s="16">
        <v>3225.72</v>
      </c>
      <c r="K46" s="8">
        <f t="shared" si="0"/>
        <v>-0.70380188684903433</v>
      </c>
      <c r="L46" s="8">
        <f t="shared" si="1"/>
        <v>0.93466200452220005</v>
      </c>
      <c r="M46" s="5">
        <v>2731.86</v>
      </c>
      <c r="N46" s="11" t="s">
        <v>85</v>
      </c>
    </row>
    <row r="47" spans="1:14" s="12" customFormat="1" ht="16.5" customHeight="1">
      <c r="A47" s="25" t="s">
        <v>47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7"/>
      <c r="M47" s="5"/>
      <c r="N47" s="11"/>
    </row>
    <row r="48" spans="1:14" s="12" customFormat="1" ht="61.5" customHeight="1">
      <c r="A48" s="6">
        <v>28</v>
      </c>
      <c r="B48" s="13" t="s">
        <v>48</v>
      </c>
      <c r="C48" s="13" t="s">
        <v>161</v>
      </c>
      <c r="D48" s="1">
        <v>0</v>
      </c>
      <c r="E48" s="1">
        <v>11.4</v>
      </c>
      <c r="F48" s="1" t="s">
        <v>119</v>
      </c>
      <c r="G48" s="15" t="s">
        <v>118</v>
      </c>
      <c r="H48" s="15">
        <v>668.88</v>
      </c>
      <c r="I48" s="15">
        <f t="shared" si="2"/>
        <v>328.43999999999994</v>
      </c>
      <c r="J48" s="16">
        <v>1127.56</v>
      </c>
      <c r="K48" s="8">
        <f t="shared" si="0"/>
        <v>-0.5089702188733406</v>
      </c>
      <c r="L48" s="8">
        <f t="shared" si="1"/>
        <v>0.6857433321373041</v>
      </c>
      <c r="M48" s="5">
        <v>799.12</v>
      </c>
      <c r="N48" s="11" t="s">
        <v>83</v>
      </c>
    </row>
    <row r="49" spans="1:14" s="12" customFormat="1" ht="51.75" customHeight="1">
      <c r="A49" s="6">
        <v>29</v>
      </c>
      <c r="B49" s="13" t="s">
        <v>49</v>
      </c>
      <c r="C49" s="13" t="s">
        <v>162</v>
      </c>
      <c r="D49" s="1">
        <v>0</v>
      </c>
      <c r="E49" s="1">
        <v>40.28</v>
      </c>
      <c r="F49" s="1" t="s">
        <v>7</v>
      </c>
      <c r="G49" s="15" t="s">
        <v>118</v>
      </c>
      <c r="H49" s="15">
        <v>1506.14</v>
      </c>
      <c r="I49" s="15">
        <f t="shared" si="2"/>
        <v>267.61999999999989</v>
      </c>
      <c r="J49" s="16">
        <v>3091.17</v>
      </c>
      <c r="K49" s="8">
        <f t="shared" si="0"/>
        <v>-0.8223139947149668</v>
      </c>
      <c r="L49" s="8">
        <f t="shared" si="1"/>
        <v>1.0523789289176304</v>
      </c>
      <c r="M49" s="5">
        <v>2823.55</v>
      </c>
      <c r="N49" s="11" t="s">
        <v>102</v>
      </c>
    </row>
    <row r="50" spans="1:14" s="12" customFormat="1" ht="16.5" customHeight="1">
      <c r="A50" s="25" t="s">
        <v>50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7"/>
      <c r="M50" s="5"/>
      <c r="N50" s="11"/>
    </row>
    <row r="51" spans="1:14" s="12" customFormat="1" ht="45" customHeight="1">
      <c r="A51" s="6">
        <v>30</v>
      </c>
      <c r="B51" s="13" t="s">
        <v>51</v>
      </c>
      <c r="C51" s="13" t="s">
        <v>163</v>
      </c>
      <c r="D51" s="1">
        <v>0</v>
      </c>
      <c r="E51" s="1">
        <v>21.9</v>
      </c>
      <c r="F51" s="1" t="s">
        <v>7</v>
      </c>
      <c r="G51" s="15" t="s">
        <v>118</v>
      </c>
      <c r="H51" s="15">
        <v>905.44</v>
      </c>
      <c r="I51" s="15">
        <f t="shared" si="2"/>
        <v>328.94000000000005</v>
      </c>
      <c r="J51" s="16">
        <v>1812.29</v>
      </c>
      <c r="K51" s="8">
        <f t="shared" si="0"/>
        <v>-0.63670701537374086</v>
      </c>
      <c r="L51" s="8">
        <f t="shared" si="1"/>
        <v>1.0015572539317898</v>
      </c>
      <c r="M51" s="5">
        <v>1483.35</v>
      </c>
      <c r="N51" s="11" t="s">
        <v>103</v>
      </c>
    </row>
    <row r="52" spans="1:14" s="12" customFormat="1" ht="45.75" customHeight="1">
      <c r="A52" s="6">
        <v>31</v>
      </c>
      <c r="B52" s="13" t="s">
        <v>52</v>
      </c>
      <c r="C52" s="13" t="s">
        <v>164</v>
      </c>
      <c r="D52" s="1">
        <v>0</v>
      </c>
      <c r="E52" s="1">
        <v>16.5</v>
      </c>
      <c r="F52" s="1" t="s">
        <v>7</v>
      </c>
      <c r="G52" s="15" t="s">
        <v>118</v>
      </c>
      <c r="H52" s="15">
        <v>622.04999999999995</v>
      </c>
      <c r="I52" s="15">
        <f t="shared" si="2"/>
        <v>268</v>
      </c>
      <c r="J52" s="16">
        <v>856.71</v>
      </c>
      <c r="K52" s="8">
        <f t="shared" si="0"/>
        <v>-0.56916646571818985</v>
      </c>
      <c r="L52" s="8">
        <f t="shared" si="1"/>
        <v>0.37723655654690158</v>
      </c>
      <c r="M52" s="5">
        <v>588.71</v>
      </c>
      <c r="N52" s="11" t="s">
        <v>104</v>
      </c>
    </row>
    <row r="53" spans="1:14" s="12" customFormat="1" ht="57.75" customHeight="1">
      <c r="A53" s="6">
        <v>32</v>
      </c>
      <c r="B53" s="13" t="s">
        <v>53</v>
      </c>
      <c r="C53" s="13" t="s">
        <v>165</v>
      </c>
      <c r="D53" s="1">
        <v>3</v>
      </c>
      <c r="E53" s="1">
        <v>45.7</v>
      </c>
      <c r="F53" s="1" t="s">
        <v>119</v>
      </c>
      <c r="G53" s="15" t="s">
        <v>118</v>
      </c>
      <c r="H53" s="15">
        <v>1817.31</v>
      </c>
      <c r="I53" s="15">
        <f t="shared" si="2"/>
        <v>557.79</v>
      </c>
      <c r="J53" s="16">
        <v>3653.19</v>
      </c>
      <c r="K53" s="8">
        <f t="shared" si="0"/>
        <v>-0.69306832626244286</v>
      </c>
      <c r="L53" s="8">
        <f t="shared" si="1"/>
        <v>1.010218399722667</v>
      </c>
      <c r="M53" s="5">
        <v>3095.4</v>
      </c>
      <c r="N53" s="11" t="s">
        <v>105</v>
      </c>
    </row>
    <row r="54" spans="1:14" s="12" customFormat="1" ht="74.25" customHeight="1">
      <c r="A54" s="6">
        <v>33</v>
      </c>
      <c r="B54" s="13" t="s">
        <v>54</v>
      </c>
      <c r="C54" s="13" t="s">
        <v>166</v>
      </c>
      <c r="D54" s="1">
        <v>1</v>
      </c>
      <c r="E54" s="1">
        <v>44.7</v>
      </c>
      <c r="F54" s="1" t="s">
        <v>124</v>
      </c>
      <c r="G54" s="15" t="s">
        <v>118</v>
      </c>
      <c r="H54" s="15">
        <v>1636</v>
      </c>
      <c r="I54" s="15">
        <f t="shared" si="2"/>
        <v>450.69000000000005</v>
      </c>
      <c r="J54" s="16">
        <v>3478.35</v>
      </c>
      <c r="K54" s="8">
        <f t="shared" si="0"/>
        <v>-0.72451711491442539</v>
      </c>
      <c r="L54" s="8">
        <f t="shared" si="1"/>
        <v>1.1261308068459659</v>
      </c>
      <c r="M54" s="5">
        <v>3027.66</v>
      </c>
      <c r="N54" s="11" t="s">
        <v>106</v>
      </c>
    </row>
    <row r="55" spans="1:14" s="12" customFormat="1" ht="78" customHeight="1">
      <c r="A55" s="6">
        <v>34</v>
      </c>
      <c r="B55" s="13" t="s">
        <v>55</v>
      </c>
      <c r="C55" s="13" t="s">
        <v>167</v>
      </c>
      <c r="D55" s="1">
        <v>1</v>
      </c>
      <c r="E55" s="1">
        <v>32</v>
      </c>
      <c r="F55" s="1" t="s">
        <v>124</v>
      </c>
      <c r="G55" s="15" t="s">
        <v>118</v>
      </c>
      <c r="H55" s="15">
        <v>1249.68</v>
      </c>
      <c r="I55" s="15">
        <f t="shared" si="2"/>
        <v>392.08000000000038</v>
      </c>
      <c r="J55" s="16">
        <v>2597.0100000000002</v>
      </c>
      <c r="K55" s="8">
        <f t="shared" si="0"/>
        <v>-0.68625568145445204</v>
      </c>
      <c r="L55" s="8">
        <f t="shared" si="1"/>
        <v>1.0781400038409834</v>
      </c>
      <c r="M55" s="5">
        <v>2204.9299999999998</v>
      </c>
      <c r="N55" s="11" t="s">
        <v>107</v>
      </c>
    </row>
    <row r="56" spans="1:14" s="12" customFormat="1" ht="18" customHeight="1">
      <c r="A56" s="25" t="s">
        <v>56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7"/>
      <c r="M56" s="5"/>
      <c r="N56" s="11"/>
    </row>
    <row r="57" spans="1:14" s="12" customFormat="1" ht="92.25" customHeight="1">
      <c r="A57" s="6">
        <v>35</v>
      </c>
      <c r="B57" s="13" t="s">
        <v>57</v>
      </c>
      <c r="C57" s="13" t="s">
        <v>168</v>
      </c>
      <c r="D57" s="1">
        <v>3</v>
      </c>
      <c r="E57" s="1">
        <v>49.4</v>
      </c>
      <c r="F57" s="1" t="s">
        <v>127</v>
      </c>
      <c r="G57" s="14" t="s">
        <v>125</v>
      </c>
      <c r="H57" s="15">
        <v>2654.6</v>
      </c>
      <c r="I57" s="15">
        <f t="shared" si="2"/>
        <v>518.61999999999989</v>
      </c>
      <c r="J57" s="16">
        <v>3859.92</v>
      </c>
      <c r="K57" s="8">
        <f t="shared" si="0"/>
        <v>-0.80463346643562117</v>
      </c>
      <c r="L57" s="8">
        <f t="shared" si="1"/>
        <v>0.45404957432381532</v>
      </c>
      <c r="M57" s="5">
        <v>3341.3</v>
      </c>
      <c r="N57" s="11" t="s">
        <v>108</v>
      </c>
    </row>
    <row r="58" spans="1:14" s="12" customFormat="1" ht="46.5" customHeight="1">
      <c r="A58" s="6">
        <v>36</v>
      </c>
      <c r="B58" s="13" t="s">
        <v>58</v>
      </c>
      <c r="C58" s="13" t="s">
        <v>169</v>
      </c>
      <c r="D58" s="1">
        <v>3</v>
      </c>
      <c r="E58" s="1">
        <v>49.2</v>
      </c>
      <c r="F58" s="1" t="s">
        <v>7</v>
      </c>
      <c r="G58" s="14" t="s">
        <v>125</v>
      </c>
      <c r="H58" s="15">
        <v>2541.2399999999998</v>
      </c>
      <c r="I58" s="15">
        <f t="shared" si="2"/>
        <v>513.77</v>
      </c>
      <c r="J58" s="16">
        <v>2522.65</v>
      </c>
      <c r="K58" s="8">
        <f t="shared" si="0"/>
        <v>-0.7978270450646141</v>
      </c>
      <c r="L58" s="8">
        <f t="shared" si="1"/>
        <v>-7.3153263760997733E-3</v>
      </c>
      <c r="M58" s="5">
        <v>2008.88</v>
      </c>
      <c r="N58" s="11" t="s">
        <v>100</v>
      </c>
    </row>
    <row r="59" spans="1:14" s="12" customFormat="1" ht="73.5" customHeight="1">
      <c r="A59" s="6">
        <v>37</v>
      </c>
      <c r="B59" s="13" t="s">
        <v>59</v>
      </c>
      <c r="C59" s="13" t="s">
        <v>170</v>
      </c>
      <c r="D59" s="1">
        <v>1</v>
      </c>
      <c r="E59" s="1">
        <v>37.200000000000003</v>
      </c>
      <c r="F59" s="1" t="s">
        <v>124</v>
      </c>
      <c r="G59" s="14" t="s">
        <v>125</v>
      </c>
      <c r="H59" s="15">
        <v>1672.7</v>
      </c>
      <c r="I59" s="15">
        <f t="shared" si="2"/>
        <v>349.02</v>
      </c>
      <c r="J59" s="16">
        <v>2414.6799999999998</v>
      </c>
      <c r="K59" s="8">
        <f t="shared" si="0"/>
        <v>-0.79134333711962701</v>
      </c>
      <c r="L59" s="8">
        <f t="shared" si="1"/>
        <v>0.44358223231900507</v>
      </c>
      <c r="M59" s="5">
        <v>2065.66</v>
      </c>
      <c r="N59" s="11" t="s">
        <v>109</v>
      </c>
    </row>
    <row r="60" spans="1:14" s="12" customFormat="1" ht="72" customHeight="1">
      <c r="A60" s="6">
        <v>38</v>
      </c>
      <c r="B60" s="13" t="s">
        <v>60</v>
      </c>
      <c r="C60" s="13" t="s">
        <v>171</v>
      </c>
      <c r="D60" s="1">
        <v>2</v>
      </c>
      <c r="E60" s="1">
        <v>37.799999999999997</v>
      </c>
      <c r="F60" s="1" t="s">
        <v>124</v>
      </c>
      <c r="G60" s="14" t="s">
        <v>125</v>
      </c>
      <c r="H60" s="15">
        <v>2018.06</v>
      </c>
      <c r="I60" s="15">
        <f t="shared" si="2"/>
        <v>707.65000000000009</v>
      </c>
      <c r="J60" s="16">
        <v>2792.26</v>
      </c>
      <c r="K60" s="8">
        <f t="shared" si="0"/>
        <v>-0.64934144673597416</v>
      </c>
      <c r="L60" s="8">
        <f t="shared" si="1"/>
        <v>0.38363576900587715</v>
      </c>
      <c r="M60" s="5">
        <v>2084.61</v>
      </c>
      <c r="N60" s="11" t="s">
        <v>110</v>
      </c>
    </row>
    <row r="61" spans="1:14" s="12" customFormat="1" ht="78.75" customHeight="1">
      <c r="A61" s="6">
        <v>39</v>
      </c>
      <c r="B61" s="13" t="s">
        <v>61</v>
      </c>
      <c r="C61" s="13" t="s">
        <v>172</v>
      </c>
      <c r="D61" s="1">
        <v>3</v>
      </c>
      <c r="E61" s="1">
        <v>43.5</v>
      </c>
      <c r="F61" s="1" t="s">
        <v>124</v>
      </c>
      <c r="G61" s="14" t="s">
        <v>125</v>
      </c>
      <c r="H61" s="15">
        <v>2365.54</v>
      </c>
      <c r="I61" s="15">
        <f t="shared" si="2"/>
        <v>567.10000000000036</v>
      </c>
      <c r="J61" s="16">
        <v>3408.59</v>
      </c>
      <c r="K61" s="8">
        <f t="shared" si="0"/>
        <v>-0.76026615487372839</v>
      </c>
      <c r="L61" s="8">
        <f t="shared" si="1"/>
        <v>0.44093526213887757</v>
      </c>
      <c r="M61" s="5">
        <v>2841.49</v>
      </c>
      <c r="N61" s="11" t="s">
        <v>85</v>
      </c>
    </row>
    <row r="62" spans="1:14" s="12" customFormat="1" ht="59.25" customHeight="1">
      <c r="A62" s="6">
        <v>40</v>
      </c>
      <c r="B62" s="13" t="s">
        <v>62</v>
      </c>
      <c r="C62" s="13" t="s">
        <v>173</v>
      </c>
      <c r="D62" s="1">
        <v>2</v>
      </c>
      <c r="E62" s="1">
        <v>36.4</v>
      </c>
      <c r="F62" s="1" t="s">
        <v>119</v>
      </c>
      <c r="G62" s="14" t="s">
        <v>125</v>
      </c>
      <c r="H62" s="15">
        <v>1927.7</v>
      </c>
      <c r="I62" s="15">
        <f t="shared" si="2"/>
        <v>348.27000000000044</v>
      </c>
      <c r="J62" s="16">
        <v>2813.01</v>
      </c>
      <c r="K62" s="8">
        <f t="shared" si="0"/>
        <v>-0.81933392125330684</v>
      </c>
      <c r="L62" s="8">
        <f t="shared" si="1"/>
        <v>0.45925714582144539</v>
      </c>
      <c r="M62" s="5">
        <v>2464.7399999999998</v>
      </c>
      <c r="N62" s="11" t="s">
        <v>111</v>
      </c>
    </row>
    <row r="63" spans="1:14" s="12" customFormat="1" ht="75" customHeight="1">
      <c r="A63" s="6">
        <v>41</v>
      </c>
      <c r="B63" s="13" t="s">
        <v>63</v>
      </c>
      <c r="C63" s="13" t="s">
        <v>174</v>
      </c>
      <c r="D63" s="1">
        <v>4</v>
      </c>
      <c r="E63" s="1">
        <v>57.8</v>
      </c>
      <c r="F63" s="1" t="s">
        <v>124</v>
      </c>
      <c r="G63" s="14" t="s">
        <v>125</v>
      </c>
      <c r="H63" s="15">
        <v>2852.21</v>
      </c>
      <c r="I63" s="15">
        <f t="shared" si="2"/>
        <v>465.74000000000024</v>
      </c>
      <c r="J63" s="16">
        <v>4191.26</v>
      </c>
      <c r="K63" s="8">
        <f t="shared" si="0"/>
        <v>-0.83670907822355289</v>
      </c>
      <c r="L63" s="8">
        <f t="shared" si="1"/>
        <v>0.46947805385998942</v>
      </c>
      <c r="M63" s="5">
        <v>3725.52</v>
      </c>
      <c r="N63" s="11" t="s">
        <v>89</v>
      </c>
    </row>
    <row r="64" spans="1:14" s="12" customFormat="1" ht="46.5" customHeight="1">
      <c r="A64" s="6">
        <v>42</v>
      </c>
      <c r="B64" s="13" t="s">
        <v>64</v>
      </c>
      <c r="C64" s="13" t="s">
        <v>175</v>
      </c>
      <c r="D64" s="1">
        <v>0</v>
      </c>
      <c r="E64" s="1">
        <v>40.19</v>
      </c>
      <c r="F64" s="1" t="s">
        <v>7</v>
      </c>
      <c r="G64" s="14" t="s">
        <v>125</v>
      </c>
      <c r="H64" s="15">
        <v>1979.57</v>
      </c>
      <c r="I64" s="15">
        <f t="shared" si="2"/>
        <v>319.20000000000005</v>
      </c>
      <c r="J64" s="16">
        <v>1960.19</v>
      </c>
      <c r="K64" s="8">
        <f t="shared" si="0"/>
        <v>-0.83875286046969788</v>
      </c>
      <c r="L64" s="8">
        <f t="shared" si="1"/>
        <v>-9.7900049000539946E-3</v>
      </c>
      <c r="M64" s="5">
        <v>1640.99</v>
      </c>
      <c r="N64" s="11" t="s">
        <v>112</v>
      </c>
    </row>
    <row r="65" spans="1:14" s="12" customFormat="1" ht="75.75" customHeight="1">
      <c r="A65" s="6">
        <v>43</v>
      </c>
      <c r="B65" s="13" t="s">
        <v>65</v>
      </c>
      <c r="C65" s="13" t="s">
        <v>176</v>
      </c>
      <c r="D65" s="1">
        <v>2</v>
      </c>
      <c r="E65" s="1">
        <v>35.5</v>
      </c>
      <c r="F65" s="1" t="s">
        <v>124</v>
      </c>
      <c r="G65" s="14" t="s">
        <v>125</v>
      </c>
      <c r="H65" s="15">
        <v>1551.35</v>
      </c>
      <c r="I65" s="15">
        <f t="shared" si="2"/>
        <v>710.96</v>
      </c>
      <c r="J65" s="16">
        <v>2348.13</v>
      </c>
      <c r="K65" s="8">
        <f t="shared" si="0"/>
        <v>-0.5417152802397911</v>
      </c>
      <c r="L65" s="8">
        <f t="shared" si="1"/>
        <v>0.51360428014310133</v>
      </c>
      <c r="M65" s="5">
        <v>1637.17</v>
      </c>
      <c r="N65" s="11" t="s">
        <v>85</v>
      </c>
    </row>
    <row r="66" spans="1:14" s="12" customFormat="1" ht="15.75" customHeight="1">
      <c r="A66" s="25" t="s">
        <v>66</v>
      </c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7"/>
      <c r="M66" s="5"/>
      <c r="N66" s="11"/>
    </row>
    <row r="67" spans="1:14" s="12" customFormat="1" ht="82.5" customHeight="1">
      <c r="A67" s="6">
        <v>44</v>
      </c>
      <c r="B67" s="13" t="s">
        <v>67</v>
      </c>
      <c r="C67" s="13" t="s">
        <v>177</v>
      </c>
      <c r="D67" s="1">
        <v>2</v>
      </c>
      <c r="E67" s="1">
        <v>40.25</v>
      </c>
      <c r="F67" s="1" t="s">
        <v>124</v>
      </c>
      <c r="G67" s="14" t="s">
        <v>125</v>
      </c>
      <c r="H67" s="15">
        <v>2021.63</v>
      </c>
      <c r="I67" s="15">
        <f t="shared" si="2"/>
        <v>518.02</v>
      </c>
      <c r="J67" s="16">
        <v>3322.61</v>
      </c>
      <c r="K67" s="8">
        <f t="shared" si="0"/>
        <v>-0.74376122237996078</v>
      </c>
      <c r="L67" s="8">
        <f t="shared" si="1"/>
        <v>0.64353022066352406</v>
      </c>
      <c r="M67" s="5">
        <v>2804.59</v>
      </c>
      <c r="N67" s="11" t="s">
        <v>89</v>
      </c>
    </row>
    <row r="68" spans="1:14" s="12" customFormat="1" ht="14.25" customHeight="1">
      <c r="A68" s="25" t="s">
        <v>68</v>
      </c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7"/>
      <c r="M68" s="5"/>
      <c r="N68" s="11"/>
    </row>
    <row r="69" spans="1:14" s="12" customFormat="1" ht="46.5" customHeight="1">
      <c r="A69" s="6">
        <v>45</v>
      </c>
      <c r="B69" s="13" t="s">
        <v>69</v>
      </c>
      <c r="C69" s="13" t="s">
        <v>178</v>
      </c>
      <c r="D69" s="1">
        <v>2</v>
      </c>
      <c r="E69" s="1">
        <v>47.65</v>
      </c>
      <c r="F69" s="1" t="s">
        <v>7</v>
      </c>
      <c r="G69" s="14" t="s">
        <v>125</v>
      </c>
      <c r="H69" s="15">
        <v>2102.71</v>
      </c>
      <c r="I69" s="15">
        <f t="shared" si="2"/>
        <v>319.57000000000016</v>
      </c>
      <c r="J69" s="16">
        <v>2193.4</v>
      </c>
      <c r="K69" s="8">
        <f t="shared" si="0"/>
        <v>-0.8480199361775993</v>
      </c>
      <c r="L69" s="8">
        <f t="shared" si="1"/>
        <v>4.3130055975384218E-2</v>
      </c>
      <c r="M69" s="5">
        <v>1873.83</v>
      </c>
      <c r="N69" s="11" t="s">
        <v>113</v>
      </c>
    </row>
    <row r="70" spans="1:14" s="12" customFormat="1" ht="45" customHeight="1">
      <c r="A70" s="6">
        <v>46</v>
      </c>
      <c r="B70" s="13" t="s">
        <v>70</v>
      </c>
      <c r="C70" s="13" t="s">
        <v>179</v>
      </c>
      <c r="D70" s="1">
        <v>4</v>
      </c>
      <c r="E70" s="1">
        <v>43.67</v>
      </c>
      <c r="F70" s="1" t="s">
        <v>7</v>
      </c>
      <c r="G70" s="14" t="s">
        <v>125</v>
      </c>
      <c r="H70" s="15">
        <v>1962.61</v>
      </c>
      <c r="I70" s="15">
        <f t="shared" si="2"/>
        <v>329.88000000000011</v>
      </c>
      <c r="J70" s="16">
        <v>2047.2</v>
      </c>
      <c r="K70" s="8">
        <f t="shared" si="0"/>
        <v>-0.83191770142820021</v>
      </c>
      <c r="L70" s="8">
        <f t="shared" si="1"/>
        <v>4.3100768874101414E-2</v>
      </c>
      <c r="M70" s="5">
        <v>1717.32</v>
      </c>
      <c r="N70" s="11" t="s">
        <v>113</v>
      </c>
    </row>
    <row r="71" spans="1:14" s="12" customFormat="1" ht="16.5" customHeight="1">
      <c r="A71" s="25" t="s">
        <v>71</v>
      </c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7"/>
      <c r="M71" s="5"/>
      <c r="N71" s="11"/>
    </row>
    <row r="72" spans="1:14" s="12" customFormat="1" ht="74.25" customHeight="1">
      <c r="A72" s="6">
        <v>47</v>
      </c>
      <c r="B72" s="13" t="s">
        <v>72</v>
      </c>
      <c r="C72" s="13" t="s">
        <v>180</v>
      </c>
      <c r="D72" s="1">
        <v>1</v>
      </c>
      <c r="E72" s="1">
        <v>14</v>
      </c>
      <c r="F72" s="1" t="s">
        <v>124</v>
      </c>
      <c r="G72" s="15" t="s">
        <v>118</v>
      </c>
      <c r="H72" s="15">
        <v>770.96</v>
      </c>
      <c r="I72" s="15">
        <f t="shared" si="2"/>
        <v>417.04000000000008</v>
      </c>
      <c r="J72" s="16">
        <v>1416.66</v>
      </c>
      <c r="K72" s="8">
        <f t="shared" si="0"/>
        <v>-0.4590640240738818</v>
      </c>
      <c r="L72" s="8">
        <f t="shared" si="1"/>
        <v>0.83752723876725121</v>
      </c>
      <c r="M72" s="5">
        <v>999.62</v>
      </c>
      <c r="N72" s="11" t="s">
        <v>90</v>
      </c>
    </row>
    <row r="73" spans="1:14" s="12" customFormat="1" ht="16.5" customHeight="1">
      <c r="A73" s="25" t="s">
        <v>73</v>
      </c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7"/>
      <c r="M73" s="5"/>
      <c r="N73" s="11"/>
    </row>
    <row r="74" spans="1:14" s="12" customFormat="1" ht="63" customHeight="1">
      <c r="A74" s="6">
        <v>48</v>
      </c>
      <c r="B74" s="13" t="s">
        <v>74</v>
      </c>
      <c r="C74" s="13" t="s">
        <v>181</v>
      </c>
      <c r="D74" s="1">
        <v>1</v>
      </c>
      <c r="E74" s="1">
        <v>28.4</v>
      </c>
      <c r="F74" s="1" t="s">
        <v>119</v>
      </c>
      <c r="G74" s="14" t="s">
        <v>125</v>
      </c>
      <c r="H74" s="15">
        <v>1665.25</v>
      </c>
      <c r="I74" s="15">
        <f t="shared" si="2"/>
        <v>319.56999999999994</v>
      </c>
      <c r="J74" s="16">
        <v>2347.73</v>
      </c>
      <c r="K74" s="8">
        <f t="shared" ref="K74:K81" si="3">I74/H74-100%</f>
        <v>-0.80809488064855128</v>
      </c>
      <c r="L74" s="8">
        <f t="shared" ref="L74:L81" si="4">J74/H74-100%</f>
        <v>0.40983636090677078</v>
      </c>
      <c r="M74" s="5">
        <v>2028.16</v>
      </c>
      <c r="N74" s="11" t="s">
        <v>84</v>
      </c>
    </row>
    <row r="75" spans="1:14" s="12" customFormat="1" ht="16.5" customHeight="1">
      <c r="A75" s="25" t="s">
        <v>76</v>
      </c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7"/>
      <c r="M75" s="5"/>
      <c r="N75" s="11"/>
    </row>
    <row r="76" spans="1:14" s="12" customFormat="1" ht="73.5" customHeight="1">
      <c r="A76" s="6">
        <v>49</v>
      </c>
      <c r="B76" s="13" t="s">
        <v>75</v>
      </c>
      <c r="C76" s="13" t="s">
        <v>182</v>
      </c>
      <c r="D76" s="1">
        <v>2</v>
      </c>
      <c r="E76" s="1">
        <v>39.4</v>
      </c>
      <c r="F76" s="1" t="s">
        <v>124</v>
      </c>
      <c r="G76" s="14" t="s">
        <v>125</v>
      </c>
      <c r="H76" s="15">
        <v>2580.8200000000002</v>
      </c>
      <c r="I76" s="15">
        <f t="shared" si="2"/>
        <v>833.38999999999987</v>
      </c>
      <c r="J76" s="16">
        <v>3403.65</v>
      </c>
      <c r="K76" s="8">
        <f t="shared" si="3"/>
        <v>-0.67708325260963576</v>
      </c>
      <c r="L76" s="8">
        <f t="shared" si="4"/>
        <v>0.31882502460458295</v>
      </c>
      <c r="M76" s="5">
        <v>2570.2600000000002</v>
      </c>
      <c r="N76" s="11" t="s">
        <v>114</v>
      </c>
    </row>
    <row r="77" spans="1:14" s="12" customFormat="1" ht="74.25" customHeight="1">
      <c r="A77" s="19">
        <v>50</v>
      </c>
      <c r="B77" s="20" t="s">
        <v>77</v>
      </c>
      <c r="C77" s="13" t="s">
        <v>183</v>
      </c>
      <c r="D77" s="1">
        <v>1</v>
      </c>
      <c r="E77" s="1">
        <v>28</v>
      </c>
      <c r="F77" s="1" t="s">
        <v>124</v>
      </c>
      <c r="G77" s="14" t="s">
        <v>125</v>
      </c>
      <c r="H77" s="15">
        <v>1454.24</v>
      </c>
      <c r="I77" s="15">
        <f t="shared" ref="I77:I81" si="5">J77-M77</f>
        <v>515.00999999999976</v>
      </c>
      <c r="J77" s="16">
        <v>2683.04</v>
      </c>
      <c r="K77" s="8">
        <f t="shared" si="3"/>
        <v>-0.64585625481351094</v>
      </c>
      <c r="L77" s="8">
        <f t="shared" si="4"/>
        <v>0.84497744526350527</v>
      </c>
      <c r="M77" s="5">
        <v>2168.0300000000002</v>
      </c>
      <c r="N77" s="11" t="s">
        <v>115</v>
      </c>
    </row>
    <row r="78" spans="1:14" s="12" customFormat="1" ht="71.25" customHeight="1">
      <c r="A78" s="19">
        <v>51</v>
      </c>
      <c r="B78" s="20" t="s">
        <v>78</v>
      </c>
      <c r="C78" s="13" t="s">
        <v>184</v>
      </c>
      <c r="D78" s="1">
        <v>2</v>
      </c>
      <c r="E78" s="1">
        <v>36.5</v>
      </c>
      <c r="F78" s="1" t="s">
        <v>124</v>
      </c>
      <c r="G78" s="14" t="s">
        <v>125</v>
      </c>
      <c r="H78" s="15">
        <v>1916.42</v>
      </c>
      <c r="I78" s="15">
        <f t="shared" si="5"/>
        <v>561.69000000000005</v>
      </c>
      <c r="J78" s="16">
        <v>3117.63</v>
      </c>
      <c r="K78" s="8">
        <f t="shared" si="3"/>
        <v>-0.7069066279834274</v>
      </c>
      <c r="L78" s="8">
        <f t="shared" si="4"/>
        <v>0.62679892716627883</v>
      </c>
      <c r="M78" s="5">
        <v>2555.94</v>
      </c>
      <c r="N78" s="11" t="s">
        <v>116</v>
      </c>
    </row>
    <row r="79" spans="1:14" s="12" customFormat="1" ht="85.5" customHeight="1">
      <c r="A79" s="19">
        <v>52</v>
      </c>
      <c r="B79" s="20" t="s">
        <v>79</v>
      </c>
      <c r="C79" s="13" t="s">
        <v>185</v>
      </c>
      <c r="D79" s="1">
        <v>4</v>
      </c>
      <c r="E79" s="1">
        <v>53</v>
      </c>
      <c r="F79" s="1" t="s">
        <v>126</v>
      </c>
      <c r="G79" s="14" t="s">
        <v>125</v>
      </c>
      <c r="H79" s="15">
        <v>2491.39</v>
      </c>
      <c r="I79" s="15">
        <f t="shared" si="5"/>
        <v>787.20999999999958</v>
      </c>
      <c r="J79" s="16">
        <v>3844.22</v>
      </c>
      <c r="K79" s="8">
        <f t="shared" si="3"/>
        <v>-0.68402779171466543</v>
      </c>
      <c r="L79" s="8">
        <f t="shared" si="4"/>
        <v>0.54300209922974729</v>
      </c>
      <c r="M79" s="5">
        <v>3057.01</v>
      </c>
      <c r="N79" s="11" t="s">
        <v>95</v>
      </c>
    </row>
    <row r="80" spans="1:14" s="12" customFormat="1" ht="60" customHeight="1">
      <c r="A80" s="19">
        <v>53</v>
      </c>
      <c r="B80" s="20" t="s">
        <v>80</v>
      </c>
      <c r="C80" s="13" t="s">
        <v>186</v>
      </c>
      <c r="D80" s="1">
        <v>5</v>
      </c>
      <c r="E80" s="1">
        <v>36.4</v>
      </c>
      <c r="F80" s="1" t="s">
        <v>119</v>
      </c>
      <c r="G80" s="15" t="s">
        <v>118</v>
      </c>
      <c r="H80" s="15">
        <v>1147.27</v>
      </c>
      <c r="I80" s="15">
        <f t="shared" si="5"/>
        <v>356.24000000000024</v>
      </c>
      <c r="J80" s="16">
        <v>2820.98</v>
      </c>
      <c r="K80" s="8">
        <f t="shared" si="3"/>
        <v>-0.68948896075030275</v>
      </c>
      <c r="L80" s="8">
        <f t="shared" si="4"/>
        <v>1.4588632144133467</v>
      </c>
      <c r="M80" s="5">
        <v>2464.7399999999998</v>
      </c>
      <c r="N80" s="11" t="s">
        <v>90</v>
      </c>
    </row>
    <row r="81" spans="1:14" s="12" customFormat="1" ht="72" customHeight="1">
      <c r="A81" s="19">
        <v>54</v>
      </c>
      <c r="B81" s="20" t="s">
        <v>81</v>
      </c>
      <c r="C81" s="13" t="s">
        <v>187</v>
      </c>
      <c r="D81" s="1">
        <v>4</v>
      </c>
      <c r="E81" s="1">
        <v>53.43</v>
      </c>
      <c r="F81" s="1" t="s">
        <v>124</v>
      </c>
      <c r="G81" s="14" t="s">
        <v>125</v>
      </c>
      <c r="H81" s="15">
        <v>2706.79</v>
      </c>
      <c r="I81" s="15">
        <f t="shared" si="5"/>
        <v>573.48</v>
      </c>
      <c r="J81" s="16">
        <v>4416.71</v>
      </c>
      <c r="K81" s="8">
        <f t="shared" si="3"/>
        <v>-0.78813280675634234</v>
      </c>
      <c r="L81" s="8">
        <f t="shared" si="4"/>
        <v>0.63171505731881683</v>
      </c>
      <c r="M81" s="5">
        <v>3843.23</v>
      </c>
      <c r="N81" s="11" t="s">
        <v>117</v>
      </c>
    </row>
    <row r="82" spans="1:14" ht="9" customHeight="1"/>
    <row r="83" spans="1:14">
      <c r="A83" s="24" t="s">
        <v>136</v>
      </c>
      <c r="B83" s="23" t="s">
        <v>135</v>
      </c>
    </row>
    <row r="84" spans="1:14">
      <c r="A84" s="24" t="s">
        <v>137</v>
      </c>
      <c r="B84" s="23" t="s">
        <v>138</v>
      </c>
    </row>
  </sheetData>
  <mergeCells count="31">
    <mergeCell ref="A2:L2"/>
    <mergeCell ref="A50:L50"/>
    <mergeCell ref="A56:L56"/>
    <mergeCell ref="A66:L66"/>
    <mergeCell ref="A68:L68"/>
    <mergeCell ref="A4:A5"/>
    <mergeCell ref="A21:L21"/>
    <mergeCell ref="B4:B5"/>
    <mergeCell ref="G4:G5"/>
    <mergeCell ref="H4:J4"/>
    <mergeCell ref="K4:L4"/>
    <mergeCell ref="C4:C5"/>
    <mergeCell ref="D4:D5"/>
    <mergeCell ref="E4:E5"/>
    <mergeCell ref="F4:F5"/>
    <mergeCell ref="A71:L71"/>
    <mergeCell ref="A73:L73"/>
    <mergeCell ref="A75:L75"/>
    <mergeCell ref="A7:L7"/>
    <mergeCell ref="A10:L10"/>
    <mergeCell ref="A12:L12"/>
    <mergeCell ref="A14:L14"/>
    <mergeCell ref="A19:L19"/>
    <mergeCell ref="A25:L25"/>
    <mergeCell ref="A30:L30"/>
    <mergeCell ref="A32:L32"/>
    <mergeCell ref="A34:L34"/>
    <mergeCell ref="A36:L36"/>
    <mergeCell ref="A39:L39"/>
    <mergeCell ref="A45:L45"/>
    <mergeCell ref="A47:L47"/>
  </mergeCells>
  <pageMargins left="0.31496062992125984" right="0.31496062992125984" top="0.35433070866141736" bottom="0.35433070866141736" header="0.31496062992125984" footer="0.31496062992125984"/>
  <pageSetup paperSize="9" scale="59" fitToHeight="0" orientation="landscape" r:id="rId1"/>
  <headerFooter>
    <oddFooter>&amp;C&amp;P</oddFooter>
  </headerFooter>
  <rowBreaks count="1" manualBreakCount="1">
    <brk id="74" max="11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2"/>
  <sheetViews>
    <sheetView view="pageBreakPreview" zoomScale="80" zoomScaleNormal="90" zoomScaleSheetLayoutView="80" workbookViewId="0">
      <pane ySplit="6" topLeftCell="A7" activePane="bottomLeft" state="frozen"/>
      <selection pane="bottomLeft" activeCell="L9" sqref="L9"/>
    </sheetView>
  </sheetViews>
  <sheetFormatPr defaultRowHeight="15"/>
  <cols>
    <col min="1" max="1" width="9.140625" style="22"/>
    <col min="2" max="2" width="40.5703125" style="22" customWidth="1"/>
    <col min="3" max="3" width="39" style="22" customWidth="1"/>
    <col min="4" max="4" width="13.5703125" style="22" customWidth="1"/>
    <col min="5" max="5" width="13" style="22" customWidth="1"/>
    <col min="6" max="6" width="21.28515625" style="22" customWidth="1"/>
    <col min="7" max="7" width="14.5703125" style="22" customWidth="1"/>
    <col min="8" max="8" width="16.28515625" style="22" customWidth="1"/>
    <col min="9" max="9" width="18.28515625" style="22" customWidth="1"/>
    <col min="10" max="10" width="18.140625" style="22" customWidth="1"/>
    <col min="11" max="11" width="15.7109375" style="22" customWidth="1"/>
    <col min="12" max="12" width="16" style="22" customWidth="1"/>
    <col min="13" max="13" width="12" style="22" customWidth="1"/>
    <col min="14" max="14" width="12.42578125" style="22" customWidth="1"/>
    <col min="15" max="16384" width="9.140625" style="22"/>
  </cols>
  <sheetData>
    <row r="1" spans="1:14" ht="8.25" customHeight="1"/>
    <row r="2" spans="1:14" ht="27.75" customHeight="1">
      <c r="A2" s="31" t="s">
        <v>139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4" ht="10.5" customHeight="1"/>
    <row r="4" spans="1:14" ht="45.75" customHeight="1">
      <c r="A4" s="32" t="s">
        <v>128</v>
      </c>
      <c r="B4" s="32" t="s">
        <v>4</v>
      </c>
      <c r="C4" s="33" t="s">
        <v>0</v>
      </c>
      <c r="D4" s="32" t="s">
        <v>1</v>
      </c>
      <c r="E4" s="32" t="s">
        <v>2</v>
      </c>
      <c r="F4" s="32" t="s">
        <v>3</v>
      </c>
      <c r="G4" s="32" t="s">
        <v>9</v>
      </c>
      <c r="H4" s="32" t="s">
        <v>140</v>
      </c>
      <c r="I4" s="32"/>
      <c r="J4" s="32"/>
      <c r="K4" s="32" t="s">
        <v>123</v>
      </c>
      <c r="L4" s="32"/>
      <c r="M4" s="3" t="s">
        <v>120</v>
      </c>
      <c r="N4" s="22" t="s">
        <v>82</v>
      </c>
    </row>
    <row r="5" spans="1:14" ht="33" customHeight="1">
      <c r="A5" s="32"/>
      <c r="B5" s="32"/>
      <c r="C5" s="34"/>
      <c r="D5" s="32"/>
      <c r="E5" s="32"/>
      <c r="F5" s="32"/>
      <c r="G5" s="32"/>
      <c r="H5" s="21" t="s">
        <v>141</v>
      </c>
      <c r="I5" s="21" t="s">
        <v>131</v>
      </c>
      <c r="J5" s="21" t="s">
        <v>132</v>
      </c>
      <c r="K5" s="21" t="s">
        <v>121</v>
      </c>
      <c r="L5" s="21" t="s">
        <v>122</v>
      </c>
      <c r="M5" s="3"/>
    </row>
    <row r="6" spans="1:14" ht="18" customHeight="1">
      <c r="A6" s="21">
        <v>1</v>
      </c>
      <c r="B6" s="21">
        <v>2</v>
      </c>
      <c r="C6" s="21">
        <v>3</v>
      </c>
      <c r="D6" s="21">
        <v>4</v>
      </c>
      <c r="E6" s="21">
        <v>5</v>
      </c>
      <c r="F6" s="21">
        <v>6</v>
      </c>
      <c r="G6" s="21">
        <v>7</v>
      </c>
      <c r="H6" s="21">
        <v>8</v>
      </c>
      <c r="I6" s="21">
        <v>9</v>
      </c>
      <c r="J6" s="21">
        <v>10</v>
      </c>
      <c r="K6" s="21" t="s">
        <v>133</v>
      </c>
      <c r="L6" s="21" t="s">
        <v>134</v>
      </c>
      <c r="M6" s="5"/>
    </row>
    <row r="7" spans="1:14" s="12" customFormat="1" ht="18" customHeight="1">
      <c r="A7" s="25" t="s">
        <v>56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7"/>
      <c r="M7" s="5"/>
      <c r="N7" s="11"/>
    </row>
    <row r="8" spans="1:14" s="12" customFormat="1" ht="78.75" customHeight="1">
      <c r="A8" s="35">
        <v>42</v>
      </c>
      <c r="B8" s="35" t="s">
        <v>61</v>
      </c>
      <c r="C8" s="13" t="s">
        <v>142</v>
      </c>
      <c r="D8" s="21">
        <v>1</v>
      </c>
      <c r="E8" s="21">
        <v>35.1</v>
      </c>
      <c r="F8" s="21" t="s">
        <v>124</v>
      </c>
      <c r="G8" s="14" t="s">
        <v>125</v>
      </c>
      <c r="H8" s="15">
        <v>1945.6</v>
      </c>
      <c r="I8" s="15">
        <f t="shared" ref="I8" si="0">J8-M8</f>
        <v>496</v>
      </c>
      <c r="J8" s="16">
        <v>2788.78</v>
      </c>
      <c r="K8" s="8">
        <f t="shared" ref="K8" si="1">I8/H8-100%</f>
        <v>-0.74506578947368418</v>
      </c>
      <c r="L8" s="8">
        <f t="shared" ref="L8" si="2">J8/H8-100%</f>
        <v>0.43337787828947394</v>
      </c>
      <c r="M8" s="5">
        <v>2292.7800000000002</v>
      </c>
      <c r="N8" s="11" t="s">
        <v>85</v>
      </c>
    </row>
    <row r="9" spans="1:14" ht="75">
      <c r="A9" s="35"/>
      <c r="B9" s="35"/>
      <c r="C9" s="13" t="s">
        <v>143</v>
      </c>
      <c r="D9" s="21">
        <v>2</v>
      </c>
      <c r="E9" s="21">
        <v>63.3</v>
      </c>
      <c r="F9" s="21" t="s">
        <v>124</v>
      </c>
      <c r="G9" s="14" t="s">
        <v>125</v>
      </c>
      <c r="H9" s="15">
        <v>3610.13</v>
      </c>
      <c r="I9" s="15">
        <f t="shared" ref="I9" si="3">J9-M9</f>
        <v>1000.29</v>
      </c>
      <c r="J9" s="16">
        <v>5135.1400000000003</v>
      </c>
      <c r="K9" s="8">
        <f t="shared" ref="K9" si="4">I9/H9-100%</f>
        <v>-0.72292133524277524</v>
      </c>
      <c r="L9" s="8">
        <f t="shared" ref="L9" si="5">J9/H9-100%</f>
        <v>0.42242523122436038</v>
      </c>
      <c r="M9" s="5">
        <v>4134.8500000000004</v>
      </c>
    </row>
    <row r="11" spans="1:14">
      <c r="A11" s="24" t="s">
        <v>136</v>
      </c>
      <c r="B11" s="23" t="s">
        <v>135</v>
      </c>
    </row>
    <row r="12" spans="1:14">
      <c r="A12" s="24" t="s">
        <v>137</v>
      </c>
      <c r="B12" s="23" t="s">
        <v>138</v>
      </c>
    </row>
  </sheetData>
  <mergeCells count="13">
    <mergeCell ref="A8:A9"/>
    <mergeCell ref="B8:B9"/>
    <mergeCell ref="A7:L7"/>
    <mergeCell ref="A2:L2"/>
    <mergeCell ref="A4:A5"/>
    <mergeCell ref="B4:B5"/>
    <mergeCell ref="C4:C5"/>
    <mergeCell ref="D4:D5"/>
    <mergeCell ref="E4:E5"/>
    <mergeCell ref="F4:F5"/>
    <mergeCell ref="G4:G5"/>
    <mergeCell ref="H4:J4"/>
    <mergeCell ref="K4:L4"/>
  </mergeCells>
  <pageMargins left="0.31496062992125984" right="0.31496062992125984" top="0.35433070866141736" bottom="0.35433070866141736" header="0.31496062992125984" footer="0.31496062992125984"/>
  <pageSetup paperSize="9" scale="59" fitToHeight="0" orientation="landscape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9" sqref="A9"/>
    </sheetView>
  </sheetViews>
  <sheetFormatPr defaultRowHeight="15"/>
  <cols>
    <col min="2" max="2" width="45.28515625" customWidth="1"/>
  </cols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Лист1</vt:lpstr>
      <vt:lpstr>Лист1 (2)</vt:lpstr>
      <vt:lpstr>Лист2</vt:lpstr>
      <vt:lpstr>Лист3</vt:lpstr>
      <vt:lpstr>Лист1!Заголовки_для_печати</vt:lpstr>
      <vt:lpstr>'Лист1 (2)'!Заголовки_для_печати</vt:lpstr>
      <vt:lpstr>Лист1!Область_печати</vt:lpstr>
      <vt:lpstr>'Лист1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tarif28</dc:creator>
  <cp:lastModifiedBy>tarif43</cp:lastModifiedBy>
  <cp:lastPrinted>2014-07-04T09:54:34Z</cp:lastPrinted>
  <dcterms:created xsi:type="dcterms:W3CDTF">2014-07-02T05:53:54Z</dcterms:created>
  <dcterms:modified xsi:type="dcterms:W3CDTF">2014-07-29T11:52:06Z</dcterms:modified>
</cp:coreProperties>
</file>