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75" windowWidth="19320" windowHeight="9900" activeTab="1"/>
  </bookViews>
  <sheets>
    <sheet name="перечень" sheetId="1" r:id="rId1"/>
    <sheet name="Реестр" sheetId="2" r:id="rId2"/>
  </sheets>
  <definedNames>
    <definedName name="_xlnm.Print_Titles" localSheetId="0">'перечень'!$11:$11</definedName>
    <definedName name="_xlnm.Print_Area" localSheetId="0">'перечень'!$A$1:$U$29</definedName>
    <definedName name="_xlnm.Print_Area" localSheetId="1">'Реестр'!$A$1:$R$38</definedName>
  </definedNames>
  <calcPr fullCalcOnLoad="1"/>
</workbook>
</file>

<file path=xl/sharedStrings.xml><?xml version="1.0" encoding="utf-8"?>
<sst xmlns="http://schemas.openxmlformats.org/spreadsheetml/2006/main" count="168" uniqueCount="73">
  <si>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</si>
  <si>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</si>
  <si>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</si>
  <si>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</si>
  <si>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</si>
  <si>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</si>
  <si>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</si>
  <si>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</si>
  <si>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</si>
  <si>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</si>
  <si>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</si>
  <si>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</si>
  <si>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</si>
  <si>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</si>
  <si>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</si>
  <si>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</si>
  <si>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</si>
  <si>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</si>
  <si>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</si>
  <si>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</si>
  <si>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</si>
  <si>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</si>
  <si>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</si>
  <si>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</si>
  <si>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</si>
  <si>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</si>
  <si>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</si>
  <si>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</si>
  <si>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</si>
  <si>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</si>
  <si>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</si>
  <si>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</si>
  <si>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</si>
  <si>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</si>
  <si>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</si>
  <si>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</si>
  <si>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кирпич</t>
  </si>
  <si>
    <t>Урмарский район</t>
  </si>
  <si>
    <t>Ремонт подвальных помещений, относящихся к общему имуществу в многоквартирном доме</t>
  </si>
  <si>
    <t>пгт Урмары, ул. Механизаторов, д. 2</t>
  </si>
  <si>
    <t>Ремонт или замена лифтового оборудования, признанного непригодным для эксплуатации, ремонт лифтовых шахт</t>
  </si>
  <si>
    <t>ед.</t>
  </si>
  <si>
    <t xml:space="preserve">за счет средств собствен-
ников помещений 
в многоквартирном доме </t>
  </si>
  <si>
    <t>Вид ремонта общего имущества 
в многоквартирном доме</t>
  </si>
  <si>
    <t>на счете рег. оператора</t>
  </si>
  <si>
    <t>пгт Урмары, ул. Заводская, д. 35</t>
  </si>
  <si>
    <t>за счет средств государствен-
ной корпора-
ции – Фонда содействия реформирова-нию жилищно-коммунального хозяйства</t>
  </si>
  <si>
    <t>21</t>
  </si>
  <si>
    <t>пгт Урмары, ул. Заводская, д. 38</t>
  </si>
  <si>
    <t>система электроснабжения</t>
  </si>
  <si>
    <t>пгт Урмары, ул. Ленина, д. 29</t>
  </si>
  <si>
    <t>пгт Урмары, ул. Ленина, д. 47</t>
  </si>
  <si>
    <t>пгт Урмары, ул. Заводская, д. 27</t>
  </si>
  <si>
    <t>система канализации и водоотведения</t>
  </si>
  <si>
    <t>пгт Урмары, ул. Заводская, д. 45</t>
  </si>
  <si>
    <t>крыша мкд, система теплоснабжения</t>
  </si>
  <si>
    <t>пгт Урмары, ул. Заводская, д. 43</t>
  </si>
  <si>
    <t>пгт Урмары, ул. Ленина, д. 37</t>
  </si>
  <si>
    <t>пгт Урмары, ул. Механизаторов, д. 14</t>
  </si>
  <si>
    <t>крыша мкд</t>
  </si>
  <si>
    <t>ИТОГО</t>
  </si>
  <si>
    <t xml:space="preserve">Утепление и ремонт фасадов многоквартирного дома </t>
  </si>
  <si>
    <t>-</t>
  </si>
  <si>
    <r>
      <t xml:space="preserve">П Е Р Е Ч Е Н Ь
многоквартирных домов, расположенных на территории Урмарского района Чувашской Республики, в отношении которых в 2018-2020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</si>
  <si>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Общая площадь многоквартирного дома</t>
  </si>
  <si>
    <t xml:space="preserve">                                                     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капитального ремонта общего имущества, по видам капитального ремонта в 2018- 2020 годах</t>
  </si>
  <si>
    <t>Всего</t>
  </si>
  <si>
    <t>панель</t>
  </si>
  <si>
    <t>Количество этажей в много-
квар-
тир-
ном доме</t>
  </si>
  <si>
    <t xml:space="preserve">ремонт систем теплоснабжения, водоотведения, холодного водоснабжения
</t>
  </si>
  <si>
    <t xml:space="preserve">ремонт системы электроснабжения, замена коллективного (общедомового) прибора учета потребления электрической энергии
</t>
  </si>
  <si>
    <t>Приложением № 1 УТВЕРЖДЕН
постановлением администрации Урмарского района Чувашской Республики от  09.11.2017 № 896</t>
  </si>
  <si>
    <t>Приложение № 2 УТВЕРЖДЕН
постановлением администрации Урмарского района Чувашской Республики от  09.11.2017 № 896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</si>
</sst>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[$-FC19]d\ mmmm\ yyyy\ &quot;г.&quot;"/>
    <numFmt numFmtId="203" formatCode="#,##0.0"/>
    <numFmt numFmtId="204" formatCode="_-* #,##0.0000_р_._-;\-* #,##0.0000_р_._-;_-* &quot;-&quot;??_р_._-;_-@_-"/>
    <numFmt numFmtId="205" formatCode="#,##0.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2"/>
      <color indexed="36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8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0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54" borderId="0" applyNumberFormat="0" applyBorder="0" applyAlignment="0" applyProtection="0"/>
    <xf numFmtId="0" fontId="22" fillId="7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5" fillId="0" borderId="19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 horizontal="left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178" fontId="3" fillId="0" borderId="24" xfId="107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2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2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20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quotePrefix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0" borderId="19" xfId="0" applyFont="1" applyFill="1" applyBorder="1" applyAlignment="1">
      <alignment horizontal="center"/>
    </xf>
    <xf numFmtId="171" fontId="4" fillId="0" borderId="19" xfId="107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/>
    </xf>
    <xf numFmtId="171" fontId="4" fillId="0" borderId="19" xfId="107" applyFont="1" applyFill="1" applyBorder="1" applyAlignment="1">
      <alignment horizontal="center" vertical="top"/>
    </xf>
    <xf numFmtId="0" fontId="2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top"/>
    </xf>
    <xf numFmtId="0" fontId="0" fillId="55" borderId="0" xfId="0" applyFont="1" applyFill="1" applyAlignment="1">
      <alignment/>
    </xf>
    <xf numFmtId="0" fontId="0" fillId="0" borderId="2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6" fillId="0" borderId="26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top"/>
    </xf>
    <xf numFmtId="171" fontId="4" fillId="0" borderId="19" xfId="107" applyNumberFormat="1" applyFont="1" applyFill="1" applyBorder="1" applyAlignment="1">
      <alignment horizontal="center" vertical="top" wrapText="1"/>
    </xf>
    <xf numFmtId="0" fontId="30" fillId="55" borderId="0" xfId="0" applyFont="1" applyFill="1" applyAlignment="1">
      <alignment/>
    </xf>
    <xf numFmtId="0" fontId="6" fillId="0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2" fontId="31" fillId="0" borderId="19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49" fontId="3" fillId="0" borderId="19" xfId="0" applyNumberFormat="1" applyFont="1" applyFill="1" applyBorder="1" applyAlignment="1" quotePrefix="1">
      <alignment horizontal="left" vertical="top" wrapText="1"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9" xfId="0" applyNumberFormat="1" applyFont="1" applyFill="1" applyBorder="1" applyAlignment="1">
      <alignment vertical="center" wrapText="1"/>
    </xf>
    <xf numFmtId="4" fontId="3" fillId="0" borderId="19" xfId="107" applyNumberFormat="1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>
      <alignment horizontal="center" vertical="top" wrapText="1"/>
    </xf>
    <xf numFmtId="4" fontId="4" fillId="0" borderId="19" xfId="107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left" vertical="top" wrapText="1"/>
    </xf>
    <xf numFmtId="171" fontId="4" fillId="0" borderId="20" xfId="107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171" fontId="4" fillId="0" borderId="20" xfId="107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171" fontId="3" fillId="0" borderId="24" xfId="107" applyFont="1" applyFill="1" applyBorder="1" applyAlignment="1">
      <alignment horizontal="center" vertical="top"/>
    </xf>
    <xf numFmtId="171" fontId="3" fillId="0" borderId="24" xfId="107" applyFont="1" applyFill="1" applyBorder="1" applyAlignment="1">
      <alignment horizontal="center" vertical="top" wrapText="1"/>
    </xf>
    <xf numFmtId="0" fontId="3" fillId="0" borderId="30" xfId="0" applyNumberFormat="1" applyFont="1" applyFill="1" applyBorder="1" applyAlignment="1">
      <alignment horizontal="center" vertical="top" wrapText="1"/>
    </xf>
    <xf numFmtId="49" fontId="3" fillId="56" borderId="24" xfId="0" applyNumberFormat="1" applyFont="1" applyFill="1" applyBorder="1" applyAlignment="1">
      <alignment horizontal="left" vertical="top" wrapText="1"/>
    </xf>
    <xf numFmtId="0" fontId="32" fillId="0" borderId="3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49" fontId="4" fillId="56" borderId="20" xfId="0" applyNumberFormat="1" applyFont="1" applyFill="1" applyBorder="1" applyAlignment="1">
      <alignment horizontal="left" vertical="top" wrapText="1"/>
    </xf>
    <xf numFmtId="0" fontId="27" fillId="0" borderId="20" xfId="0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 quotePrefix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171" fontId="3" fillId="0" borderId="28" xfId="107" applyFont="1" applyFill="1" applyBorder="1" applyAlignment="1" quotePrefix="1">
      <alignment horizontal="center" vertical="center" wrapText="1"/>
    </xf>
    <xf numFmtId="49" fontId="3" fillId="0" borderId="28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29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171" fontId="3" fillId="0" borderId="24" xfId="107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30" xfId="0" applyFont="1" applyFill="1" applyBorder="1" applyAlignment="1">
      <alignment/>
    </xf>
    <xf numFmtId="178" fontId="3" fillId="0" borderId="28" xfId="107" applyNumberFormat="1" applyFont="1" applyFill="1" applyBorder="1" applyAlignment="1" quotePrefix="1">
      <alignment horizontal="center" vertical="center" wrapText="1"/>
    </xf>
    <xf numFmtId="178" fontId="3" fillId="0" borderId="24" xfId="107" applyNumberFormat="1" applyFont="1" applyFill="1" applyBorder="1" applyAlignment="1">
      <alignment horizontal="center" vertical="center" wrapText="1"/>
    </xf>
    <xf numFmtId="171" fontId="4" fillId="56" borderId="20" xfId="107" applyFont="1" applyFill="1" applyBorder="1" applyAlignment="1">
      <alignment horizontal="center" vertical="top"/>
    </xf>
    <xf numFmtId="2" fontId="54" fillId="0" borderId="19" xfId="0" applyNumberFormat="1" applyFont="1" applyFill="1" applyBorder="1" applyAlignment="1">
      <alignment horizontal="center" vertical="center" wrapText="1"/>
    </xf>
    <xf numFmtId="0" fontId="4" fillId="56" borderId="0" xfId="0" applyFont="1" applyFill="1" applyAlignment="1">
      <alignment/>
    </xf>
    <xf numFmtId="0" fontId="0" fillId="56" borderId="0" xfId="0" applyFont="1" applyFill="1" applyAlignment="1">
      <alignment/>
    </xf>
    <xf numFmtId="0" fontId="3" fillId="56" borderId="0" xfId="0" applyFont="1" applyFill="1" applyAlignment="1">
      <alignment/>
    </xf>
    <xf numFmtId="0" fontId="30" fillId="56" borderId="0" xfId="0" applyFont="1" applyFill="1" applyAlignment="1">
      <alignment/>
    </xf>
    <xf numFmtId="171" fontId="4" fillId="56" borderId="19" xfId="107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 quotePrefix="1">
      <alignment horizontal="center" vertical="top" wrapText="1"/>
    </xf>
    <xf numFmtId="0" fontId="3" fillId="0" borderId="32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Fill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 quotePrefix="1">
      <alignment horizontal="center" vertical="top" wrapText="1"/>
    </xf>
    <xf numFmtId="4" fontId="29" fillId="0" borderId="20" xfId="0" applyNumberFormat="1" applyFont="1" applyFill="1" applyBorder="1" applyAlignment="1" quotePrefix="1">
      <alignment horizontal="center" vertical="top" wrapText="1"/>
    </xf>
    <xf numFmtId="4" fontId="29" fillId="0" borderId="28" xfId="0" applyNumberFormat="1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 quotePrefix="1">
      <alignment horizontal="center" vertical="top" wrapText="1"/>
    </xf>
    <xf numFmtId="0" fontId="24" fillId="0" borderId="33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 quotePrefix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dxfs count="7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55" zoomScaleNormal="49" zoomScaleSheetLayoutView="55" zoomScalePageLayoutView="46" workbookViewId="0" topLeftCell="G1">
      <selection activeCell="Q1" sqref="Q1:U5"/>
    </sheetView>
  </sheetViews>
  <sheetFormatPr defaultColWidth="17.125" defaultRowHeight="12.75"/>
  <cols>
    <col min="1" max="1" width="6.75390625" style="34" customWidth="1"/>
    <col min="2" max="12" width="17.125" style="35" customWidth="1"/>
    <col min="13" max="13" width="22.00390625" style="35" customWidth="1"/>
    <col min="14" max="16" width="17.125" style="35" customWidth="1"/>
    <col min="17" max="17" width="23.625" style="35" customWidth="1"/>
    <col min="18" max="18" width="17.125" style="35" customWidth="1"/>
    <col min="19" max="19" width="17.125" style="41" customWidth="1"/>
    <col min="20" max="20" width="17.125" style="29" customWidth="1"/>
    <col min="21" max="16384" width="17.125" style="35" customWidth="1"/>
  </cols>
  <sheetData>
    <row r="1" spans="15:21" ht="15.75">
      <c r="O1" s="19"/>
      <c r="P1" s="20"/>
      <c r="Q1" s="171" t="s">
        <v>71</v>
      </c>
      <c r="R1" s="172"/>
      <c r="S1" s="172"/>
      <c r="T1" s="172"/>
      <c r="U1" s="172"/>
    </row>
    <row r="2" spans="15:21" ht="46.5" customHeight="1">
      <c r="O2" s="17"/>
      <c r="P2" s="18"/>
      <c r="Q2" s="172"/>
      <c r="R2" s="172"/>
      <c r="S2" s="172"/>
      <c r="T2" s="172"/>
      <c r="U2" s="172"/>
    </row>
    <row r="3" spans="15:21" ht="60" customHeight="1" hidden="1">
      <c r="O3" s="17"/>
      <c r="P3" s="18"/>
      <c r="Q3" s="172"/>
      <c r="R3" s="172"/>
      <c r="S3" s="172"/>
      <c r="T3" s="172"/>
      <c r="U3" s="172"/>
    </row>
    <row r="4" spans="15:21" ht="60" customHeight="1" hidden="1">
      <c r="O4" s="17"/>
      <c r="P4" s="18"/>
      <c r="Q4" s="172"/>
      <c r="R4" s="172"/>
      <c r="S4" s="172"/>
      <c r="T4" s="172"/>
      <c r="U4" s="172"/>
    </row>
    <row r="5" spans="1:21" ht="60" customHeight="1" hidden="1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172"/>
      <c r="R5" s="172"/>
      <c r="S5" s="172"/>
      <c r="T5" s="172"/>
      <c r="U5" s="172"/>
    </row>
    <row r="6" spans="1:20" ht="52.5" customHeight="1">
      <c r="A6" s="6"/>
      <c r="B6" s="176" t="s">
        <v>63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21" ht="31.5">
      <c r="A7" s="25" t="s">
        <v>11</v>
      </c>
      <c r="B7" s="167" t="s">
        <v>2</v>
      </c>
      <c r="C7" s="167" t="s">
        <v>3</v>
      </c>
      <c r="D7" s="167"/>
      <c r="E7" s="165" t="s">
        <v>17</v>
      </c>
      <c r="F7" s="164" t="s">
        <v>68</v>
      </c>
      <c r="G7" s="164" t="s">
        <v>29</v>
      </c>
      <c r="H7" s="161" t="s">
        <v>64</v>
      </c>
      <c r="I7" s="169" t="s">
        <v>7</v>
      </c>
      <c r="J7" s="170"/>
      <c r="K7" s="165" t="s">
        <v>35</v>
      </c>
      <c r="L7" s="165" t="s">
        <v>43</v>
      </c>
      <c r="M7" s="173" t="s">
        <v>23</v>
      </c>
      <c r="N7" s="169"/>
      <c r="O7" s="169"/>
      <c r="P7" s="169"/>
      <c r="Q7" s="170"/>
      <c r="R7" s="164" t="s">
        <v>31</v>
      </c>
      <c r="S7" s="164" t="s">
        <v>0</v>
      </c>
      <c r="T7" s="154" t="s">
        <v>32</v>
      </c>
      <c r="U7" s="154" t="s">
        <v>33</v>
      </c>
    </row>
    <row r="8" spans="1:21" ht="45.75" customHeight="1">
      <c r="A8" s="24"/>
      <c r="B8" s="167"/>
      <c r="C8" s="165" t="s">
        <v>27</v>
      </c>
      <c r="D8" s="165" t="s">
        <v>28</v>
      </c>
      <c r="E8" s="166"/>
      <c r="F8" s="167"/>
      <c r="G8" s="167"/>
      <c r="H8" s="161"/>
      <c r="I8" s="167" t="s">
        <v>4</v>
      </c>
      <c r="J8" s="164" t="s">
        <v>30</v>
      </c>
      <c r="K8" s="166"/>
      <c r="L8" s="166"/>
      <c r="M8" s="178" t="s">
        <v>4</v>
      </c>
      <c r="N8" s="162" t="s">
        <v>46</v>
      </c>
      <c r="O8" s="173" t="s">
        <v>25</v>
      </c>
      <c r="P8" s="170"/>
      <c r="Q8" s="174" t="s">
        <v>42</v>
      </c>
      <c r="R8" s="164"/>
      <c r="S8" s="164"/>
      <c r="T8" s="154"/>
      <c r="U8" s="154"/>
    </row>
    <row r="9" spans="1:21" ht="118.5" customHeight="1">
      <c r="A9" s="37"/>
      <c r="B9" s="167"/>
      <c r="C9" s="166"/>
      <c r="D9" s="166"/>
      <c r="E9" s="168"/>
      <c r="F9" s="167"/>
      <c r="G9" s="167"/>
      <c r="H9" s="161"/>
      <c r="I9" s="167"/>
      <c r="J9" s="167"/>
      <c r="K9" s="168"/>
      <c r="L9" s="168"/>
      <c r="M9" s="168"/>
      <c r="N9" s="163"/>
      <c r="O9" s="4" t="s">
        <v>18</v>
      </c>
      <c r="P9" s="3" t="s">
        <v>5</v>
      </c>
      <c r="Q9" s="175"/>
      <c r="R9" s="164"/>
      <c r="S9" s="164"/>
      <c r="T9" s="154"/>
      <c r="U9" s="154"/>
    </row>
    <row r="10" spans="1:21" ht="13.5" customHeight="1">
      <c r="A10" s="23"/>
      <c r="B10" s="3"/>
      <c r="C10" s="3"/>
      <c r="D10" s="38"/>
      <c r="E10" s="3"/>
      <c r="F10" s="3"/>
      <c r="G10" s="3"/>
      <c r="H10" s="50" t="s">
        <v>6</v>
      </c>
      <c r="I10" s="5" t="s">
        <v>6</v>
      </c>
      <c r="J10" s="5" t="s">
        <v>6</v>
      </c>
      <c r="K10" s="3" t="s">
        <v>8</v>
      </c>
      <c r="L10" s="5"/>
      <c r="M10" s="5" t="s">
        <v>9</v>
      </c>
      <c r="N10" s="49" t="s">
        <v>9</v>
      </c>
      <c r="O10" s="3" t="s">
        <v>9</v>
      </c>
      <c r="P10" s="5" t="s">
        <v>9</v>
      </c>
      <c r="Q10" s="5" t="s">
        <v>9</v>
      </c>
      <c r="R10" s="3" t="s">
        <v>12</v>
      </c>
      <c r="S10" s="3" t="s">
        <v>10</v>
      </c>
      <c r="T10" s="7"/>
      <c r="U10" s="3" t="s">
        <v>9</v>
      </c>
    </row>
    <row r="11" spans="1:21" ht="15.75">
      <c r="A11" s="2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3">
        <v>13</v>
      </c>
      <c r="N11" s="51">
        <v>14</v>
      </c>
      <c r="O11" s="3">
        <v>15</v>
      </c>
      <c r="P11" s="3">
        <v>16</v>
      </c>
      <c r="Q11" s="3">
        <v>17</v>
      </c>
      <c r="R11" s="3">
        <v>18</v>
      </c>
      <c r="S11" s="41" t="s">
        <v>19</v>
      </c>
      <c r="T11" s="8" t="s">
        <v>24</v>
      </c>
      <c r="U11" s="8" t="s">
        <v>47</v>
      </c>
    </row>
    <row r="12" spans="1:22" s="1" customFormat="1" ht="15.75">
      <c r="A12" s="159" t="s">
        <v>37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</row>
    <row r="13" spans="1:23" s="1" customFormat="1" ht="15.75">
      <c r="A13" s="30"/>
      <c r="B13" s="158">
        <v>2018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0"/>
      <c r="U13" s="44"/>
      <c r="W13" s="45"/>
    </row>
    <row r="14" spans="1:23" s="1" customFormat="1" ht="73.5" customHeight="1">
      <c r="A14" s="30">
        <v>1</v>
      </c>
      <c r="B14" s="54" t="s">
        <v>45</v>
      </c>
      <c r="C14" s="30">
        <v>1980</v>
      </c>
      <c r="D14" s="30">
        <v>2009</v>
      </c>
      <c r="E14" s="30" t="s">
        <v>36</v>
      </c>
      <c r="F14" s="30">
        <v>3</v>
      </c>
      <c r="G14" s="30">
        <v>1</v>
      </c>
      <c r="H14" s="30">
        <v>1721.71</v>
      </c>
      <c r="I14" s="59">
        <v>1340</v>
      </c>
      <c r="J14" s="43">
        <v>1156.06</v>
      </c>
      <c r="K14" s="30">
        <v>39</v>
      </c>
      <c r="L14" s="54" t="s">
        <v>49</v>
      </c>
      <c r="M14" s="61">
        <v>707024.2</v>
      </c>
      <c r="N14" s="43" t="s">
        <v>62</v>
      </c>
      <c r="O14" s="43" t="s">
        <v>62</v>
      </c>
      <c r="P14" s="43" t="s">
        <v>62</v>
      </c>
      <c r="Q14" s="59">
        <f aca="true" t="shared" si="0" ref="Q14:Q19">M14</f>
        <v>707024.2</v>
      </c>
      <c r="R14" s="43"/>
      <c r="S14" s="117"/>
      <c r="T14" s="30" t="s">
        <v>44</v>
      </c>
      <c r="U14" s="44"/>
      <c r="W14" s="45"/>
    </row>
    <row r="15" spans="1:23" s="1" customFormat="1" ht="91.5" customHeight="1">
      <c r="A15" s="30">
        <v>2</v>
      </c>
      <c r="B15" s="54" t="s">
        <v>56</v>
      </c>
      <c r="C15" s="30">
        <v>1989</v>
      </c>
      <c r="D15" s="30"/>
      <c r="E15" s="30" t="s">
        <v>36</v>
      </c>
      <c r="F15" s="30">
        <v>2</v>
      </c>
      <c r="G15" s="30">
        <v>3</v>
      </c>
      <c r="H15" s="30">
        <v>920.32</v>
      </c>
      <c r="I15" s="59">
        <v>832.42</v>
      </c>
      <c r="J15" s="43">
        <v>781.31</v>
      </c>
      <c r="K15" s="30">
        <v>41</v>
      </c>
      <c r="L15" s="54" t="s">
        <v>70</v>
      </c>
      <c r="M15" s="61">
        <v>451797.76</v>
      </c>
      <c r="N15" s="43" t="s">
        <v>62</v>
      </c>
      <c r="O15" s="43" t="s">
        <v>62</v>
      </c>
      <c r="P15" s="43" t="s">
        <v>62</v>
      </c>
      <c r="Q15" s="59">
        <f t="shared" si="0"/>
        <v>451797.76</v>
      </c>
      <c r="R15" s="43"/>
      <c r="S15" s="117"/>
      <c r="T15" s="30" t="s">
        <v>44</v>
      </c>
      <c r="U15" s="44"/>
      <c r="W15" s="45"/>
    </row>
    <row r="16" spans="1:23" s="1" customFormat="1" ht="57" customHeight="1">
      <c r="A16" s="30">
        <v>3</v>
      </c>
      <c r="B16" s="54" t="s">
        <v>57</v>
      </c>
      <c r="C16" s="30">
        <v>1962</v>
      </c>
      <c r="D16" s="30">
        <v>2009</v>
      </c>
      <c r="E16" s="30" t="s">
        <v>36</v>
      </c>
      <c r="F16" s="30">
        <v>2</v>
      </c>
      <c r="G16" s="30">
        <v>1</v>
      </c>
      <c r="H16" s="30">
        <v>287.98</v>
      </c>
      <c r="I16" s="59">
        <v>264.97</v>
      </c>
      <c r="J16" s="43">
        <v>229.87</v>
      </c>
      <c r="K16" s="30">
        <v>37</v>
      </c>
      <c r="L16" s="54" t="s">
        <v>70</v>
      </c>
      <c r="M16" s="61">
        <v>152394.12</v>
      </c>
      <c r="N16" s="43" t="s">
        <v>62</v>
      </c>
      <c r="O16" s="43" t="s">
        <v>62</v>
      </c>
      <c r="P16" s="43" t="s">
        <v>62</v>
      </c>
      <c r="Q16" s="59">
        <f t="shared" si="0"/>
        <v>152394.12</v>
      </c>
      <c r="R16" s="43"/>
      <c r="S16" s="117"/>
      <c r="T16" s="30" t="s">
        <v>44</v>
      </c>
      <c r="U16" s="44"/>
      <c r="W16" s="45"/>
    </row>
    <row r="17" spans="1:23" s="1" customFormat="1" ht="69.75" customHeight="1">
      <c r="A17" s="30">
        <v>4</v>
      </c>
      <c r="B17" s="54" t="s">
        <v>39</v>
      </c>
      <c r="C17" s="30">
        <v>1966</v>
      </c>
      <c r="D17" s="30">
        <v>2016</v>
      </c>
      <c r="E17" s="30" t="s">
        <v>36</v>
      </c>
      <c r="F17" s="30">
        <v>2</v>
      </c>
      <c r="G17" s="30">
        <v>2</v>
      </c>
      <c r="H17" s="30">
        <v>408.27</v>
      </c>
      <c r="I17" s="59">
        <v>364.27</v>
      </c>
      <c r="J17" s="43">
        <v>364.27</v>
      </c>
      <c r="K17" s="30">
        <v>40</v>
      </c>
      <c r="L17" s="54" t="s">
        <v>69</v>
      </c>
      <c r="M17" s="59">
        <v>904772.65</v>
      </c>
      <c r="N17" s="43" t="s">
        <v>62</v>
      </c>
      <c r="O17" s="43" t="s">
        <v>62</v>
      </c>
      <c r="P17" s="43" t="s">
        <v>62</v>
      </c>
      <c r="Q17" s="59">
        <f>M17</f>
        <v>904772.65</v>
      </c>
      <c r="R17" s="43"/>
      <c r="S17" s="117"/>
      <c r="T17" s="30" t="s">
        <v>44</v>
      </c>
      <c r="U17" s="44"/>
      <c r="W17" s="45"/>
    </row>
    <row r="18" spans="1:23" s="1" customFormat="1" ht="66.75" customHeight="1" thickBot="1">
      <c r="A18" s="31">
        <v>5</v>
      </c>
      <c r="B18" s="99" t="s">
        <v>58</v>
      </c>
      <c r="C18" s="31">
        <v>1990</v>
      </c>
      <c r="D18" s="31"/>
      <c r="E18" s="31" t="s">
        <v>36</v>
      </c>
      <c r="F18" s="31">
        <v>2</v>
      </c>
      <c r="G18" s="31">
        <v>1</v>
      </c>
      <c r="H18" s="31">
        <v>417.914</v>
      </c>
      <c r="I18" s="59">
        <v>391.11</v>
      </c>
      <c r="J18" s="101">
        <v>391.11</v>
      </c>
      <c r="K18" s="31">
        <v>21</v>
      </c>
      <c r="L18" s="118" t="s">
        <v>59</v>
      </c>
      <c r="M18" s="102">
        <v>986899</v>
      </c>
      <c r="N18" s="101" t="s">
        <v>62</v>
      </c>
      <c r="O18" s="101" t="s">
        <v>62</v>
      </c>
      <c r="P18" s="101" t="s">
        <v>62</v>
      </c>
      <c r="Q18" s="100">
        <f t="shared" si="0"/>
        <v>986899</v>
      </c>
      <c r="R18" s="101"/>
      <c r="S18" s="119"/>
      <c r="T18" s="31" t="s">
        <v>44</v>
      </c>
      <c r="U18" s="103"/>
      <c r="W18" s="45"/>
    </row>
    <row r="19" spans="1:23" s="1" customFormat="1" ht="16.5" thickBot="1">
      <c r="A19" s="106"/>
      <c r="B19" s="54" t="s">
        <v>66</v>
      </c>
      <c r="C19" s="32"/>
      <c r="D19" s="32"/>
      <c r="E19" s="32"/>
      <c r="F19" s="32"/>
      <c r="G19" s="32"/>
      <c r="H19" s="109">
        <f>SUM(H14:H18)</f>
        <v>3756.1940000000004</v>
      </c>
      <c r="I19" s="109">
        <f>SUM(I14:I18)</f>
        <v>3192.7700000000004</v>
      </c>
      <c r="J19" s="109">
        <f>SUM(J14:J18)</f>
        <v>2922.62</v>
      </c>
      <c r="K19" s="33">
        <f>SUM(K14:K18)</f>
        <v>178</v>
      </c>
      <c r="L19" s="111"/>
      <c r="M19" s="108">
        <f>SUM(M18,M17,M16,M15,M14)</f>
        <v>3202887.7300000004</v>
      </c>
      <c r="N19" s="107" t="s">
        <v>62</v>
      </c>
      <c r="O19" s="107" t="s">
        <v>62</v>
      </c>
      <c r="P19" s="107" t="s">
        <v>62</v>
      </c>
      <c r="Q19" s="109">
        <f t="shared" si="0"/>
        <v>3202887.7300000004</v>
      </c>
      <c r="R19" s="107"/>
      <c r="S19" s="112"/>
      <c r="T19" s="32"/>
      <c r="U19" s="110"/>
      <c r="W19" s="45"/>
    </row>
    <row r="20" spans="1:21" s="1" customFormat="1" ht="15.75">
      <c r="A20" s="37"/>
      <c r="B20" s="155">
        <v>2019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7"/>
      <c r="U20" s="104"/>
    </row>
    <row r="21" spans="1:21" ht="31.5" customHeight="1">
      <c r="A21" s="60"/>
      <c r="B21" s="54" t="s">
        <v>48</v>
      </c>
      <c r="C21" s="30">
        <v>1991</v>
      </c>
      <c r="D21" s="30"/>
      <c r="E21" s="30" t="s">
        <v>67</v>
      </c>
      <c r="F21" s="30">
        <v>3</v>
      </c>
      <c r="G21" s="30">
        <v>3</v>
      </c>
      <c r="H21" s="30">
        <v>1474.9</v>
      </c>
      <c r="I21" s="59">
        <v>1319.81</v>
      </c>
      <c r="J21" s="30">
        <v>1272.51</v>
      </c>
      <c r="K21" s="30">
        <v>40</v>
      </c>
      <c r="L21" s="54" t="s">
        <v>49</v>
      </c>
      <c r="M21" s="61">
        <v>708959.35</v>
      </c>
      <c r="N21" s="43" t="s">
        <v>62</v>
      </c>
      <c r="O21" s="43" t="s">
        <v>62</v>
      </c>
      <c r="P21" s="43" t="s">
        <v>62</v>
      </c>
      <c r="Q21" s="59">
        <f>M21</f>
        <v>708959.35</v>
      </c>
      <c r="R21" s="60"/>
      <c r="S21" s="120"/>
      <c r="T21" s="30" t="s">
        <v>44</v>
      </c>
      <c r="U21" s="38"/>
    </row>
    <row r="22" spans="1:21" ht="58.5" customHeight="1">
      <c r="A22" s="60"/>
      <c r="B22" s="54" t="s">
        <v>50</v>
      </c>
      <c r="C22" s="30">
        <v>1960</v>
      </c>
      <c r="D22" s="30">
        <v>2009</v>
      </c>
      <c r="E22" s="30" t="s">
        <v>36</v>
      </c>
      <c r="F22" s="30">
        <v>2</v>
      </c>
      <c r="G22" s="30">
        <v>1</v>
      </c>
      <c r="H22" s="30">
        <v>284.95</v>
      </c>
      <c r="I22" s="59">
        <v>259.7</v>
      </c>
      <c r="J22" s="30">
        <v>259.7</v>
      </c>
      <c r="K22" s="30">
        <v>12</v>
      </c>
      <c r="L22" s="54" t="s">
        <v>49</v>
      </c>
      <c r="M22" s="61">
        <v>149613.51</v>
      </c>
      <c r="N22" s="43" t="s">
        <v>62</v>
      </c>
      <c r="O22" s="43" t="s">
        <v>62</v>
      </c>
      <c r="P22" s="43" t="s">
        <v>62</v>
      </c>
      <c r="Q22" s="59">
        <f>M22</f>
        <v>149613.51</v>
      </c>
      <c r="R22" s="60"/>
      <c r="S22" s="120"/>
      <c r="T22" s="30" t="s">
        <v>44</v>
      </c>
      <c r="U22" s="38"/>
    </row>
    <row r="23" spans="1:21" ht="61.5" customHeight="1" thickBot="1">
      <c r="A23" s="113"/>
      <c r="B23" s="99" t="s">
        <v>51</v>
      </c>
      <c r="C23" s="31">
        <v>1959</v>
      </c>
      <c r="D23" s="31">
        <v>2009</v>
      </c>
      <c r="E23" s="31" t="s">
        <v>36</v>
      </c>
      <c r="F23" s="31">
        <v>2</v>
      </c>
      <c r="G23" s="31">
        <v>1</v>
      </c>
      <c r="H23" s="31">
        <v>255.52</v>
      </c>
      <c r="I23" s="59">
        <v>229</v>
      </c>
      <c r="J23" s="31">
        <v>229</v>
      </c>
      <c r="K23" s="31">
        <v>13</v>
      </c>
      <c r="L23" s="99" t="s">
        <v>49</v>
      </c>
      <c r="M23" s="102">
        <v>133415.27</v>
      </c>
      <c r="N23" s="101" t="s">
        <v>62</v>
      </c>
      <c r="O23" s="101" t="s">
        <v>62</v>
      </c>
      <c r="P23" s="101" t="s">
        <v>62</v>
      </c>
      <c r="Q23" s="100">
        <f>M23</f>
        <v>133415.27</v>
      </c>
      <c r="R23" s="113"/>
      <c r="S23" s="121"/>
      <c r="T23" s="31" t="s">
        <v>44</v>
      </c>
      <c r="U23" s="114"/>
    </row>
    <row r="24" spans="1:21" s="79" customFormat="1" ht="24.75" customHeight="1" thickBot="1">
      <c r="A24" s="131"/>
      <c r="B24" s="54" t="s">
        <v>66</v>
      </c>
      <c r="C24" s="32"/>
      <c r="D24" s="32"/>
      <c r="E24" s="32"/>
      <c r="F24" s="32"/>
      <c r="G24" s="32"/>
      <c r="H24" s="109">
        <f>SUM(H21:H23)</f>
        <v>2015.3700000000001</v>
      </c>
      <c r="I24" s="109">
        <f>SUM(I21:I23)</f>
        <v>1808.51</v>
      </c>
      <c r="J24" s="109">
        <f>SUM(J21:J23)</f>
        <v>1761.21</v>
      </c>
      <c r="K24" s="33">
        <f>SUM(K21:K23)</f>
        <v>65</v>
      </c>
      <c r="L24" s="105"/>
      <c r="M24" s="108">
        <f>SUM(M23,M22,M21)</f>
        <v>991988.13</v>
      </c>
      <c r="N24" s="107" t="s">
        <v>62</v>
      </c>
      <c r="O24" s="107" t="s">
        <v>62</v>
      </c>
      <c r="P24" s="107" t="s">
        <v>62</v>
      </c>
      <c r="Q24" s="109">
        <f>M24</f>
        <v>991988.13</v>
      </c>
      <c r="R24" s="132"/>
      <c r="S24" s="133"/>
      <c r="T24" s="134"/>
      <c r="U24" s="144"/>
    </row>
    <row r="25" spans="1:21" ht="18" customHeight="1">
      <c r="A25" s="115"/>
      <c r="B25" s="155">
        <v>2020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7"/>
      <c r="U25" s="116"/>
    </row>
    <row r="26" spans="1:21" ht="60.75" customHeight="1">
      <c r="A26" s="60"/>
      <c r="B26" s="54" t="s">
        <v>52</v>
      </c>
      <c r="C26" s="30">
        <v>1975</v>
      </c>
      <c r="D26" s="30">
        <v>2012</v>
      </c>
      <c r="E26" s="30" t="s">
        <v>36</v>
      </c>
      <c r="F26" s="30">
        <v>2</v>
      </c>
      <c r="G26" s="30">
        <v>3</v>
      </c>
      <c r="H26" s="30">
        <v>988.8</v>
      </c>
      <c r="I26" s="59">
        <f>887.92</f>
        <v>887.92</v>
      </c>
      <c r="J26" s="30">
        <v>846.58</v>
      </c>
      <c r="K26" s="30">
        <v>37</v>
      </c>
      <c r="L26" s="122" t="s">
        <v>53</v>
      </c>
      <c r="M26" s="61">
        <v>328281.78</v>
      </c>
      <c r="N26" s="43" t="s">
        <v>62</v>
      </c>
      <c r="O26" s="43" t="s">
        <v>62</v>
      </c>
      <c r="P26" s="43" t="s">
        <v>62</v>
      </c>
      <c r="Q26" s="59">
        <f>M26</f>
        <v>328281.78</v>
      </c>
      <c r="R26" s="60"/>
      <c r="S26" s="120"/>
      <c r="T26" s="30" t="s">
        <v>44</v>
      </c>
      <c r="U26" s="38"/>
    </row>
    <row r="27" spans="1:21" ht="62.25" customHeight="1" thickBot="1">
      <c r="A27" s="113"/>
      <c r="B27" s="99" t="s">
        <v>54</v>
      </c>
      <c r="C27" s="31">
        <v>1982</v>
      </c>
      <c r="D27" s="31"/>
      <c r="E27" s="31" t="s">
        <v>36</v>
      </c>
      <c r="F27" s="31">
        <v>3</v>
      </c>
      <c r="G27" s="31">
        <v>4</v>
      </c>
      <c r="H27" s="31">
        <v>2514.47</v>
      </c>
      <c r="I27" s="59">
        <v>2321</v>
      </c>
      <c r="J27" s="31">
        <v>2196.54</v>
      </c>
      <c r="K27" s="31">
        <v>81</v>
      </c>
      <c r="L27" s="123" t="s">
        <v>55</v>
      </c>
      <c r="M27" s="147">
        <v>7673431</v>
      </c>
      <c r="N27" s="101" t="s">
        <v>62</v>
      </c>
      <c r="O27" s="101" t="s">
        <v>62</v>
      </c>
      <c r="P27" s="101" t="s">
        <v>62</v>
      </c>
      <c r="Q27" s="100">
        <f>M27</f>
        <v>7673431</v>
      </c>
      <c r="R27" s="113"/>
      <c r="S27" s="121"/>
      <c r="T27" s="31" t="s">
        <v>44</v>
      </c>
      <c r="U27" s="114"/>
    </row>
    <row r="28" spans="1:21" s="143" customFormat="1" ht="18" customHeight="1" thickBot="1">
      <c r="A28" s="135"/>
      <c r="B28" s="54" t="s">
        <v>66</v>
      </c>
      <c r="C28" s="136"/>
      <c r="D28" s="136"/>
      <c r="E28" s="136"/>
      <c r="F28" s="136"/>
      <c r="G28" s="136"/>
      <c r="H28" s="137">
        <f>SUM(H26:H27)</f>
        <v>3503.2699999999995</v>
      </c>
      <c r="I28" s="137">
        <f>SUM(I26:I27)</f>
        <v>3208.92</v>
      </c>
      <c r="J28" s="137">
        <f>SUM(J26:J27)</f>
        <v>3043.12</v>
      </c>
      <c r="K28" s="146">
        <f>SUM(K26:K27)</f>
        <v>118</v>
      </c>
      <c r="L28" s="138"/>
      <c r="M28" s="108">
        <f>SUM(M27,M26)</f>
        <v>8001712.78</v>
      </c>
      <c r="N28" s="139" t="s">
        <v>62</v>
      </c>
      <c r="O28" s="139" t="s">
        <v>62</v>
      </c>
      <c r="P28" s="139" t="s">
        <v>62</v>
      </c>
      <c r="Q28" s="137">
        <f>M28</f>
        <v>8001712.78</v>
      </c>
      <c r="R28" s="138"/>
      <c r="S28" s="140"/>
      <c r="T28" s="141"/>
      <c r="U28" s="142"/>
    </row>
    <row r="29" spans="1:21" ht="39.75" customHeight="1">
      <c r="A29" s="124"/>
      <c r="B29" s="125" t="s">
        <v>60</v>
      </c>
      <c r="C29" s="126"/>
      <c r="D29" s="126"/>
      <c r="E29" s="126"/>
      <c r="F29" s="126"/>
      <c r="G29" s="126"/>
      <c r="H29" s="127">
        <f>H28+H24+H19</f>
        <v>9274.833999999999</v>
      </c>
      <c r="I29" s="127">
        <f>I28+I24+I19</f>
        <v>8210.2</v>
      </c>
      <c r="J29" s="127">
        <f>J28+J24+J19</f>
        <v>7726.95</v>
      </c>
      <c r="K29" s="145">
        <f>K28+K24+K19</f>
        <v>361</v>
      </c>
      <c r="L29" s="124"/>
      <c r="M29" s="127">
        <f>M28+M24+M19</f>
        <v>12196588.64</v>
      </c>
      <c r="N29" s="127"/>
      <c r="O29" s="124"/>
      <c r="P29" s="124"/>
      <c r="Q29" s="127">
        <f>Q28+Q24+Q19</f>
        <v>12196588.64</v>
      </c>
      <c r="R29" s="124"/>
      <c r="S29" s="128"/>
      <c r="T29" s="129"/>
      <c r="U29" s="130"/>
    </row>
    <row r="30" spans="2:21" ht="15.75">
      <c r="B30" s="16"/>
      <c r="C30" s="11"/>
      <c r="D30" s="11"/>
      <c r="E30" s="11"/>
      <c r="F30" s="11"/>
      <c r="G30" s="11"/>
      <c r="H30" s="11"/>
      <c r="I30" s="10"/>
      <c r="J30" s="11"/>
      <c r="K30" s="11"/>
      <c r="L30" s="39"/>
      <c r="M30" s="39"/>
      <c r="N30" s="39"/>
      <c r="O30" s="39"/>
      <c r="P30" s="39"/>
      <c r="Q30" s="39"/>
      <c r="R30" s="39"/>
      <c r="S30" s="40"/>
      <c r="T30" s="28"/>
      <c r="U30" s="39"/>
    </row>
    <row r="31" spans="2:21" ht="15.75">
      <c r="B31" s="16"/>
      <c r="C31" s="11"/>
      <c r="D31" s="11"/>
      <c r="E31" s="11"/>
      <c r="F31" s="11"/>
      <c r="G31" s="11"/>
      <c r="H31" s="11"/>
      <c r="I31" s="10"/>
      <c r="J31" s="11"/>
      <c r="K31" s="11"/>
      <c r="L31" s="39"/>
      <c r="M31" s="39"/>
      <c r="N31" s="39"/>
      <c r="O31" s="39"/>
      <c r="P31" s="39"/>
      <c r="Q31" s="39"/>
      <c r="R31" s="39"/>
      <c r="S31" s="40"/>
      <c r="T31" s="28"/>
      <c r="U31" s="39"/>
    </row>
    <row r="32" spans="2:21" ht="15.75">
      <c r="B32" s="16"/>
      <c r="C32" s="11"/>
      <c r="D32" s="11"/>
      <c r="E32" s="11"/>
      <c r="F32" s="11"/>
      <c r="G32" s="11"/>
      <c r="H32" s="11"/>
      <c r="I32" s="10"/>
      <c r="J32" s="11"/>
      <c r="K32" s="11"/>
      <c r="L32" s="39"/>
      <c r="M32" s="39"/>
      <c r="N32" s="39"/>
      <c r="O32" s="39"/>
      <c r="P32" s="39"/>
      <c r="Q32" s="39"/>
      <c r="R32" s="39"/>
      <c r="S32" s="40"/>
      <c r="T32" s="28"/>
      <c r="U32" s="39"/>
    </row>
    <row r="33" spans="2:21" ht="15.75">
      <c r="B33" s="16"/>
      <c r="C33" s="11"/>
      <c r="D33" s="11"/>
      <c r="E33" s="11"/>
      <c r="F33" s="11"/>
      <c r="G33" s="11"/>
      <c r="H33" s="11"/>
      <c r="I33" s="10"/>
      <c r="J33" s="11"/>
      <c r="K33" s="11"/>
      <c r="L33" s="39"/>
      <c r="M33" s="39"/>
      <c r="N33" s="39"/>
      <c r="O33" s="39"/>
      <c r="P33" s="39"/>
      <c r="Q33" s="39"/>
      <c r="R33" s="39"/>
      <c r="S33" s="40"/>
      <c r="T33" s="28"/>
      <c r="U33" s="39"/>
    </row>
    <row r="34" spans="2:21" ht="15.75">
      <c r="B34" s="16"/>
      <c r="C34" s="11"/>
      <c r="D34" s="11"/>
      <c r="E34" s="11"/>
      <c r="F34" s="11"/>
      <c r="G34" s="11"/>
      <c r="H34" s="11"/>
      <c r="I34" s="10"/>
      <c r="J34" s="11"/>
      <c r="K34" s="11"/>
      <c r="L34" s="39"/>
      <c r="M34" s="39"/>
      <c r="N34" s="39"/>
      <c r="O34" s="39"/>
      <c r="P34" s="39"/>
      <c r="Q34" s="39"/>
      <c r="R34" s="39"/>
      <c r="S34" s="40"/>
      <c r="T34" s="28"/>
      <c r="U34" s="39"/>
    </row>
    <row r="35" spans="2:21" ht="15.75">
      <c r="B35" s="16"/>
      <c r="C35" s="11"/>
      <c r="D35" s="11"/>
      <c r="E35" s="11"/>
      <c r="F35" s="11"/>
      <c r="G35" s="11"/>
      <c r="H35" s="11"/>
      <c r="I35" s="10"/>
      <c r="J35" s="11"/>
      <c r="K35" s="11"/>
      <c r="L35" s="39"/>
      <c r="M35" s="39"/>
      <c r="N35" s="39"/>
      <c r="O35" s="39"/>
      <c r="P35" s="39"/>
      <c r="Q35" s="39"/>
      <c r="R35" s="39"/>
      <c r="S35" s="40"/>
      <c r="T35" s="28"/>
      <c r="U35" s="39"/>
    </row>
    <row r="36" spans="2:21" ht="15.75">
      <c r="B36" s="16"/>
      <c r="C36" s="11"/>
      <c r="D36" s="11"/>
      <c r="E36" s="11"/>
      <c r="F36" s="11"/>
      <c r="G36" s="11"/>
      <c r="H36" s="11"/>
      <c r="I36" s="10"/>
      <c r="J36" s="11"/>
      <c r="K36" s="11"/>
      <c r="L36" s="39"/>
      <c r="M36" s="39"/>
      <c r="N36" s="39"/>
      <c r="O36" s="39"/>
      <c r="P36" s="39"/>
      <c r="Q36" s="39"/>
      <c r="R36" s="39"/>
      <c r="S36" s="40"/>
      <c r="T36" s="28"/>
      <c r="U36" s="39"/>
    </row>
    <row r="37" spans="2:21" ht="15.75">
      <c r="B37" s="16"/>
      <c r="C37" s="11"/>
      <c r="D37" s="11"/>
      <c r="E37" s="11"/>
      <c r="F37" s="11"/>
      <c r="G37" s="11"/>
      <c r="H37" s="11"/>
      <c r="I37" s="10"/>
      <c r="J37" s="11"/>
      <c r="K37" s="11"/>
      <c r="L37" s="39"/>
      <c r="M37" s="39"/>
      <c r="N37" s="39"/>
      <c r="O37" s="39"/>
      <c r="P37" s="39"/>
      <c r="Q37" s="39"/>
      <c r="R37" s="39"/>
      <c r="S37" s="40"/>
      <c r="T37" s="28"/>
      <c r="U37" s="39"/>
    </row>
    <row r="38" spans="2:21" ht="15.75">
      <c r="B38" s="16"/>
      <c r="C38" s="11"/>
      <c r="D38" s="11"/>
      <c r="E38" s="11"/>
      <c r="F38" s="11"/>
      <c r="G38" s="11"/>
      <c r="H38" s="11"/>
      <c r="I38" s="10"/>
      <c r="J38" s="11"/>
      <c r="K38" s="11"/>
      <c r="L38" s="39"/>
      <c r="M38" s="39"/>
      <c r="N38" s="39"/>
      <c r="O38" s="39"/>
      <c r="P38" s="39"/>
      <c r="Q38" s="39"/>
      <c r="R38" s="39"/>
      <c r="S38" s="40"/>
      <c r="T38" s="28"/>
      <c r="U38" s="39"/>
    </row>
    <row r="39" spans="2:21" ht="15.75">
      <c r="B39" s="16"/>
      <c r="C39" s="11"/>
      <c r="D39" s="11"/>
      <c r="E39" s="11"/>
      <c r="F39" s="11"/>
      <c r="G39" s="11"/>
      <c r="H39" s="11"/>
      <c r="I39" s="10"/>
      <c r="J39" s="11"/>
      <c r="K39" s="11"/>
      <c r="L39" s="39"/>
      <c r="M39" s="39"/>
      <c r="N39" s="39"/>
      <c r="O39" s="39"/>
      <c r="P39" s="39"/>
      <c r="Q39" s="39"/>
      <c r="R39" s="39"/>
      <c r="S39" s="40"/>
      <c r="T39" s="28"/>
      <c r="U39" s="39"/>
    </row>
    <row r="40" spans="2:21" ht="15.75">
      <c r="B40" s="16"/>
      <c r="C40" s="11"/>
      <c r="D40" s="11"/>
      <c r="E40" s="11"/>
      <c r="F40" s="11"/>
      <c r="G40" s="11"/>
      <c r="H40" s="11"/>
      <c r="I40" s="10"/>
      <c r="J40" s="11"/>
      <c r="K40" s="11"/>
      <c r="L40" s="39"/>
      <c r="M40" s="39"/>
      <c r="N40" s="39"/>
      <c r="O40" s="39"/>
      <c r="P40" s="39"/>
      <c r="Q40" s="39"/>
      <c r="R40" s="39"/>
      <c r="S40" s="40"/>
      <c r="T40" s="28"/>
      <c r="U40" s="39"/>
    </row>
    <row r="41" spans="2:21" ht="15.75">
      <c r="B41" s="16"/>
      <c r="C41" s="11"/>
      <c r="D41" s="11"/>
      <c r="E41" s="11"/>
      <c r="F41" s="11"/>
      <c r="G41" s="11"/>
      <c r="H41" s="11"/>
      <c r="I41" s="10"/>
      <c r="J41" s="11"/>
      <c r="K41" s="11"/>
      <c r="L41" s="39"/>
      <c r="M41" s="39"/>
      <c r="N41" s="39"/>
      <c r="O41" s="39"/>
      <c r="P41" s="39"/>
      <c r="Q41" s="39"/>
      <c r="R41" s="39"/>
      <c r="S41" s="40"/>
      <c r="T41" s="28"/>
      <c r="U41" s="39"/>
    </row>
    <row r="42" spans="2:21" ht="15.75">
      <c r="B42" s="16"/>
      <c r="C42" s="11"/>
      <c r="D42" s="11"/>
      <c r="E42" s="11"/>
      <c r="F42" s="11"/>
      <c r="G42" s="11"/>
      <c r="H42" s="11"/>
      <c r="I42" s="10"/>
      <c r="J42" s="11"/>
      <c r="K42" s="11"/>
      <c r="L42" s="39"/>
      <c r="M42" s="39"/>
      <c r="N42" s="39"/>
      <c r="O42" s="39"/>
      <c r="P42" s="39"/>
      <c r="Q42" s="39"/>
      <c r="R42" s="39"/>
      <c r="S42" s="40"/>
      <c r="T42" s="28"/>
      <c r="U42" s="39"/>
    </row>
    <row r="43" spans="2:21" ht="15.75">
      <c r="B43" s="16"/>
      <c r="C43" s="11"/>
      <c r="D43" s="11"/>
      <c r="E43" s="11"/>
      <c r="F43" s="11"/>
      <c r="G43" s="11"/>
      <c r="H43" s="11"/>
      <c r="I43" s="10"/>
      <c r="J43" s="11"/>
      <c r="K43" s="11"/>
      <c r="L43" s="39"/>
      <c r="M43" s="39"/>
      <c r="N43" s="39"/>
      <c r="O43" s="39"/>
      <c r="P43" s="39"/>
      <c r="Q43" s="39"/>
      <c r="R43" s="39"/>
      <c r="S43" s="40"/>
      <c r="T43" s="28"/>
      <c r="U43" s="39"/>
    </row>
    <row r="44" spans="2:21" ht="15.75">
      <c r="B44" s="16"/>
      <c r="C44" s="11"/>
      <c r="D44" s="11"/>
      <c r="E44" s="11"/>
      <c r="F44" s="11"/>
      <c r="G44" s="11"/>
      <c r="H44" s="11"/>
      <c r="I44" s="10"/>
      <c r="J44" s="11"/>
      <c r="K44" s="11"/>
      <c r="L44" s="39"/>
      <c r="M44" s="39"/>
      <c r="N44" s="39"/>
      <c r="O44" s="39"/>
      <c r="P44" s="39"/>
      <c r="Q44" s="39"/>
      <c r="R44" s="39"/>
      <c r="S44" s="40"/>
      <c r="T44" s="28"/>
      <c r="U44" s="39"/>
    </row>
    <row r="45" spans="2:21" ht="15.75">
      <c r="B45" s="16"/>
      <c r="C45" s="11"/>
      <c r="D45" s="11"/>
      <c r="E45" s="11"/>
      <c r="F45" s="11"/>
      <c r="G45" s="11"/>
      <c r="H45" s="11"/>
      <c r="I45" s="10"/>
      <c r="J45" s="11"/>
      <c r="K45" s="11"/>
      <c r="L45" s="39"/>
      <c r="M45" s="39"/>
      <c r="N45" s="39"/>
      <c r="O45" s="39"/>
      <c r="P45" s="39"/>
      <c r="Q45" s="39"/>
      <c r="R45" s="39"/>
      <c r="S45" s="40"/>
      <c r="T45" s="28"/>
      <c r="U45" s="39"/>
    </row>
    <row r="46" spans="2:21" ht="15.75">
      <c r="B46" s="16"/>
      <c r="C46" s="11"/>
      <c r="D46" s="11"/>
      <c r="E46" s="11"/>
      <c r="F46" s="11"/>
      <c r="G46" s="11"/>
      <c r="H46" s="11"/>
      <c r="I46" s="10"/>
      <c r="J46" s="11"/>
      <c r="K46" s="11"/>
      <c r="L46" s="39"/>
      <c r="M46" s="39"/>
      <c r="N46" s="39"/>
      <c r="O46" s="39"/>
      <c r="P46" s="39"/>
      <c r="Q46" s="39"/>
      <c r="R46" s="39"/>
      <c r="S46" s="40"/>
      <c r="T46" s="28"/>
      <c r="U46" s="39"/>
    </row>
    <row r="47" spans="2:21" ht="15.75">
      <c r="B47" s="16"/>
      <c r="C47" s="11"/>
      <c r="D47" s="11"/>
      <c r="E47" s="11"/>
      <c r="F47" s="11"/>
      <c r="G47" s="11"/>
      <c r="H47" s="11"/>
      <c r="I47" s="10"/>
      <c r="J47" s="11"/>
      <c r="K47" s="11"/>
      <c r="L47" s="39"/>
      <c r="M47" s="39"/>
      <c r="N47" s="39"/>
      <c r="O47" s="39"/>
      <c r="P47" s="39"/>
      <c r="Q47" s="39"/>
      <c r="R47" s="39"/>
      <c r="S47" s="40"/>
      <c r="T47" s="28"/>
      <c r="U47" s="39"/>
    </row>
    <row r="48" spans="2:21" ht="15.75">
      <c r="B48" s="16"/>
      <c r="C48" s="11"/>
      <c r="D48" s="11"/>
      <c r="E48" s="11"/>
      <c r="F48" s="11"/>
      <c r="G48" s="11"/>
      <c r="H48" s="11"/>
      <c r="I48" s="10"/>
      <c r="J48" s="11"/>
      <c r="K48" s="11"/>
      <c r="L48" s="39"/>
      <c r="M48" s="39"/>
      <c r="N48" s="39"/>
      <c r="O48" s="39"/>
      <c r="P48" s="39"/>
      <c r="Q48" s="39"/>
      <c r="R48" s="39"/>
      <c r="S48" s="40"/>
      <c r="T48" s="28"/>
      <c r="U48" s="39"/>
    </row>
    <row r="49" spans="2:21" ht="15.75">
      <c r="B49" s="16"/>
      <c r="C49" s="11"/>
      <c r="D49" s="11"/>
      <c r="E49" s="11"/>
      <c r="F49" s="11"/>
      <c r="G49" s="11"/>
      <c r="H49" s="11"/>
      <c r="I49" s="10"/>
      <c r="J49" s="11"/>
      <c r="K49" s="11"/>
      <c r="L49" s="39"/>
      <c r="M49" s="39"/>
      <c r="N49" s="39"/>
      <c r="O49" s="39"/>
      <c r="P49" s="39"/>
      <c r="Q49" s="39"/>
      <c r="R49" s="39"/>
      <c r="S49" s="40"/>
      <c r="T49" s="28"/>
      <c r="U49" s="39"/>
    </row>
    <row r="50" spans="2:21" ht="15.75">
      <c r="B50" s="16"/>
      <c r="C50" s="11"/>
      <c r="D50" s="11"/>
      <c r="E50" s="11"/>
      <c r="F50" s="11"/>
      <c r="G50" s="11"/>
      <c r="H50" s="11"/>
      <c r="I50" s="12"/>
      <c r="J50" s="13"/>
      <c r="K50" s="11"/>
      <c r="L50" s="39"/>
      <c r="M50" s="39"/>
      <c r="N50" s="39"/>
      <c r="O50" s="39"/>
      <c r="P50" s="39"/>
      <c r="Q50" s="39"/>
      <c r="R50" s="39"/>
      <c r="S50" s="40"/>
      <c r="T50" s="28"/>
      <c r="U50" s="39"/>
    </row>
    <row r="51" spans="2:21" ht="15.75">
      <c r="B51" s="16"/>
      <c r="C51" s="11"/>
      <c r="D51" s="11"/>
      <c r="E51" s="11"/>
      <c r="F51" s="11"/>
      <c r="G51" s="11"/>
      <c r="H51" s="11"/>
      <c r="I51" s="12"/>
      <c r="J51" s="13"/>
      <c r="K51" s="11"/>
      <c r="L51" s="39"/>
      <c r="M51" s="39"/>
      <c r="N51" s="39"/>
      <c r="O51" s="39"/>
      <c r="P51" s="39"/>
      <c r="Q51" s="39"/>
      <c r="R51" s="39"/>
      <c r="S51" s="40"/>
      <c r="T51" s="28"/>
      <c r="U51" s="39"/>
    </row>
    <row r="52" spans="2:21" ht="15.75">
      <c r="B52" s="9"/>
      <c r="C52" s="39"/>
      <c r="D52" s="39"/>
      <c r="E52" s="39"/>
      <c r="F52" s="39"/>
      <c r="G52" s="39"/>
      <c r="H52" s="39"/>
      <c r="I52" s="10"/>
      <c r="J52" s="10"/>
      <c r="K52" s="10"/>
      <c r="L52" s="39"/>
      <c r="M52" s="39"/>
      <c r="N52" s="39"/>
      <c r="O52" s="39"/>
      <c r="P52" s="39"/>
      <c r="Q52" s="39"/>
      <c r="R52" s="39"/>
      <c r="S52" s="40"/>
      <c r="T52" s="28"/>
      <c r="U52" s="39"/>
    </row>
    <row r="53" spans="2:11" ht="15.75">
      <c r="B53" s="9"/>
      <c r="C53" s="39"/>
      <c r="D53" s="39"/>
      <c r="E53" s="39"/>
      <c r="F53" s="39"/>
      <c r="G53" s="39"/>
      <c r="H53" s="39"/>
      <c r="I53" s="10"/>
      <c r="J53" s="10"/>
      <c r="K53" s="10"/>
    </row>
    <row r="63" spans="2:11" ht="15.75">
      <c r="B63" s="9"/>
      <c r="C63" s="14"/>
      <c r="D63" s="14"/>
      <c r="E63" s="14"/>
      <c r="F63" s="14"/>
      <c r="G63" s="14"/>
      <c r="H63" s="14"/>
      <c r="I63" s="14"/>
      <c r="J63" s="14"/>
      <c r="K63" s="14"/>
    </row>
    <row r="64" spans="2:11" ht="15.75">
      <c r="B64" s="9"/>
      <c r="C64" s="14"/>
      <c r="D64" s="14"/>
      <c r="E64" s="14"/>
      <c r="F64" s="14"/>
      <c r="G64" s="14"/>
      <c r="H64" s="14"/>
      <c r="I64" s="14"/>
      <c r="J64" s="14"/>
      <c r="K64" s="14"/>
    </row>
    <row r="65" spans="2:11" ht="15.75"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2:11" ht="15.75">
      <c r="B66" s="9"/>
      <c r="C66" s="14"/>
      <c r="D66" s="14"/>
      <c r="E66" s="14"/>
      <c r="F66" s="14"/>
      <c r="G66" s="14"/>
      <c r="H66" s="14"/>
      <c r="I66" s="14"/>
      <c r="J66" s="14"/>
      <c r="K66" s="14"/>
    </row>
  </sheetData>
  <sheetProtection/>
  <mergeCells count="28">
    <mergeCell ref="Q1:U5"/>
    <mergeCell ref="M7:Q7"/>
    <mergeCell ref="Q8:Q9"/>
    <mergeCell ref="O8:P8"/>
    <mergeCell ref="S7:S9"/>
    <mergeCell ref="U7:U9"/>
    <mergeCell ref="B6:T6"/>
    <mergeCell ref="M8:M9"/>
    <mergeCell ref="K7:K9"/>
    <mergeCell ref="B7:B9"/>
    <mergeCell ref="J8:J9"/>
    <mergeCell ref="G7:G9"/>
    <mergeCell ref="L7:L9"/>
    <mergeCell ref="I8:I9"/>
    <mergeCell ref="C7:D7"/>
    <mergeCell ref="E7:E9"/>
    <mergeCell ref="F7:F9"/>
    <mergeCell ref="I7:J7"/>
    <mergeCell ref="T7:T9"/>
    <mergeCell ref="B25:T25"/>
    <mergeCell ref="B20:T20"/>
    <mergeCell ref="B13:T13"/>
    <mergeCell ref="H7:H9"/>
    <mergeCell ref="N8:N9"/>
    <mergeCell ref="A12:V12"/>
    <mergeCell ref="R7:R9"/>
    <mergeCell ref="D8:D9"/>
    <mergeCell ref="C8:C9"/>
  </mergeCells>
  <conditionalFormatting sqref="B26:B27 B21:B23">
    <cfRule type="cellIs" priority="3" dxfId="0" operator="equal">
      <formula>перечень!#REF!</formula>
    </cfRule>
  </conditionalFormatting>
  <conditionalFormatting sqref="B14:B18">
    <cfRule type="cellIs" priority="4" dxfId="0" operator="equal">
      <formula>перечень!#REF!</formula>
    </cfRule>
  </conditionalFormatting>
  <conditionalFormatting sqref="L14:L19 L21:L24">
    <cfRule type="cellIs" priority="2" dxfId="0" operator="equal">
      <formula>перечень!#REF!</formula>
    </cfRule>
  </conditionalFormatting>
  <conditionalFormatting sqref="B28 B24 B19">
    <cfRule type="cellIs" priority="1" dxfId="0" operator="equal">
      <formula>перечень!#REF!</formula>
    </cfRule>
  </conditionalFormatting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3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90"/>
  <sheetViews>
    <sheetView tabSelected="1" view="pageBreakPreview" zoomScale="60" zoomScaleNormal="85" zoomScalePageLayoutView="0" workbookViewId="0" topLeftCell="A1">
      <selection activeCell="J5" sqref="J5"/>
    </sheetView>
  </sheetViews>
  <sheetFormatPr defaultColWidth="9.00390625" defaultRowHeight="12.75"/>
  <cols>
    <col min="1" max="1" width="5.00390625" style="26" customWidth="1"/>
    <col min="2" max="2" width="22.375" style="22" customWidth="1"/>
    <col min="3" max="3" width="17.75390625" style="22" customWidth="1"/>
    <col min="4" max="4" width="16.125" style="22" customWidth="1"/>
    <col min="5" max="5" width="16.25390625" style="22" customWidth="1"/>
    <col min="6" max="6" width="15.125" style="22" customWidth="1"/>
    <col min="7" max="7" width="19.00390625" style="22" customWidth="1"/>
    <col min="8" max="8" width="12.75390625" style="22" bestFit="1" customWidth="1"/>
    <col min="9" max="9" width="14.00390625" style="22" customWidth="1"/>
    <col min="10" max="10" width="10.00390625" style="22" customWidth="1"/>
    <col min="11" max="11" width="12.875" style="22" customWidth="1"/>
    <col min="12" max="12" width="12.375" style="22" customWidth="1"/>
    <col min="13" max="13" width="12.875" style="22" customWidth="1"/>
    <col min="14" max="14" width="13.75390625" style="22" customWidth="1"/>
    <col min="15" max="15" width="12.625" style="22" customWidth="1"/>
    <col min="16" max="16" width="11.125" style="15" customWidth="1"/>
    <col min="17" max="17" width="9.125" style="22" customWidth="1"/>
    <col min="18" max="16384" width="9.125" style="22" customWidth="1"/>
  </cols>
  <sheetData>
    <row r="1" ht="6.75" customHeight="1"/>
    <row r="2" spans="2:16" ht="15.7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79" t="s">
        <v>72</v>
      </c>
      <c r="N2" s="180"/>
      <c r="O2" s="180"/>
      <c r="P2" s="180"/>
    </row>
    <row r="3" spans="2:16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80"/>
      <c r="N3" s="180"/>
      <c r="O3" s="180"/>
      <c r="P3" s="180"/>
    </row>
    <row r="4" spans="2:16" ht="12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80"/>
      <c r="N4" s="180"/>
      <c r="O4" s="180"/>
      <c r="P4" s="180"/>
    </row>
    <row r="5" spans="2:16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80"/>
      <c r="N5" s="180"/>
      <c r="O5" s="180"/>
      <c r="P5" s="180"/>
    </row>
    <row r="6" spans="2:16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80"/>
      <c r="N6" s="180"/>
      <c r="O6" s="180"/>
      <c r="P6" s="180"/>
    </row>
    <row r="7" spans="2:16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80"/>
      <c r="N7" s="180"/>
      <c r="O7" s="180"/>
      <c r="P7" s="180"/>
    </row>
    <row r="8" spans="2:16" ht="12.7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80"/>
      <c r="N8" s="180"/>
      <c r="O8" s="180"/>
      <c r="P8" s="180"/>
    </row>
    <row r="9" spans="2:16" ht="6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80"/>
      <c r="N9" s="180"/>
      <c r="O9" s="180"/>
      <c r="P9" s="180"/>
    </row>
    <row r="10" spans="1:16" ht="16.5" customHeight="1" hidden="1">
      <c r="A10" s="27"/>
      <c r="B10" s="9"/>
      <c r="C10" s="2"/>
      <c r="D10" s="2"/>
      <c r="E10" s="2"/>
      <c r="F10" s="2"/>
      <c r="G10" s="2"/>
      <c r="H10" s="10"/>
      <c r="I10" s="10"/>
      <c r="J10" s="10"/>
      <c r="K10" s="11"/>
      <c r="L10" s="12"/>
      <c r="M10" s="180"/>
      <c r="N10" s="180"/>
      <c r="O10" s="180"/>
      <c r="P10" s="180"/>
    </row>
    <row r="11" spans="1:16" ht="71.25" customHeight="1">
      <c r="A11" s="27"/>
      <c r="B11" s="181" t="s">
        <v>65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</row>
    <row r="12" spans="1:15" ht="18.75">
      <c r="A12" s="27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15"/>
      <c r="O12" s="15"/>
    </row>
    <row r="13" spans="1:16" s="63" customFormat="1" ht="87" customHeight="1">
      <c r="A13" s="47" t="s">
        <v>1</v>
      </c>
      <c r="B13" s="3" t="s">
        <v>13</v>
      </c>
      <c r="C13" s="4" t="s">
        <v>34</v>
      </c>
      <c r="D13" s="4" t="s">
        <v>20</v>
      </c>
      <c r="E13" s="4" t="s">
        <v>21</v>
      </c>
      <c r="F13" s="167" t="s">
        <v>14</v>
      </c>
      <c r="G13" s="167"/>
      <c r="H13" s="167" t="s">
        <v>40</v>
      </c>
      <c r="I13" s="167"/>
      <c r="J13" s="167" t="s">
        <v>38</v>
      </c>
      <c r="K13" s="167"/>
      <c r="L13" s="167" t="s">
        <v>61</v>
      </c>
      <c r="M13" s="167"/>
      <c r="N13" s="164" t="s">
        <v>26</v>
      </c>
      <c r="O13" s="164"/>
      <c r="P13" s="3" t="s">
        <v>22</v>
      </c>
    </row>
    <row r="14" spans="1:16" s="63" customFormat="1" ht="15" customHeight="1">
      <c r="A14" s="64"/>
      <c r="B14" s="3" t="s">
        <v>15</v>
      </c>
      <c r="C14" s="3" t="s">
        <v>9</v>
      </c>
      <c r="D14" s="3" t="s">
        <v>9</v>
      </c>
      <c r="E14" s="3" t="s">
        <v>9</v>
      </c>
      <c r="F14" s="3" t="s">
        <v>6</v>
      </c>
      <c r="G14" s="3" t="s">
        <v>9</v>
      </c>
      <c r="H14" s="3" t="s">
        <v>41</v>
      </c>
      <c r="I14" s="3" t="s">
        <v>9</v>
      </c>
      <c r="J14" s="3" t="s">
        <v>6</v>
      </c>
      <c r="K14" s="3" t="s">
        <v>9</v>
      </c>
      <c r="L14" s="3" t="s">
        <v>6</v>
      </c>
      <c r="M14" s="3" t="s">
        <v>9</v>
      </c>
      <c r="N14" s="3" t="s">
        <v>16</v>
      </c>
      <c r="O14" s="3" t="s">
        <v>9</v>
      </c>
      <c r="P14" s="3" t="s">
        <v>9</v>
      </c>
    </row>
    <row r="15" spans="1:16" s="63" customFormat="1" ht="12.75">
      <c r="A15" s="65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</row>
    <row r="16" spans="1:16" s="63" customFormat="1" ht="15.75">
      <c r="A16" s="73"/>
      <c r="B16" s="74">
        <v>2018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8" s="67" customFormat="1" ht="33" customHeight="1">
      <c r="A17" s="66"/>
      <c r="B17" s="54" t="s">
        <v>45</v>
      </c>
      <c r="C17" s="52">
        <v>707024.2</v>
      </c>
      <c r="D17" s="80">
        <v>707024.2</v>
      </c>
      <c r="E17" s="81"/>
      <c r="F17" s="80"/>
      <c r="G17" s="80"/>
      <c r="H17" s="81"/>
      <c r="I17" s="81"/>
      <c r="J17" s="82"/>
      <c r="K17" s="82"/>
      <c r="L17" s="82"/>
      <c r="M17" s="82"/>
      <c r="N17" s="82"/>
      <c r="O17" s="82"/>
      <c r="P17" s="82"/>
      <c r="Q17" s="149"/>
      <c r="R17" s="150"/>
    </row>
    <row r="18" spans="1:18" s="67" customFormat="1" ht="33" customHeight="1">
      <c r="A18" s="68"/>
      <c r="B18" s="54" t="s">
        <v>56</v>
      </c>
      <c r="C18" s="52">
        <v>451797.76</v>
      </c>
      <c r="D18" s="80">
        <v>439209.76</v>
      </c>
      <c r="E18" s="80">
        <v>12588</v>
      </c>
      <c r="F18" s="77"/>
      <c r="G18" s="153"/>
      <c r="H18" s="80"/>
      <c r="I18" s="80"/>
      <c r="J18" s="83"/>
      <c r="K18" s="83"/>
      <c r="L18" s="83"/>
      <c r="M18" s="83"/>
      <c r="N18" s="83"/>
      <c r="O18" s="83"/>
      <c r="P18" s="82"/>
      <c r="Q18" s="149"/>
      <c r="R18" s="150"/>
    </row>
    <row r="19" spans="1:17" s="63" customFormat="1" ht="33" customHeight="1">
      <c r="A19" s="73"/>
      <c r="B19" s="54" t="s">
        <v>57</v>
      </c>
      <c r="C19" s="52">
        <v>152394.12</v>
      </c>
      <c r="D19" s="80">
        <v>139806.12</v>
      </c>
      <c r="E19" s="80">
        <v>12588</v>
      </c>
      <c r="F19" s="92"/>
      <c r="G19" s="92"/>
      <c r="H19" s="92"/>
      <c r="I19" s="92"/>
      <c r="J19" s="84"/>
      <c r="K19" s="84"/>
      <c r="L19" s="84"/>
      <c r="M19" s="84"/>
      <c r="N19" s="84"/>
      <c r="O19" s="84"/>
      <c r="P19" s="84"/>
      <c r="Q19" s="34"/>
    </row>
    <row r="20" spans="1:17" s="63" customFormat="1" ht="33" customHeight="1">
      <c r="A20" s="69"/>
      <c r="B20" s="54" t="s">
        <v>39</v>
      </c>
      <c r="C20" s="52">
        <v>904772.65</v>
      </c>
      <c r="D20" s="80">
        <v>892184.65</v>
      </c>
      <c r="E20" s="80">
        <v>12588</v>
      </c>
      <c r="F20" s="80"/>
      <c r="G20" s="80"/>
      <c r="H20" s="81"/>
      <c r="I20" s="81"/>
      <c r="J20" s="82"/>
      <c r="K20" s="82"/>
      <c r="L20" s="148"/>
      <c r="M20" s="148"/>
      <c r="N20" s="82"/>
      <c r="O20" s="82"/>
      <c r="P20" s="82"/>
      <c r="Q20" s="34"/>
    </row>
    <row r="21" spans="1:17" s="63" customFormat="1" ht="33" customHeight="1">
      <c r="A21" s="69"/>
      <c r="B21" s="54" t="s">
        <v>58</v>
      </c>
      <c r="C21" s="52">
        <v>986899</v>
      </c>
      <c r="D21" s="80"/>
      <c r="E21" s="80"/>
      <c r="F21" s="80">
        <v>392</v>
      </c>
      <c r="G21" s="80">
        <v>986899</v>
      </c>
      <c r="H21" s="81"/>
      <c r="I21" s="81"/>
      <c r="J21" s="82"/>
      <c r="K21" s="82"/>
      <c r="L21" s="82"/>
      <c r="M21" s="82"/>
      <c r="N21" s="82"/>
      <c r="O21" s="82"/>
      <c r="P21" s="82"/>
      <c r="Q21" s="34"/>
    </row>
    <row r="22" spans="1:17" s="63" customFormat="1" ht="15.75">
      <c r="A22" s="76"/>
      <c r="B22" s="54" t="s">
        <v>66</v>
      </c>
      <c r="C22" s="93">
        <f>SUM(C17,C18,C19,C20,C21)</f>
        <v>3202887.73</v>
      </c>
      <c r="D22" s="93">
        <v>2178224.73</v>
      </c>
      <c r="E22" s="93">
        <f>SUM(E20,E19,E18)</f>
        <v>37764</v>
      </c>
      <c r="F22" s="93">
        <f>SUM(F21)</f>
        <v>392</v>
      </c>
      <c r="G22" s="93">
        <f>SUM(G21)</f>
        <v>986899</v>
      </c>
      <c r="H22" s="93">
        <f aca="true" t="shared" si="0" ref="H22:N22">SUM(H17:H21)</f>
        <v>0</v>
      </c>
      <c r="I22" s="93">
        <f t="shared" si="0"/>
        <v>0</v>
      </c>
      <c r="J22" s="93">
        <f t="shared" si="0"/>
        <v>0</v>
      </c>
      <c r="K22" s="93">
        <f t="shared" si="0"/>
        <v>0</v>
      </c>
      <c r="L22" s="93">
        <f>SUM(L17:L21)</f>
        <v>0</v>
      </c>
      <c r="M22" s="93">
        <f t="shared" si="0"/>
        <v>0</v>
      </c>
      <c r="N22" s="93">
        <f t="shared" si="0"/>
        <v>0</v>
      </c>
      <c r="O22" s="85"/>
      <c r="P22" s="85"/>
      <c r="Q22" s="34"/>
    </row>
    <row r="23" spans="1:17" s="63" customFormat="1" ht="15.75">
      <c r="A23" s="70"/>
      <c r="B23" s="55">
        <v>2019</v>
      </c>
      <c r="C23" s="52"/>
      <c r="D23" s="86"/>
      <c r="E23" s="86"/>
      <c r="F23" s="86"/>
      <c r="G23" s="86"/>
      <c r="H23" s="94"/>
      <c r="I23" s="94"/>
      <c r="J23" s="85"/>
      <c r="K23" s="85"/>
      <c r="L23" s="85"/>
      <c r="M23" s="85"/>
      <c r="N23" s="85"/>
      <c r="O23" s="85"/>
      <c r="P23" s="85"/>
      <c r="Q23" s="34"/>
    </row>
    <row r="24" spans="1:17" s="63" customFormat="1" ht="32.25" customHeight="1">
      <c r="A24" s="73"/>
      <c r="B24" s="54" t="s">
        <v>48</v>
      </c>
      <c r="C24" s="52">
        <f>D24+E24</f>
        <v>708959.35</v>
      </c>
      <c r="D24" s="95">
        <v>696371.35</v>
      </c>
      <c r="E24" s="80">
        <v>12588</v>
      </c>
      <c r="F24" s="96"/>
      <c r="G24" s="96"/>
      <c r="H24" s="96"/>
      <c r="I24" s="96"/>
      <c r="J24" s="87"/>
      <c r="K24" s="87"/>
      <c r="L24" s="87"/>
      <c r="M24" s="87"/>
      <c r="N24" s="87"/>
      <c r="O24" s="87"/>
      <c r="P24" s="87"/>
      <c r="Q24" s="34"/>
    </row>
    <row r="25" spans="1:19" s="67" customFormat="1" ht="32.25" customHeight="1">
      <c r="A25" s="71"/>
      <c r="B25" s="54" t="s">
        <v>50</v>
      </c>
      <c r="C25" s="52">
        <f>D25+E25</f>
        <v>149613.51</v>
      </c>
      <c r="D25" s="95">
        <v>137025.51</v>
      </c>
      <c r="E25" s="80">
        <v>12588</v>
      </c>
      <c r="F25" s="52"/>
      <c r="G25" s="52"/>
      <c r="H25" s="52"/>
      <c r="I25" s="52"/>
      <c r="J25" s="43"/>
      <c r="K25" s="43"/>
      <c r="L25" s="43"/>
      <c r="M25" s="43"/>
      <c r="N25" s="43"/>
      <c r="O25" s="43"/>
      <c r="P25" s="43"/>
      <c r="Q25" s="149"/>
      <c r="R25" s="150"/>
      <c r="S25" s="150"/>
    </row>
    <row r="26" spans="1:19" s="67" customFormat="1" ht="32.25" customHeight="1">
      <c r="A26" s="48"/>
      <c r="B26" s="54" t="s">
        <v>51</v>
      </c>
      <c r="C26" s="52">
        <f>D26+E26</f>
        <v>133415.27000000002</v>
      </c>
      <c r="D26" s="95">
        <v>120827.27</v>
      </c>
      <c r="E26" s="80">
        <v>12588</v>
      </c>
      <c r="F26" s="52"/>
      <c r="G26" s="52"/>
      <c r="H26" s="52"/>
      <c r="I26" s="52"/>
      <c r="J26" s="43"/>
      <c r="K26" s="43"/>
      <c r="L26" s="43"/>
      <c r="M26" s="43"/>
      <c r="N26" s="43"/>
      <c r="O26" s="43"/>
      <c r="P26" s="43"/>
      <c r="Q26" s="149"/>
      <c r="R26" s="150"/>
      <c r="S26" s="150"/>
    </row>
    <row r="27" spans="1:19" s="78" customFormat="1" ht="32.25" customHeight="1">
      <c r="A27" s="56"/>
      <c r="B27" s="54" t="s">
        <v>66</v>
      </c>
      <c r="C27" s="93">
        <f>C26+C25+C24</f>
        <v>991988.13</v>
      </c>
      <c r="D27" s="93">
        <f>D26+D25+D24</f>
        <v>954224.13</v>
      </c>
      <c r="E27" s="93">
        <f>E26+E25+E24</f>
        <v>37764</v>
      </c>
      <c r="F27" s="86"/>
      <c r="G27" s="86"/>
      <c r="H27" s="86"/>
      <c r="I27" s="86"/>
      <c r="J27" s="46"/>
      <c r="K27" s="46"/>
      <c r="L27" s="46"/>
      <c r="M27" s="46"/>
      <c r="N27" s="46"/>
      <c r="O27" s="46"/>
      <c r="P27" s="46"/>
      <c r="Q27" s="151"/>
      <c r="R27" s="152"/>
      <c r="S27" s="152"/>
    </row>
    <row r="28" spans="1:19" s="67" customFormat="1" ht="21" customHeight="1">
      <c r="A28" s="48"/>
      <c r="B28" s="55">
        <v>2020</v>
      </c>
      <c r="C28" s="52"/>
      <c r="D28" s="95"/>
      <c r="E28" s="95"/>
      <c r="F28" s="52"/>
      <c r="G28" s="52"/>
      <c r="H28" s="52"/>
      <c r="I28" s="52"/>
      <c r="J28" s="43"/>
      <c r="K28" s="43"/>
      <c r="L28" s="43"/>
      <c r="M28" s="43"/>
      <c r="N28" s="43"/>
      <c r="O28" s="43"/>
      <c r="P28" s="43"/>
      <c r="Q28" s="149"/>
      <c r="R28" s="150"/>
      <c r="S28" s="150"/>
    </row>
    <row r="29" spans="1:19" s="67" customFormat="1" ht="32.25" customHeight="1">
      <c r="A29" s="48"/>
      <c r="B29" s="54" t="s">
        <v>52</v>
      </c>
      <c r="C29" s="52">
        <f>D29+G29+E29</f>
        <v>328281.78</v>
      </c>
      <c r="D29" s="95">
        <v>328281.78</v>
      </c>
      <c r="E29" s="52"/>
      <c r="F29" s="52"/>
      <c r="G29" s="52"/>
      <c r="H29" s="52"/>
      <c r="I29" s="52"/>
      <c r="J29" s="43"/>
      <c r="K29" s="43"/>
      <c r="L29" s="43"/>
      <c r="M29" s="43"/>
      <c r="N29" s="43"/>
      <c r="O29" s="43"/>
      <c r="P29" s="43"/>
      <c r="Q29" s="149"/>
      <c r="R29" s="150"/>
      <c r="S29" s="150"/>
    </row>
    <row r="30" spans="1:19" s="67" customFormat="1" ht="32.25" customHeight="1">
      <c r="A30" s="48"/>
      <c r="B30" s="54" t="s">
        <v>54</v>
      </c>
      <c r="C30" s="52">
        <f>D30+G30+E30</f>
        <v>7673431</v>
      </c>
      <c r="D30" s="95">
        <v>3743128</v>
      </c>
      <c r="E30" s="52">
        <v>443427</v>
      </c>
      <c r="F30" s="52">
        <v>1385</v>
      </c>
      <c r="G30" s="52">
        <v>3486876</v>
      </c>
      <c r="H30" s="52"/>
      <c r="I30" s="52"/>
      <c r="J30" s="43"/>
      <c r="K30" s="43"/>
      <c r="L30" s="43"/>
      <c r="M30" s="43"/>
      <c r="N30" s="43"/>
      <c r="O30" s="43"/>
      <c r="P30" s="43"/>
      <c r="Q30" s="149"/>
      <c r="R30" s="150"/>
      <c r="S30" s="150"/>
    </row>
    <row r="31" spans="1:17" s="57" customFormat="1" ht="15.75">
      <c r="A31" s="58"/>
      <c r="B31" s="54" t="s">
        <v>66</v>
      </c>
      <c r="C31" s="93">
        <f>C30+C29</f>
        <v>8001712.78</v>
      </c>
      <c r="D31" s="93">
        <f>SUM(D30,D29)</f>
        <v>4071409.7800000003</v>
      </c>
      <c r="E31" s="93">
        <f>E30+E29</f>
        <v>443427</v>
      </c>
      <c r="F31" s="93">
        <f>F30+F29</f>
        <v>1385</v>
      </c>
      <c r="G31" s="93">
        <f>G30+G29</f>
        <v>3486876</v>
      </c>
      <c r="H31" s="93">
        <f aca="true" t="shared" si="1" ref="H31:N31">H30+H29</f>
        <v>0</v>
      </c>
      <c r="I31" s="93">
        <f t="shared" si="1"/>
        <v>0</v>
      </c>
      <c r="J31" s="93">
        <f t="shared" si="1"/>
        <v>0</v>
      </c>
      <c r="K31" s="93">
        <f t="shared" si="1"/>
        <v>0</v>
      </c>
      <c r="L31" s="93">
        <f t="shared" si="1"/>
        <v>0</v>
      </c>
      <c r="M31" s="93">
        <f t="shared" si="1"/>
        <v>0</v>
      </c>
      <c r="N31" s="93">
        <f t="shared" si="1"/>
        <v>0</v>
      </c>
      <c r="O31" s="89"/>
      <c r="P31" s="89"/>
      <c r="Q31" s="90"/>
    </row>
    <row r="32" spans="1:17" s="57" customFormat="1" ht="33" customHeight="1">
      <c r="A32" s="58"/>
      <c r="B32" s="88" t="s">
        <v>60</v>
      </c>
      <c r="C32" s="97">
        <f>C31+C27+C22</f>
        <v>12196588.64</v>
      </c>
      <c r="D32" s="97">
        <f>D31+D27+D22</f>
        <v>7203858.640000001</v>
      </c>
      <c r="E32" s="97">
        <f>E31+E27+E22</f>
        <v>518955</v>
      </c>
      <c r="F32" s="97">
        <f>F31+F27+F22</f>
        <v>1777</v>
      </c>
      <c r="G32" s="97">
        <f>G31+G27+G22</f>
        <v>4473775</v>
      </c>
      <c r="H32" s="97"/>
      <c r="I32" s="97"/>
      <c r="J32" s="89"/>
      <c r="K32" s="89"/>
      <c r="L32" s="89"/>
      <c r="M32" s="89"/>
      <c r="N32" s="89"/>
      <c r="O32" s="89"/>
      <c r="P32" s="89"/>
      <c r="Q32" s="90"/>
    </row>
    <row r="33" spans="2:17" ht="15.75">
      <c r="B33" s="53"/>
      <c r="C33" s="98"/>
      <c r="D33" s="98"/>
      <c r="E33" s="98"/>
      <c r="F33" s="98"/>
      <c r="G33" s="98"/>
      <c r="H33" s="98"/>
      <c r="I33" s="98"/>
      <c r="J33" s="34"/>
      <c r="K33" s="34"/>
      <c r="L33" s="34"/>
      <c r="M33" s="34"/>
      <c r="N33" s="34"/>
      <c r="O33" s="34"/>
      <c r="P33" s="91"/>
      <c r="Q33" s="34"/>
    </row>
    <row r="34" spans="2:9" ht="12.75">
      <c r="B34" s="21"/>
      <c r="C34" s="72"/>
      <c r="D34" s="72"/>
      <c r="E34" s="72"/>
      <c r="F34" s="72"/>
      <c r="G34" s="72"/>
      <c r="H34" s="72"/>
      <c r="I34" s="72"/>
    </row>
    <row r="35" spans="2:9" ht="12.75">
      <c r="B35" s="21"/>
      <c r="C35" s="72"/>
      <c r="D35" s="72"/>
      <c r="E35" s="72"/>
      <c r="F35" s="72"/>
      <c r="G35" s="72"/>
      <c r="H35" s="72"/>
      <c r="I35" s="72"/>
    </row>
    <row r="36" spans="2:9" ht="12.75">
      <c r="B36" s="21"/>
      <c r="C36" s="72"/>
      <c r="D36" s="72"/>
      <c r="E36" s="72"/>
      <c r="F36" s="72"/>
      <c r="G36" s="72"/>
      <c r="H36" s="72"/>
      <c r="I36" s="72"/>
    </row>
    <row r="37" spans="2:9" ht="12.75">
      <c r="B37" s="21"/>
      <c r="C37" s="72"/>
      <c r="D37" s="72"/>
      <c r="E37" s="72"/>
      <c r="F37" s="72"/>
      <c r="G37" s="72"/>
      <c r="H37" s="72"/>
      <c r="I37" s="72"/>
    </row>
    <row r="38" spans="2:9" ht="12.75">
      <c r="B38" s="21"/>
      <c r="C38" s="72"/>
      <c r="D38" s="72"/>
      <c r="E38" s="72"/>
      <c r="F38" s="72"/>
      <c r="G38" s="72"/>
      <c r="H38" s="72"/>
      <c r="I38" s="72"/>
    </row>
    <row r="39" ht="12.75">
      <c r="B39" s="21"/>
    </row>
    <row r="40" ht="12.75">
      <c r="B40" s="21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15"/>
    </row>
  </sheetData>
  <sheetProtection/>
  <mergeCells count="7">
    <mergeCell ref="M2:P10"/>
    <mergeCell ref="B11:P11"/>
    <mergeCell ref="F13:G13"/>
    <mergeCell ref="H13:I13"/>
    <mergeCell ref="J13:K13"/>
    <mergeCell ref="L13:M13"/>
    <mergeCell ref="N13:O13"/>
  </mergeCells>
  <conditionalFormatting sqref="B29:B30 B24:B26">
    <cfRule type="cellIs" priority="4" dxfId="0" operator="equal">
      <formula>Реестр!#REF!</formula>
    </cfRule>
  </conditionalFormatting>
  <conditionalFormatting sqref="B17:B22">
    <cfRule type="cellIs" priority="5" dxfId="0" operator="equal">
      <formula>Реестр!#REF!</formula>
    </cfRule>
  </conditionalFormatting>
  <conditionalFormatting sqref="B31 B27">
    <cfRule type="cellIs" priority="1" dxfId="0" operator="equal">
      <formula>Реестр!#REF!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1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urmary_info</cp:lastModifiedBy>
  <cp:lastPrinted>2017-11-09T11:06:28Z</cp:lastPrinted>
  <dcterms:created xsi:type="dcterms:W3CDTF">2010-12-03T14:19:19Z</dcterms:created>
  <dcterms:modified xsi:type="dcterms:W3CDTF">2017-11-10T10:17:47Z</dcterms:modified>
  <cp:category/>
  <cp:version/>
  <cp:contentType/>
  <cp:contentStatus/>
</cp:coreProperties>
</file>