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<sst xmlns="http://schemas.openxmlformats.org/spreadsheetml/2006/main" count="106" uniqueCount="43">
  <si>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</si>
  <si>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</si>
  <si>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</si>
  <si>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</si>
  <si>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</si>
  <si>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</si>
  <si>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</si>
  <si>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</si>
  <si>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</si>
  <si>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</si>
  <si>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</si>
  <si>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</si>
  <si>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</si>
  <si>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</si>
  <si>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</si>
  <si>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</si>
  <si>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</si>
  <si>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</si>
  <si>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</si>
  <si>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</si>
  <si>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</si>
  <si>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</si>
  <si>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</si>
  <si>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</si>
  <si>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</si>
  <si>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</si>
  <si>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</si>
  <si>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</si>
  <si>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</si>
  <si>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</si>
  <si>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</si>
  <si>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</si>
  <si>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</si>
  <si>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</si>
  <si>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</si>
  <si>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</si>
  <si>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</si>
  <si>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</si>
  <si>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</si>
  <si>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</si>
  <si>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</si>
  <si>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</si>
  <si>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июня 2018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</si>
</sst>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15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zoomScalePageLayoutView="0" workbookViewId="0" topLeftCell="A1">
      <pane xSplit="2" topLeftCell="BC1" activePane="topRight" state="frozen"/>
      <selection pane="topLeft" activeCell="A1" sqref="A1"/>
      <selection pane="topRight" activeCell="BK22" sqref="BK22"/>
    </sheetView>
  </sheetViews>
  <sheetFormatPr defaultColWidth="9.140625" defaultRowHeight="15"/>
  <cols>
    <col min="1" max="1" width="6.421875" style="12" bestFit="1" customWidth="1"/>
    <col min="2" max="2" width="45.00390625" style="12" customWidth="1"/>
    <col min="3" max="4" width="9.7109375" style="12" bestFit="1" customWidth="1"/>
    <col min="5" max="5" width="9.28125" style="12" bestFit="1" customWidth="1"/>
    <col min="6" max="6" width="9.7109375" style="12" bestFit="1" customWidth="1"/>
    <col min="7" max="7" width="9.28125" style="12" bestFit="1" customWidth="1"/>
    <col min="8" max="8" width="8.8515625" style="12" customWidth="1"/>
    <col min="9" max="16" width="9.28125" style="12" bestFit="1" customWidth="1"/>
    <col min="17" max="33" width="9.140625" style="12" customWidth="1"/>
    <col min="34" max="34" width="8.00390625" style="12" customWidth="1"/>
    <col min="35" max="36" width="9.140625" style="12" customWidth="1"/>
    <col min="37" max="37" width="10.28125" style="12" bestFit="1" customWidth="1"/>
    <col min="38" max="57" width="9.140625" style="12" customWidth="1"/>
    <col min="58" max="58" width="11.421875" style="12" bestFit="1" customWidth="1"/>
    <col min="59" max="64" width="9.140625" style="12" customWidth="1"/>
    <col min="65" max="65" width="12.14062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2" t="s">
        <v>0</v>
      </c>
      <c r="S1" s="32"/>
      <c r="T1" s="3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3" t="s">
        <v>42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15" customHeight="1">
      <c r="A4" s="28" t="s">
        <v>21</v>
      </c>
      <c r="B4" s="67" t="s">
        <v>1</v>
      </c>
      <c r="C4" s="26" t="s">
        <v>2</v>
      </c>
      <c r="D4" s="27"/>
      <c r="E4" s="28"/>
      <c r="F4" s="37" t="s">
        <v>3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44" t="s">
        <v>4</v>
      </c>
      <c r="AT4" s="45"/>
      <c r="AU4" s="46"/>
      <c r="AV4" s="37" t="s">
        <v>7</v>
      </c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26" t="s">
        <v>5</v>
      </c>
      <c r="BL4" s="27"/>
      <c r="BM4" s="28"/>
      <c r="BN4" s="19"/>
      <c r="BO4" s="19"/>
    </row>
    <row r="5" spans="1:67" ht="15" customHeight="1">
      <c r="A5" s="36"/>
      <c r="B5" s="68"/>
      <c r="C5" s="34"/>
      <c r="D5" s="35"/>
      <c r="E5" s="36"/>
      <c r="F5" s="39" t="s">
        <v>6</v>
      </c>
      <c r="G5" s="39"/>
      <c r="H5" s="39"/>
      <c r="I5" s="40" t="s">
        <v>7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39" t="s">
        <v>8</v>
      </c>
      <c r="AK5" s="39"/>
      <c r="AL5" s="39"/>
      <c r="AM5" s="37" t="s">
        <v>7</v>
      </c>
      <c r="AN5" s="38"/>
      <c r="AO5" s="38"/>
      <c r="AP5" s="38"/>
      <c r="AQ5" s="38"/>
      <c r="AR5" s="38"/>
      <c r="AS5" s="47"/>
      <c r="AT5" s="48"/>
      <c r="AU5" s="49"/>
      <c r="AV5" s="59" t="s">
        <v>12</v>
      </c>
      <c r="AW5" s="60"/>
      <c r="AX5" s="60"/>
      <c r="AY5" s="43" t="s">
        <v>7</v>
      </c>
      <c r="AZ5" s="43"/>
      <c r="BA5" s="43"/>
      <c r="BB5" s="43" t="s">
        <v>13</v>
      </c>
      <c r="BC5" s="43"/>
      <c r="BD5" s="43"/>
      <c r="BE5" s="43" t="s">
        <v>14</v>
      </c>
      <c r="BF5" s="43"/>
      <c r="BG5" s="43"/>
      <c r="BH5" s="39" t="s">
        <v>15</v>
      </c>
      <c r="BI5" s="39"/>
      <c r="BJ5" s="39"/>
      <c r="BK5" s="34"/>
      <c r="BL5" s="35"/>
      <c r="BM5" s="36"/>
      <c r="BN5" s="19"/>
      <c r="BO5" s="19"/>
    </row>
    <row r="6" spans="1:67" ht="15" customHeight="1">
      <c r="A6" s="36"/>
      <c r="B6" s="68"/>
      <c r="C6" s="34"/>
      <c r="D6" s="35"/>
      <c r="E6" s="36"/>
      <c r="F6" s="39"/>
      <c r="G6" s="39"/>
      <c r="H6" s="39"/>
      <c r="I6" s="26" t="s">
        <v>9</v>
      </c>
      <c r="J6" s="27"/>
      <c r="K6" s="28"/>
      <c r="L6" s="26" t="s">
        <v>10</v>
      </c>
      <c r="M6" s="27"/>
      <c r="N6" s="28"/>
      <c r="O6" s="26" t="s">
        <v>23</v>
      </c>
      <c r="P6" s="27"/>
      <c r="Q6" s="28"/>
      <c r="R6" s="26" t="s">
        <v>11</v>
      </c>
      <c r="S6" s="27"/>
      <c r="T6" s="28"/>
      <c r="U6" s="26" t="s">
        <v>22</v>
      </c>
      <c r="V6" s="27"/>
      <c r="W6" s="28"/>
      <c r="X6" s="26" t="s">
        <v>24</v>
      </c>
      <c r="Y6" s="27"/>
      <c r="Z6" s="28"/>
      <c r="AA6" s="26" t="s">
        <v>28</v>
      </c>
      <c r="AB6" s="27"/>
      <c r="AC6" s="28"/>
      <c r="AD6" s="53" t="s">
        <v>29</v>
      </c>
      <c r="AE6" s="54"/>
      <c r="AF6" s="55"/>
      <c r="AG6" s="26" t="s">
        <v>27</v>
      </c>
      <c r="AH6" s="27"/>
      <c r="AI6" s="28"/>
      <c r="AJ6" s="39"/>
      <c r="AK6" s="39"/>
      <c r="AL6" s="39"/>
      <c r="AM6" s="26" t="s">
        <v>25</v>
      </c>
      <c r="AN6" s="27"/>
      <c r="AO6" s="28"/>
      <c r="AP6" s="26" t="s">
        <v>26</v>
      </c>
      <c r="AQ6" s="27"/>
      <c r="AR6" s="28"/>
      <c r="AS6" s="47"/>
      <c r="AT6" s="48"/>
      <c r="AU6" s="49"/>
      <c r="AV6" s="61"/>
      <c r="AW6" s="62"/>
      <c r="AX6" s="62"/>
      <c r="AY6" s="43" t="s">
        <v>16</v>
      </c>
      <c r="AZ6" s="43"/>
      <c r="BA6" s="43"/>
      <c r="BB6" s="43"/>
      <c r="BC6" s="43"/>
      <c r="BD6" s="43"/>
      <c r="BE6" s="43"/>
      <c r="BF6" s="43"/>
      <c r="BG6" s="43"/>
      <c r="BH6" s="39"/>
      <c r="BI6" s="39"/>
      <c r="BJ6" s="39"/>
      <c r="BK6" s="34"/>
      <c r="BL6" s="35"/>
      <c r="BM6" s="36"/>
      <c r="BN6" s="19"/>
      <c r="BO6" s="19"/>
    </row>
    <row r="7" spans="1:67" ht="168" customHeight="1">
      <c r="A7" s="36"/>
      <c r="B7" s="68"/>
      <c r="C7" s="29"/>
      <c r="D7" s="30"/>
      <c r="E7" s="31"/>
      <c r="F7" s="39"/>
      <c r="G7" s="39"/>
      <c r="H7" s="39"/>
      <c r="I7" s="29"/>
      <c r="J7" s="30"/>
      <c r="K7" s="31"/>
      <c r="L7" s="29"/>
      <c r="M7" s="30"/>
      <c r="N7" s="31"/>
      <c r="O7" s="29"/>
      <c r="P7" s="30"/>
      <c r="Q7" s="31"/>
      <c r="R7" s="29"/>
      <c r="S7" s="30"/>
      <c r="T7" s="31"/>
      <c r="U7" s="29"/>
      <c r="V7" s="30"/>
      <c r="W7" s="31"/>
      <c r="X7" s="29"/>
      <c r="Y7" s="30"/>
      <c r="Z7" s="31"/>
      <c r="AA7" s="29"/>
      <c r="AB7" s="30"/>
      <c r="AC7" s="31"/>
      <c r="AD7" s="56"/>
      <c r="AE7" s="57"/>
      <c r="AF7" s="58"/>
      <c r="AG7" s="29"/>
      <c r="AH7" s="30"/>
      <c r="AI7" s="31"/>
      <c r="AJ7" s="39"/>
      <c r="AK7" s="39"/>
      <c r="AL7" s="39"/>
      <c r="AM7" s="29"/>
      <c r="AN7" s="30"/>
      <c r="AO7" s="31"/>
      <c r="AP7" s="29"/>
      <c r="AQ7" s="30"/>
      <c r="AR7" s="31"/>
      <c r="AS7" s="50"/>
      <c r="AT7" s="51"/>
      <c r="AU7" s="52"/>
      <c r="AV7" s="63"/>
      <c r="AW7" s="64"/>
      <c r="AX7" s="64"/>
      <c r="AY7" s="43"/>
      <c r="AZ7" s="43"/>
      <c r="BA7" s="43"/>
      <c r="BB7" s="43"/>
      <c r="BC7" s="43"/>
      <c r="BD7" s="43"/>
      <c r="BE7" s="43"/>
      <c r="BF7" s="43"/>
      <c r="BG7" s="43"/>
      <c r="BH7" s="39"/>
      <c r="BI7" s="39"/>
      <c r="BJ7" s="39"/>
      <c r="BK7" s="29"/>
      <c r="BL7" s="30"/>
      <c r="BM7" s="31"/>
      <c r="BN7" s="19"/>
      <c r="BO7" s="19"/>
    </row>
    <row r="8" spans="1:67" ht="33.75">
      <c r="A8" s="31"/>
      <c r="B8" s="69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25" t="s">
        <v>30</v>
      </c>
      <c r="C10" s="7">
        <f>F10+AJ10</f>
        <v>22269.800000000003</v>
      </c>
      <c r="D10" s="8">
        <f aca="true" t="shared" si="0" ref="D10:D21">G10+AK10</f>
        <v>1236.8</v>
      </c>
      <c r="E10" s="2">
        <f>D10/C10*100</f>
        <v>5.553709507943492</v>
      </c>
      <c r="F10" s="2">
        <v>1592.9</v>
      </c>
      <c r="G10" s="2">
        <v>332.4</v>
      </c>
      <c r="H10" s="2">
        <f>G10/F10*100</f>
        <v>20.867599974888567</v>
      </c>
      <c r="I10" s="2">
        <v>140.5</v>
      </c>
      <c r="J10" s="2">
        <v>46.6</v>
      </c>
      <c r="K10" s="2">
        <f aca="true" t="shared" si="1" ref="K10:K22">J10/I10*100</f>
        <v>33.16725978647687</v>
      </c>
      <c r="L10" s="2">
        <v>155.7</v>
      </c>
      <c r="M10" s="2">
        <v>57.7</v>
      </c>
      <c r="N10" s="2">
        <f>M10/L10*100</f>
        <v>37.058445728965964</v>
      </c>
      <c r="O10" s="2">
        <v>166.8</v>
      </c>
      <c r="P10" s="2">
        <v>2.5</v>
      </c>
      <c r="Q10" s="2">
        <f>P10/O10*100</f>
        <v>1.4988009592326137</v>
      </c>
      <c r="R10" s="2">
        <v>866</v>
      </c>
      <c r="S10" s="2">
        <v>129.7</v>
      </c>
      <c r="T10" s="2">
        <f>S10/R10*100</f>
        <v>14.97690531177829</v>
      </c>
      <c r="U10" s="2"/>
      <c r="V10" s="2"/>
      <c r="W10" s="2" t="e">
        <f>V10/U10*100</f>
        <v>#DIV/0!</v>
      </c>
      <c r="X10" s="2">
        <v>23.9</v>
      </c>
      <c r="Y10" s="2">
        <v>12.9</v>
      </c>
      <c r="Z10" s="2" t="e">
        <v>#DIV/0!</v>
      </c>
      <c r="AA10" s="2"/>
      <c r="AB10" s="2"/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/>
      <c r="AH10" s="2"/>
      <c r="AI10" s="2" t="e">
        <v>#DIV/0!</v>
      </c>
      <c r="AJ10" s="2">
        <v>20676.9</v>
      </c>
      <c r="AK10" s="2">
        <v>904.4</v>
      </c>
      <c r="AL10" s="2">
        <f>AK10/AJ10*100</f>
        <v>4.373963214988707</v>
      </c>
      <c r="AM10" s="2">
        <v>1581.1</v>
      </c>
      <c r="AN10" s="2">
        <v>660.3</v>
      </c>
      <c r="AO10" s="2">
        <f>AN10/AM10*100</f>
        <v>41.76206438555436</v>
      </c>
      <c r="AP10" s="2">
        <v>214.5</v>
      </c>
      <c r="AQ10" s="2">
        <v>97</v>
      </c>
      <c r="AR10" s="2">
        <f>AQ10/AP10*100</f>
        <v>45.22144522144522</v>
      </c>
      <c r="AS10" s="20">
        <v>22319.8</v>
      </c>
      <c r="AT10" s="2">
        <v>1418.7</v>
      </c>
      <c r="AU10" s="2">
        <f>AT10/AS10*100</f>
        <v>6.356239751252252</v>
      </c>
      <c r="AV10" s="21">
        <v>1205.5</v>
      </c>
      <c r="AW10" s="2">
        <v>562.6</v>
      </c>
      <c r="AX10" s="2">
        <f>AW10/AV10*100</f>
        <v>46.66943177104936</v>
      </c>
      <c r="AY10" s="21">
        <v>1199.1</v>
      </c>
      <c r="AZ10" s="2">
        <v>556.7</v>
      </c>
      <c r="BA10" s="2">
        <f aca="true" t="shared" si="2" ref="BA10:BA22">AZ10/AY10*100</f>
        <v>46.426486531565345</v>
      </c>
      <c r="BB10" s="2">
        <v>365.5</v>
      </c>
      <c r="BC10" s="2">
        <v>138</v>
      </c>
      <c r="BD10" s="2">
        <f>BC10/BB10*100</f>
        <v>37.75649794801642</v>
      </c>
      <c r="BE10" s="21">
        <v>762.8</v>
      </c>
      <c r="BF10" s="2">
        <v>156.7</v>
      </c>
      <c r="BG10" s="2">
        <f>BF10/BE10*100</f>
        <v>20.54273728369166</v>
      </c>
      <c r="BH10" s="21">
        <v>19793.3</v>
      </c>
      <c r="BI10" s="2">
        <v>498.3</v>
      </c>
      <c r="BJ10" s="2">
        <f>BI10/BH10*100</f>
        <v>2.517518554258259</v>
      </c>
      <c r="BK10" s="20">
        <f aca="true" t="shared" si="3" ref="BK10:BK21">C10-AS10</f>
        <v>-49.99999999999636</v>
      </c>
      <c r="BL10" s="20">
        <f aca="true" t="shared" si="4" ref="BL10:BL21">D10-AT10</f>
        <v>-181.9000000000001</v>
      </c>
      <c r="BM10" s="2">
        <f>BL10/BK10*100</f>
        <v>363.8000000000266</v>
      </c>
      <c r="BN10" s="10"/>
      <c r="BO10" s="11"/>
    </row>
    <row r="11" spans="1:67" ht="15">
      <c r="A11" s="9">
        <v>2</v>
      </c>
      <c r="B11" s="25" t="s">
        <v>31</v>
      </c>
      <c r="C11" s="7">
        <f aca="true" t="shared" si="5" ref="C11:C21">F11+AJ11</f>
        <v>2939</v>
      </c>
      <c r="D11" s="8">
        <f t="shared" si="0"/>
        <v>1134</v>
      </c>
      <c r="E11" s="2">
        <f aca="true" t="shared" si="6" ref="E11:E21">D11/C11*100</f>
        <v>38.58455256890099</v>
      </c>
      <c r="F11" s="2">
        <v>875.5</v>
      </c>
      <c r="G11" s="2">
        <v>325.3</v>
      </c>
      <c r="H11" s="2">
        <f aca="true" t="shared" si="7" ref="H11:H21">G11/F11*100</f>
        <v>37.15591090805254</v>
      </c>
      <c r="I11" s="2">
        <v>75.5</v>
      </c>
      <c r="J11" s="2">
        <v>26.1</v>
      </c>
      <c r="K11" s="2">
        <f t="shared" si="1"/>
        <v>34.569536423841065</v>
      </c>
      <c r="L11" s="2">
        <v>15</v>
      </c>
      <c r="M11" s="2">
        <v>45.7</v>
      </c>
      <c r="N11" s="2">
        <f aca="true" t="shared" si="8" ref="N11:N21">M11/L11*100</f>
        <v>304.6666666666667</v>
      </c>
      <c r="O11" s="2">
        <v>52.9</v>
      </c>
      <c r="P11" s="2">
        <v>1.2</v>
      </c>
      <c r="Q11" s="2">
        <f aca="true" t="shared" si="9" ref="Q11:Q21">P11/O11*100</f>
        <v>2.2684310018903595</v>
      </c>
      <c r="R11" s="2">
        <v>421</v>
      </c>
      <c r="S11" s="2">
        <v>136.5</v>
      </c>
      <c r="T11" s="2">
        <f>S11/R11*100</f>
        <v>32.4228028503563</v>
      </c>
      <c r="U11" s="2"/>
      <c r="V11" s="2"/>
      <c r="W11" s="2" t="e">
        <f aca="true" t="shared" si="10" ref="W11:W21">V11/U11*100</f>
        <v>#DIV/0!</v>
      </c>
      <c r="X11" s="2">
        <v>72</v>
      </c>
      <c r="Y11" s="2">
        <v>20</v>
      </c>
      <c r="Z11" s="2" t="e">
        <v>#DIV/0!</v>
      </c>
      <c r="AA11" s="2"/>
      <c r="AB11" s="2"/>
      <c r="AC11" s="2" t="e">
        <f aca="true" t="shared" si="11" ref="AC11:AC21">AB11/AA11*100</f>
        <v>#DIV/0!</v>
      </c>
      <c r="AD11" s="2">
        <v>0</v>
      </c>
      <c r="AE11" s="2">
        <v>0</v>
      </c>
      <c r="AF11" s="2" t="e">
        <f aca="true" t="shared" si="12" ref="AF11:AF23">AE11/AD11*100</f>
        <v>#DIV/0!</v>
      </c>
      <c r="AG11" s="2"/>
      <c r="AH11" s="2"/>
      <c r="AI11" s="2" t="e">
        <v>#DIV/0!</v>
      </c>
      <c r="AJ11" s="2">
        <v>2063.5</v>
      </c>
      <c r="AK11" s="2">
        <v>808.7</v>
      </c>
      <c r="AL11" s="2">
        <f aca="true" t="shared" si="13" ref="AL11:AL21">AK11/AJ11*100</f>
        <v>39.190695420402236</v>
      </c>
      <c r="AM11" s="2">
        <v>1156.6</v>
      </c>
      <c r="AN11" s="2">
        <v>483</v>
      </c>
      <c r="AO11" s="2">
        <f aca="true" t="shared" si="14" ref="AO11:AO21">AN11/AM11*100</f>
        <v>41.76033200760851</v>
      </c>
      <c r="AP11" s="2">
        <v>506.1</v>
      </c>
      <c r="AQ11" s="2">
        <v>298</v>
      </c>
      <c r="AR11" s="2">
        <f aca="true" t="shared" si="15" ref="AR11:AR21">AQ11/AP11*100</f>
        <v>58.88164394388461</v>
      </c>
      <c r="AS11" s="20">
        <v>3344.8</v>
      </c>
      <c r="AT11" s="2">
        <v>940.3</v>
      </c>
      <c r="AU11" s="2">
        <f aca="true" t="shared" si="16" ref="AU11:AU21">AT11/AS11*100</f>
        <v>28.11229370963884</v>
      </c>
      <c r="AV11" s="22">
        <v>1082.6</v>
      </c>
      <c r="AW11" s="2">
        <v>486.3</v>
      </c>
      <c r="AX11" s="2">
        <f aca="true" t="shared" si="17" ref="AX11:AX21">AW11/AV11*100</f>
        <v>44.91963790873823</v>
      </c>
      <c r="AY11" s="21">
        <v>1077.3</v>
      </c>
      <c r="AZ11" s="2">
        <v>481.5</v>
      </c>
      <c r="BA11" s="2">
        <f t="shared" si="2"/>
        <v>44.69507101086049</v>
      </c>
      <c r="BB11" s="2">
        <v>944.5</v>
      </c>
      <c r="BC11" s="2">
        <v>0</v>
      </c>
      <c r="BD11" s="2">
        <f aca="true" t="shared" si="18" ref="BD11:BD21">BC11/BB11*100</f>
        <v>0</v>
      </c>
      <c r="BE11" s="21">
        <v>117.2</v>
      </c>
      <c r="BF11" s="2">
        <v>63</v>
      </c>
      <c r="BG11" s="2">
        <f aca="true" t="shared" si="19" ref="BG11:BG21">BF11/BE11*100</f>
        <v>53.7542662116041</v>
      </c>
      <c r="BH11" s="21">
        <v>1130.9</v>
      </c>
      <c r="BI11" s="2">
        <v>363.5</v>
      </c>
      <c r="BJ11" s="2">
        <f aca="true" t="shared" si="20" ref="BJ11:BJ21">BI11/BH11*100</f>
        <v>32.14254133875674</v>
      </c>
      <c r="BK11" s="20">
        <f t="shared" si="3"/>
        <v>-405.8000000000002</v>
      </c>
      <c r="BL11" s="20">
        <f t="shared" si="4"/>
        <v>193.70000000000005</v>
      </c>
      <c r="BM11" s="2">
        <f aca="true" t="shared" si="21" ref="BM11:BM21">BL11/BK11*100</f>
        <v>-47.732873336619015</v>
      </c>
      <c r="BN11" s="10"/>
      <c r="BO11" s="11"/>
    </row>
    <row r="12" spans="1:67" ht="15">
      <c r="A12" s="9">
        <v>3</v>
      </c>
      <c r="B12" s="25" t="s">
        <v>32</v>
      </c>
      <c r="C12" s="7">
        <f t="shared" si="5"/>
        <v>2392.7</v>
      </c>
      <c r="D12" s="8">
        <f t="shared" si="0"/>
        <v>842.2</v>
      </c>
      <c r="E12" s="2">
        <f t="shared" si="6"/>
        <v>35.19872946880094</v>
      </c>
      <c r="F12" s="2">
        <v>792.3</v>
      </c>
      <c r="G12" s="2">
        <v>240.1</v>
      </c>
      <c r="H12" s="2">
        <f t="shared" si="7"/>
        <v>30.304177710463208</v>
      </c>
      <c r="I12" s="2">
        <v>63</v>
      </c>
      <c r="J12" s="2">
        <v>22.9</v>
      </c>
      <c r="K12" s="2">
        <f t="shared" si="1"/>
        <v>36.34920634920635</v>
      </c>
      <c r="L12" s="2">
        <v>63</v>
      </c>
      <c r="M12" s="2">
        <v>32.2</v>
      </c>
      <c r="N12" s="2">
        <f t="shared" si="8"/>
        <v>51.11111111111112</v>
      </c>
      <c r="O12" s="2">
        <v>36.8</v>
      </c>
      <c r="P12" s="2">
        <v>2.3</v>
      </c>
      <c r="Q12" s="2">
        <f t="shared" si="9"/>
        <v>6.25</v>
      </c>
      <c r="R12" s="17">
        <v>307</v>
      </c>
      <c r="S12" s="2">
        <v>48</v>
      </c>
      <c r="T12" s="2">
        <f aca="true" t="shared" si="22" ref="T12:T21">S12/R12*100</f>
        <v>15.63517915309446</v>
      </c>
      <c r="U12" s="2"/>
      <c r="V12" s="2"/>
      <c r="W12" s="2" t="e">
        <f t="shared" si="10"/>
        <v>#DIV/0!</v>
      </c>
      <c r="X12" s="2">
        <v>61.2</v>
      </c>
      <c r="Y12" s="2">
        <v>24.6</v>
      </c>
      <c r="Z12" s="2" t="e">
        <v>#DIV/0!</v>
      </c>
      <c r="AA12" s="2"/>
      <c r="AB12" s="2"/>
      <c r="AC12" s="2" t="e">
        <f t="shared" si="11"/>
        <v>#DIV/0!</v>
      </c>
      <c r="AD12" s="2">
        <v>9.4</v>
      </c>
      <c r="AE12" s="2">
        <v>9.4</v>
      </c>
      <c r="AF12" s="2">
        <f t="shared" si="12"/>
        <v>100</v>
      </c>
      <c r="AG12" s="2"/>
      <c r="AH12" s="2"/>
      <c r="AI12" s="2" t="e">
        <v>#DIV/0!</v>
      </c>
      <c r="AJ12" s="2">
        <v>1600.4</v>
      </c>
      <c r="AK12" s="2">
        <v>602.1</v>
      </c>
      <c r="AL12" s="2">
        <f t="shared" si="13"/>
        <v>37.62184453886528</v>
      </c>
      <c r="AM12" s="2">
        <v>868.4</v>
      </c>
      <c r="AN12" s="2">
        <v>362.7</v>
      </c>
      <c r="AO12" s="2">
        <f t="shared" si="14"/>
        <v>41.76646706586826</v>
      </c>
      <c r="AP12" s="2">
        <v>276.1</v>
      </c>
      <c r="AQ12" s="2">
        <v>115</v>
      </c>
      <c r="AR12" s="2">
        <f t="shared" si="15"/>
        <v>41.65157551611735</v>
      </c>
      <c r="AS12" s="2">
        <v>2424.8</v>
      </c>
      <c r="AT12" s="2">
        <v>694.4</v>
      </c>
      <c r="AU12" s="2">
        <f t="shared" si="16"/>
        <v>28.637413394919164</v>
      </c>
      <c r="AV12" s="22">
        <v>1005.8</v>
      </c>
      <c r="AW12" s="2">
        <v>382.1</v>
      </c>
      <c r="AX12" s="2">
        <f t="shared" si="17"/>
        <v>37.98965997216147</v>
      </c>
      <c r="AY12" s="21">
        <v>1001.9</v>
      </c>
      <c r="AZ12" s="2">
        <v>378.7</v>
      </c>
      <c r="BA12" s="2">
        <f t="shared" si="2"/>
        <v>37.798183451442256</v>
      </c>
      <c r="BB12" s="2">
        <v>468.1</v>
      </c>
      <c r="BC12" s="2">
        <v>126</v>
      </c>
      <c r="BD12" s="2">
        <f t="shared" si="18"/>
        <v>26.917325357829526</v>
      </c>
      <c r="BE12" s="21">
        <v>327.3</v>
      </c>
      <c r="BF12" s="2">
        <v>42.9</v>
      </c>
      <c r="BG12" s="2">
        <f t="shared" si="19"/>
        <v>13.107241063244729</v>
      </c>
      <c r="BH12" s="21">
        <v>551.1</v>
      </c>
      <c r="BI12" s="2">
        <v>115.7</v>
      </c>
      <c r="BJ12" s="2">
        <f t="shared" si="20"/>
        <v>20.994374886590457</v>
      </c>
      <c r="BK12" s="20">
        <f t="shared" si="3"/>
        <v>-32.100000000000364</v>
      </c>
      <c r="BL12" s="20">
        <f t="shared" si="4"/>
        <v>147.80000000000007</v>
      </c>
      <c r="BM12" s="2">
        <f t="shared" si="21"/>
        <v>-460.4361370716461</v>
      </c>
      <c r="BN12" s="10"/>
      <c r="BO12" s="11"/>
    </row>
    <row r="13" spans="1:67" ht="15" customHeight="1">
      <c r="A13" s="9">
        <v>4</v>
      </c>
      <c r="B13" s="25" t="s">
        <v>33</v>
      </c>
      <c r="C13" s="7">
        <f t="shared" si="5"/>
        <v>2713.1000000000004</v>
      </c>
      <c r="D13" s="8">
        <f t="shared" si="0"/>
        <v>1194.4</v>
      </c>
      <c r="E13" s="2">
        <f t="shared" si="6"/>
        <v>44.02344181932107</v>
      </c>
      <c r="F13" s="2">
        <v>576.3</v>
      </c>
      <c r="G13" s="2">
        <v>656</v>
      </c>
      <c r="H13" s="2">
        <f t="shared" si="7"/>
        <v>113.82960263751518</v>
      </c>
      <c r="I13" s="2">
        <v>70.6</v>
      </c>
      <c r="J13" s="2">
        <v>25.1</v>
      </c>
      <c r="K13" s="2">
        <f t="shared" si="1"/>
        <v>35.552407932011334</v>
      </c>
      <c r="L13" s="2">
        <v>10.5</v>
      </c>
      <c r="M13" s="2">
        <v>525.9</v>
      </c>
      <c r="N13" s="2">
        <f t="shared" si="8"/>
        <v>5008.571428571428</v>
      </c>
      <c r="O13" s="2">
        <v>47.1</v>
      </c>
      <c r="P13" s="2">
        <v>2.8</v>
      </c>
      <c r="Q13" s="2">
        <f t="shared" si="9"/>
        <v>5.944798301486199</v>
      </c>
      <c r="R13" s="2">
        <v>234</v>
      </c>
      <c r="S13" s="2">
        <v>33.6</v>
      </c>
      <c r="T13" s="2">
        <f t="shared" si="22"/>
        <v>14.358974358974361</v>
      </c>
      <c r="U13" s="2"/>
      <c r="V13" s="2"/>
      <c r="W13" s="2" t="e">
        <f t="shared" si="10"/>
        <v>#DIV/0!</v>
      </c>
      <c r="X13" s="2">
        <v>57.5</v>
      </c>
      <c r="Y13" s="2">
        <v>6.6</v>
      </c>
      <c r="Z13" s="2" t="e">
        <v>#DIV/0!</v>
      </c>
      <c r="AA13" s="2"/>
      <c r="AB13" s="2"/>
      <c r="AC13" s="2" t="e">
        <f t="shared" si="11"/>
        <v>#DIV/0!</v>
      </c>
      <c r="AD13" s="2">
        <v>0</v>
      </c>
      <c r="AE13" s="2">
        <v>0</v>
      </c>
      <c r="AF13" s="2" t="e">
        <f t="shared" si="12"/>
        <v>#DIV/0!</v>
      </c>
      <c r="AG13" s="2"/>
      <c r="AH13" s="2"/>
      <c r="AI13" s="2" t="e">
        <v>#DIV/0!</v>
      </c>
      <c r="AJ13" s="2">
        <v>2136.8</v>
      </c>
      <c r="AK13" s="2">
        <v>538.4</v>
      </c>
      <c r="AL13" s="2">
        <f t="shared" si="13"/>
        <v>25.196555597154617</v>
      </c>
      <c r="AM13" s="2">
        <v>1186.8</v>
      </c>
      <c r="AN13" s="2">
        <v>495.7</v>
      </c>
      <c r="AO13" s="2">
        <f t="shared" si="14"/>
        <v>41.76777890124705</v>
      </c>
      <c r="AP13" s="2">
        <v>585.4</v>
      </c>
      <c r="AQ13" s="2">
        <v>0</v>
      </c>
      <c r="AR13" s="2">
        <f t="shared" si="15"/>
        <v>0</v>
      </c>
      <c r="AS13" s="2">
        <v>2769.7</v>
      </c>
      <c r="AT13" s="2">
        <v>872.8</v>
      </c>
      <c r="AU13" s="2">
        <f t="shared" si="16"/>
        <v>31.512438170198937</v>
      </c>
      <c r="AV13" s="22">
        <v>1099.2</v>
      </c>
      <c r="AW13" s="2">
        <v>454.8</v>
      </c>
      <c r="AX13" s="2">
        <f t="shared" si="17"/>
        <v>41.375545851528386</v>
      </c>
      <c r="AY13" s="21">
        <v>1094.1</v>
      </c>
      <c r="AZ13" s="2">
        <v>450.2</v>
      </c>
      <c r="BA13" s="2">
        <f t="shared" si="2"/>
        <v>41.14797550498127</v>
      </c>
      <c r="BB13" s="2">
        <v>265.2</v>
      </c>
      <c r="BC13" s="2">
        <v>65</v>
      </c>
      <c r="BD13" s="2">
        <f t="shared" si="18"/>
        <v>24.50980392156863</v>
      </c>
      <c r="BE13" s="21">
        <v>285.6</v>
      </c>
      <c r="BF13" s="2">
        <v>11.6</v>
      </c>
      <c r="BG13" s="2">
        <f t="shared" si="19"/>
        <v>4.061624649859944</v>
      </c>
      <c r="BH13" s="21">
        <v>1048.1</v>
      </c>
      <c r="BI13" s="2">
        <v>318.9</v>
      </c>
      <c r="BJ13" s="2">
        <f t="shared" si="20"/>
        <v>30.426486022326117</v>
      </c>
      <c r="BK13" s="20">
        <f t="shared" si="3"/>
        <v>-56.599999999999454</v>
      </c>
      <c r="BL13" s="20">
        <f t="shared" si="4"/>
        <v>321.60000000000014</v>
      </c>
      <c r="BM13" s="2">
        <f>BL13/BK13*100</f>
        <v>-568.197879858663</v>
      </c>
      <c r="BN13" s="10"/>
      <c r="BO13" s="11"/>
    </row>
    <row r="14" spans="1:67" ht="15">
      <c r="A14" s="9">
        <v>5</v>
      </c>
      <c r="B14" s="25" t="s">
        <v>34</v>
      </c>
      <c r="C14" s="7">
        <f t="shared" si="5"/>
        <v>12652.1</v>
      </c>
      <c r="D14" s="8">
        <f t="shared" si="0"/>
        <v>3804.5</v>
      </c>
      <c r="E14" s="2">
        <f t="shared" si="6"/>
        <v>30.070106938769058</v>
      </c>
      <c r="F14" s="2">
        <v>6976.3</v>
      </c>
      <c r="G14" s="2">
        <v>2368.6</v>
      </c>
      <c r="H14" s="2">
        <f t="shared" si="7"/>
        <v>33.95209495004515</v>
      </c>
      <c r="I14" s="2">
        <v>1829.3</v>
      </c>
      <c r="J14" s="2">
        <v>633.4</v>
      </c>
      <c r="K14" s="2">
        <f t="shared" si="1"/>
        <v>34.62526649538075</v>
      </c>
      <c r="L14" s="2">
        <v>480.3</v>
      </c>
      <c r="M14" s="2">
        <v>417.2</v>
      </c>
      <c r="N14" s="2">
        <f t="shared" si="8"/>
        <v>86.86237768061628</v>
      </c>
      <c r="O14" s="2">
        <v>941.8</v>
      </c>
      <c r="P14" s="2">
        <v>17.3</v>
      </c>
      <c r="Q14" s="2">
        <f t="shared" si="9"/>
        <v>1.8369080484179234</v>
      </c>
      <c r="R14" s="2">
        <v>2917</v>
      </c>
      <c r="S14" s="2">
        <v>1004.8</v>
      </c>
      <c r="T14" s="2">
        <f t="shared" si="22"/>
        <v>34.44634898868701</v>
      </c>
      <c r="U14" s="2"/>
      <c r="V14" s="2"/>
      <c r="W14" s="2" t="e">
        <f t="shared" si="10"/>
        <v>#DIV/0!</v>
      </c>
      <c r="X14" s="2">
        <v>16.7</v>
      </c>
      <c r="Y14" s="2">
        <v>23.7</v>
      </c>
      <c r="Z14" s="2" t="e">
        <v>#DIV/0!</v>
      </c>
      <c r="AA14" s="2"/>
      <c r="AB14" s="2"/>
      <c r="AC14" s="2" t="e">
        <f t="shared" si="11"/>
        <v>#DIV/0!</v>
      </c>
      <c r="AD14" s="2">
        <v>15</v>
      </c>
      <c r="AE14" s="2">
        <v>5.4</v>
      </c>
      <c r="AF14" s="2">
        <f t="shared" si="12"/>
        <v>36.00000000000001</v>
      </c>
      <c r="AG14" s="2"/>
      <c r="AH14" s="2"/>
      <c r="AI14" s="2" t="e">
        <v>#DIV/0!</v>
      </c>
      <c r="AJ14" s="2">
        <v>5675.8</v>
      </c>
      <c r="AK14" s="2">
        <v>1435.9</v>
      </c>
      <c r="AL14" s="2">
        <f t="shared" si="13"/>
        <v>25.298636315585473</v>
      </c>
      <c r="AM14" s="2">
        <v>2950.8</v>
      </c>
      <c r="AN14" s="2">
        <v>1232.4</v>
      </c>
      <c r="AO14" s="2">
        <f t="shared" si="14"/>
        <v>41.764945099634</v>
      </c>
      <c r="AP14" s="2">
        <v>0</v>
      </c>
      <c r="AQ14" s="2">
        <v>0</v>
      </c>
      <c r="AR14" s="2" t="e">
        <f t="shared" si="15"/>
        <v>#DIV/0!</v>
      </c>
      <c r="AS14" s="2">
        <v>12652.1</v>
      </c>
      <c r="AT14" s="2">
        <v>3127.6</v>
      </c>
      <c r="AU14" s="2">
        <f t="shared" si="16"/>
        <v>24.72000695536709</v>
      </c>
      <c r="AV14" s="22">
        <v>2412.1</v>
      </c>
      <c r="AW14" s="2">
        <v>837.8</v>
      </c>
      <c r="AX14" s="2">
        <f t="shared" si="17"/>
        <v>34.73322001575391</v>
      </c>
      <c r="AY14" s="21">
        <v>2365</v>
      </c>
      <c r="AZ14" s="2">
        <v>820.7</v>
      </c>
      <c r="BA14" s="2">
        <f t="shared" si="2"/>
        <v>34.701902748414376</v>
      </c>
      <c r="BB14" s="2">
        <v>2146.8</v>
      </c>
      <c r="BC14" s="2">
        <v>251</v>
      </c>
      <c r="BD14" s="2">
        <f t="shared" si="18"/>
        <v>11.69182038382709</v>
      </c>
      <c r="BE14" s="21">
        <v>3569.9</v>
      </c>
      <c r="BF14" s="2">
        <v>932.6</v>
      </c>
      <c r="BG14" s="2">
        <f t="shared" si="19"/>
        <v>26.123981063895346</v>
      </c>
      <c r="BH14" s="21">
        <v>2795.7</v>
      </c>
      <c r="BI14" s="2">
        <v>1090.5</v>
      </c>
      <c r="BJ14" s="2">
        <f t="shared" si="20"/>
        <v>39.0063311514111</v>
      </c>
      <c r="BK14" s="20">
        <f t="shared" si="3"/>
        <v>0</v>
      </c>
      <c r="BL14" s="20">
        <f t="shared" si="4"/>
        <v>676.9000000000001</v>
      </c>
      <c r="BM14" s="2" t="e">
        <f t="shared" si="21"/>
        <v>#DIV/0!</v>
      </c>
      <c r="BN14" s="10"/>
      <c r="BO14" s="11"/>
    </row>
    <row r="15" spans="1:67" ht="15">
      <c r="A15" s="9">
        <v>6</v>
      </c>
      <c r="B15" s="25" t="s">
        <v>41</v>
      </c>
      <c r="C15" s="7">
        <f t="shared" si="5"/>
        <v>4429.3</v>
      </c>
      <c r="D15" s="8">
        <f t="shared" si="0"/>
        <v>1264.4</v>
      </c>
      <c r="E15" s="2">
        <f t="shared" si="6"/>
        <v>28.546271419863185</v>
      </c>
      <c r="F15" s="2">
        <v>918</v>
      </c>
      <c r="G15" s="2">
        <v>157.5</v>
      </c>
      <c r="H15" s="2">
        <f t="shared" si="7"/>
        <v>17.15686274509804</v>
      </c>
      <c r="I15" s="2">
        <v>50</v>
      </c>
      <c r="J15" s="2">
        <v>4.4</v>
      </c>
      <c r="K15" s="2">
        <f t="shared" si="1"/>
        <v>8.8</v>
      </c>
      <c r="L15" s="2">
        <v>46.5</v>
      </c>
      <c r="M15" s="2">
        <v>5.6</v>
      </c>
      <c r="N15" s="2">
        <f t="shared" si="8"/>
        <v>12.043010752688172</v>
      </c>
      <c r="O15" s="2">
        <v>65.6</v>
      </c>
      <c r="P15" s="2">
        <v>1.5</v>
      </c>
      <c r="Q15" s="2">
        <f t="shared" si="9"/>
        <v>2.286585365853659</v>
      </c>
      <c r="R15" s="2">
        <v>538</v>
      </c>
      <c r="S15" s="2">
        <v>46.8</v>
      </c>
      <c r="T15" s="2">
        <f t="shared" si="22"/>
        <v>8.698884758364311</v>
      </c>
      <c r="U15" s="2"/>
      <c r="V15" s="2"/>
      <c r="W15" s="2" t="e">
        <f t="shared" si="10"/>
        <v>#DIV/0!</v>
      </c>
      <c r="X15" s="2">
        <v>42.8</v>
      </c>
      <c r="Y15" s="2">
        <v>29</v>
      </c>
      <c r="Z15" s="2" t="e">
        <v>#DIV/0!</v>
      </c>
      <c r="AA15" s="2"/>
      <c r="AB15" s="2"/>
      <c r="AC15" s="2" t="e">
        <f t="shared" si="11"/>
        <v>#DIV/0!</v>
      </c>
      <c r="AD15" s="2">
        <v>0</v>
      </c>
      <c r="AE15" s="2">
        <v>0</v>
      </c>
      <c r="AF15" s="2" t="e">
        <f t="shared" si="12"/>
        <v>#DIV/0!</v>
      </c>
      <c r="AG15" s="2"/>
      <c r="AH15" s="2"/>
      <c r="AI15" s="2" t="e">
        <v>#DIV/0!</v>
      </c>
      <c r="AJ15" s="2">
        <v>3511.3</v>
      </c>
      <c r="AK15" s="2">
        <v>1106.9</v>
      </c>
      <c r="AL15" s="2">
        <f t="shared" si="13"/>
        <v>31.523937003389058</v>
      </c>
      <c r="AM15" s="2">
        <v>1441.9</v>
      </c>
      <c r="AN15" s="2">
        <v>602.2</v>
      </c>
      <c r="AO15" s="2">
        <f t="shared" si="14"/>
        <v>41.76433871974478</v>
      </c>
      <c r="AP15" s="2">
        <v>903.2</v>
      </c>
      <c r="AQ15" s="2">
        <v>415</v>
      </c>
      <c r="AR15" s="2">
        <f t="shared" si="15"/>
        <v>45.94774136403897</v>
      </c>
      <c r="AS15" s="2">
        <v>4482.4</v>
      </c>
      <c r="AT15" s="2">
        <v>1220.2</v>
      </c>
      <c r="AU15" s="2">
        <f t="shared" si="16"/>
        <v>27.22202391575942</v>
      </c>
      <c r="AV15" s="22">
        <v>1246.8</v>
      </c>
      <c r="AW15" s="2">
        <v>493.5</v>
      </c>
      <c r="AX15" s="2">
        <f t="shared" si="17"/>
        <v>39.581328200192495</v>
      </c>
      <c r="AY15" s="21">
        <v>1241.2</v>
      </c>
      <c r="AZ15" s="2">
        <v>488.4</v>
      </c>
      <c r="BA15" s="2">
        <f t="shared" si="2"/>
        <v>39.34901708024492</v>
      </c>
      <c r="BB15" s="2">
        <v>328.5</v>
      </c>
      <c r="BC15" s="2">
        <v>98</v>
      </c>
      <c r="BD15" s="2">
        <f t="shared" si="18"/>
        <v>29.832572298325722</v>
      </c>
      <c r="BE15" s="21">
        <v>207</v>
      </c>
      <c r="BF15" s="2">
        <v>119.4</v>
      </c>
      <c r="BG15" s="2">
        <f t="shared" si="19"/>
        <v>57.68115942028986</v>
      </c>
      <c r="BH15" s="21">
        <v>1393.3</v>
      </c>
      <c r="BI15" s="2">
        <v>209.6</v>
      </c>
      <c r="BJ15" s="2">
        <f t="shared" si="20"/>
        <v>15.043422091437595</v>
      </c>
      <c r="BK15" s="20">
        <f t="shared" si="3"/>
        <v>-53.099999999999454</v>
      </c>
      <c r="BL15" s="20">
        <f t="shared" si="4"/>
        <v>44.200000000000045</v>
      </c>
      <c r="BM15" s="2">
        <f t="shared" si="21"/>
        <v>-83.23917137476555</v>
      </c>
      <c r="BN15" s="10"/>
      <c r="BO15" s="11"/>
    </row>
    <row r="16" spans="1:67" ht="15">
      <c r="A16" s="9">
        <v>7</v>
      </c>
      <c r="B16" s="25" t="s">
        <v>35</v>
      </c>
      <c r="C16" s="7">
        <f t="shared" si="5"/>
        <v>8635.2</v>
      </c>
      <c r="D16" s="8">
        <f t="shared" si="0"/>
        <v>1382.8</v>
      </c>
      <c r="E16" s="2">
        <f t="shared" si="6"/>
        <v>16.013526032981286</v>
      </c>
      <c r="F16" s="2">
        <v>1293.6</v>
      </c>
      <c r="G16" s="2">
        <v>341.8</v>
      </c>
      <c r="H16" s="2">
        <f t="shared" si="7"/>
        <v>26.422387136672853</v>
      </c>
      <c r="I16" s="2">
        <v>66.3</v>
      </c>
      <c r="J16" s="2">
        <v>10.4</v>
      </c>
      <c r="K16" s="2">
        <f t="shared" si="1"/>
        <v>15.686274509803924</v>
      </c>
      <c r="L16" s="2">
        <v>20.1</v>
      </c>
      <c r="M16" s="2">
        <v>54.3</v>
      </c>
      <c r="N16" s="2">
        <f t="shared" si="8"/>
        <v>270.14925373134326</v>
      </c>
      <c r="O16" s="2">
        <v>47.2</v>
      </c>
      <c r="P16" s="2">
        <v>1.5</v>
      </c>
      <c r="Q16" s="2">
        <f t="shared" si="9"/>
        <v>3.1779661016949152</v>
      </c>
      <c r="R16" s="2">
        <v>751</v>
      </c>
      <c r="S16" s="2">
        <v>115.9</v>
      </c>
      <c r="T16" s="2">
        <f t="shared" si="22"/>
        <v>15.432756324900135</v>
      </c>
      <c r="U16" s="2"/>
      <c r="V16" s="2"/>
      <c r="W16" s="2" t="e">
        <f t="shared" si="10"/>
        <v>#DIV/0!</v>
      </c>
      <c r="X16" s="2">
        <v>54.9</v>
      </c>
      <c r="Y16" s="2">
        <v>20.9</v>
      </c>
      <c r="Z16" s="2" t="e">
        <v>#DIV/0!</v>
      </c>
      <c r="AA16" s="2"/>
      <c r="AB16" s="2"/>
      <c r="AC16" s="2" t="e">
        <f t="shared" si="11"/>
        <v>#DIV/0!</v>
      </c>
      <c r="AD16" s="2">
        <v>0</v>
      </c>
      <c r="AE16" s="2">
        <v>0</v>
      </c>
      <c r="AF16" s="2" t="e">
        <f t="shared" si="12"/>
        <v>#DIV/0!</v>
      </c>
      <c r="AG16" s="2"/>
      <c r="AH16" s="2"/>
      <c r="AI16" s="2" t="e">
        <v>#DIV/0!</v>
      </c>
      <c r="AJ16" s="2">
        <v>7341.6</v>
      </c>
      <c r="AK16" s="2">
        <v>1041</v>
      </c>
      <c r="AL16" s="2">
        <f t="shared" si="13"/>
        <v>14.179470415168355</v>
      </c>
      <c r="AM16" s="2">
        <v>1246.5</v>
      </c>
      <c r="AN16" s="2">
        <v>520.6</v>
      </c>
      <c r="AO16" s="2">
        <f t="shared" si="14"/>
        <v>41.764941837144</v>
      </c>
      <c r="AP16" s="2">
        <v>592.4</v>
      </c>
      <c r="AQ16" s="2">
        <v>240</v>
      </c>
      <c r="AR16" s="2">
        <f t="shared" si="15"/>
        <v>40.51316677920324</v>
      </c>
      <c r="AS16" s="2">
        <v>8840.8</v>
      </c>
      <c r="AT16" s="2">
        <v>1215.5</v>
      </c>
      <c r="AU16" s="2">
        <f t="shared" si="16"/>
        <v>13.748755768708715</v>
      </c>
      <c r="AV16" s="22">
        <v>1216.1</v>
      </c>
      <c r="AW16" s="2">
        <v>479.1</v>
      </c>
      <c r="AX16" s="2">
        <f t="shared" si="17"/>
        <v>39.39643121453828</v>
      </c>
      <c r="AY16" s="21">
        <v>1210.3</v>
      </c>
      <c r="AZ16" s="2">
        <v>473.8</v>
      </c>
      <c r="BA16" s="2">
        <f t="shared" si="2"/>
        <v>39.14731884656697</v>
      </c>
      <c r="BB16" s="2">
        <v>3375.9</v>
      </c>
      <c r="BC16" s="2">
        <v>77.8</v>
      </c>
      <c r="BD16" s="2">
        <f t="shared" si="18"/>
        <v>2.3045706330163807</v>
      </c>
      <c r="BE16" s="21">
        <v>794.2</v>
      </c>
      <c r="BF16" s="2">
        <v>83.8</v>
      </c>
      <c r="BG16" s="2">
        <f t="shared" si="19"/>
        <v>10.55149836313271</v>
      </c>
      <c r="BH16" s="21">
        <v>3281.8</v>
      </c>
      <c r="BI16" s="2">
        <v>509.1</v>
      </c>
      <c r="BJ16" s="2">
        <f t="shared" si="20"/>
        <v>15.512828325918704</v>
      </c>
      <c r="BK16" s="20">
        <f t="shared" si="3"/>
        <v>-205.59999999999854</v>
      </c>
      <c r="BL16" s="20">
        <f t="shared" si="4"/>
        <v>167.29999999999995</v>
      </c>
      <c r="BM16" s="2">
        <f t="shared" si="21"/>
        <v>-81.37159533073985</v>
      </c>
      <c r="BN16" s="10"/>
      <c r="BO16" s="11"/>
    </row>
    <row r="17" spans="1:67" ht="15" customHeight="1">
      <c r="A17" s="9">
        <v>8</v>
      </c>
      <c r="B17" s="25" t="s">
        <v>36</v>
      </c>
      <c r="C17" s="7">
        <f t="shared" si="5"/>
        <v>2899.1000000000004</v>
      </c>
      <c r="D17" s="8">
        <f t="shared" si="0"/>
        <v>1028.1000000000001</v>
      </c>
      <c r="E17" s="2">
        <f t="shared" si="6"/>
        <v>35.462729812700495</v>
      </c>
      <c r="F17" s="2">
        <v>660.3</v>
      </c>
      <c r="G17" s="2">
        <v>200.9</v>
      </c>
      <c r="H17" s="2">
        <f t="shared" si="7"/>
        <v>30.425564137513256</v>
      </c>
      <c r="I17" s="2">
        <v>67.9</v>
      </c>
      <c r="J17" s="2">
        <v>26.4</v>
      </c>
      <c r="K17" s="2">
        <f t="shared" si="1"/>
        <v>38.88070692194403</v>
      </c>
      <c r="L17" s="2">
        <v>48</v>
      </c>
      <c r="M17" s="2">
        <v>0</v>
      </c>
      <c r="N17" s="2">
        <f t="shared" si="8"/>
        <v>0</v>
      </c>
      <c r="O17" s="2">
        <v>28.7</v>
      </c>
      <c r="P17" s="2">
        <v>0.5</v>
      </c>
      <c r="Q17" s="2">
        <f t="shared" si="9"/>
        <v>1.7421602787456445</v>
      </c>
      <c r="R17" s="2">
        <v>259</v>
      </c>
      <c r="S17" s="2">
        <v>53.9</v>
      </c>
      <c r="T17" s="2">
        <f t="shared" si="22"/>
        <v>20.81081081081081</v>
      </c>
      <c r="U17" s="2"/>
      <c r="V17" s="2"/>
      <c r="W17" s="2" t="e">
        <f t="shared" si="10"/>
        <v>#DIV/0!</v>
      </c>
      <c r="X17" s="2">
        <v>41.4</v>
      </c>
      <c r="Y17" s="2">
        <v>37.1</v>
      </c>
      <c r="Z17" s="2" t="e">
        <v>#DIV/0!</v>
      </c>
      <c r="AA17" s="2"/>
      <c r="AB17" s="2"/>
      <c r="AC17" s="2" t="e">
        <f t="shared" si="11"/>
        <v>#DIV/0!</v>
      </c>
      <c r="AD17" s="2">
        <v>8.2</v>
      </c>
      <c r="AE17" s="2">
        <v>0</v>
      </c>
      <c r="AF17" s="2">
        <f t="shared" si="12"/>
        <v>0</v>
      </c>
      <c r="AG17" s="2"/>
      <c r="AH17" s="2"/>
      <c r="AI17" s="2" t="e">
        <v>#DIV/0!</v>
      </c>
      <c r="AJ17" s="2">
        <v>2238.8</v>
      </c>
      <c r="AK17" s="2">
        <v>827.2</v>
      </c>
      <c r="AL17" s="2">
        <f t="shared" si="13"/>
        <v>36.94836519564052</v>
      </c>
      <c r="AM17" s="2">
        <v>850.4</v>
      </c>
      <c r="AN17" s="2">
        <v>355.2</v>
      </c>
      <c r="AO17" s="2">
        <f t="shared" si="14"/>
        <v>41.76857949200376</v>
      </c>
      <c r="AP17" s="2">
        <v>647.9</v>
      </c>
      <c r="AQ17" s="2">
        <v>260</v>
      </c>
      <c r="AR17" s="2">
        <f t="shared" si="15"/>
        <v>40.1296496372897</v>
      </c>
      <c r="AS17" s="2">
        <v>2942.9</v>
      </c>
      <c r="AT17" s="2">
        <v>787.4</v>
      </c>
      <c r="AU17" s="2">
        <f t="shared" si="16"/>
        <v>26.75592103027626</v>
      </c>
      <c r="AV17" s="22">
        <v>1072.7</v>
      </c>
      <c r="AW17" s="2">
        <v>436.3</v>
      </c>
      <c r="AX17" s="2">
        <f t="shared" si="17"/>
        <v>40.673067959354896</v>
      </c>
      <c r="AY17" s="21">
        <v>1067.9</v>
      </c>
      <c r="AZ17" s="2">
        <v>432</v>
      </c>
      <c r="BA17" s="2">
        <f t="shared" si="2"/>
        <v>40.45322595748665</v>
      </c>
      <c r="BB17" s="2">
        <v>363.3</v>
      </c>
      <c r="BC17" s="2">
        <v>84.7</v>
      </c>
      <c r="BD17" s="2">
        <f t="shared" si="18"/>
        <v>23.314065510597302</v>
      </c>
      <c r="BE17" s="21">
        <v>625.1</v>
      </c>
      <c r="BF17" s="2">
        <v>68.1</v>
      </c>
      <c r="BG17" s="2">
        <f t="shared" si="19"/>
        <v>10.894256918892976</v>
      </c>
      <c r="BH17" s="21">
        <v>810.2</v>
      </c>
      <c r="BI17" s="2">
        <v>170.6</v>
      </c>
      <c r="BJ17" s="2">
        <f t="shared" si="20"/>
        <v>21.056529252036533</v>
      </c>
      <c r="BK17" s="20">
        <f t="shared" si="3"/>
        <v>-43.79999999999973</v>
      </c>
      <c r="BL17" s="20">
        <f t="shared" si="4"/>
        <v>240.70000000000016</v>
      </c>
      <c r="BM17" s="2">
        <f t="shared" si="21"/>
        <v>-549.5433789954376</v>
      </c>
      <c r="BN17" s="10"/>
      <c r="BO17" s="11"/>
    </row>
    <row r="18" spans="1:67" ht="15">
      <c r="A18" s="9">
        <v>9</v>
      </c>
      <c r="B18" s="25" t="s">
        <v>37</v>
      </c>
      <c r="C18" s="7">
        <f t="shared" si="5"/>
        <v>7789.2</v>
      </c>
      <c r="D18" s="8">
        <f t="shared" si="0"/>
        <v>2046.8</v>
      </c>
      <c r="E18" s="2">
        <f t="shared" si="6"/>
        <v>26.277409746828944</v>
      </c>
      <c r="F18" s="2">
        <v>1853.2</v>
      </c>
      <c r="G18" s="2">
        <v>388.5</v>
      </c>
      <c r="H18" s="2">
        <f t="shared" si="7"/>
        <v>20.96373839844593</v>
      </c>
      <c r="I18" s="2">
        <v>147.5</v>
      </c>
      <c r="J18" s="2">
        <v>46.4</v>
      </c>
      <c r="K18" s="2">
        <f t="shared" si="1"/>
        <v>31.457627118644066</v>
      </c>
      <c r="L18" s="2">
        <v>82.5</v>
      </c>
      <c r="M18" s="2">
        <v>49.6</v>
      </c>
      <c r="N18" s="2">
        <f t="shared" si="8"/>
        <v>60.12121212121212</v>
      </c>
      <c r="O18" s="2">
        <v>158.7</v>
      </c>
      <c r="P18" s="2">
        <v>7.3</v>
      </c>
      <c r="Q18" s="2">
        <f t="shared" si="9"/>
        <v>4.59987397605545</v>
      </c>
      <c r="R18" s="2">
        <v>870</v>
      </c>
      <c r="S18" s="2">
        <v>81.3</v>
      </c>
      <c r="T18" s="2">
        <f t="shared" si="22"/>
        <v>9.344827586206897</v>
      </c>
      <c r="U18" s="2"/>
      <c r="V18" s="2"/>
      <c r="W18" s="2" t="e">
        <f t="shared" si="10"/>
        <v>#DIV/0!</v>
      </c>
      <c r="X18" s="2">
        <v>63</v>
      </c>
      <c r="Y18" s="2">
        <v>0</v>
      </c>
      <c r="Z18" s="2" t="e">
        <v>#DIV/0!</v>
      </c>
      <c r="AA18" s="2"/>
      <c r="AB18" s="2"/>
      <c r="AC18" s="2" t="e">
        <f t="shared" si="11"/>
        <v>#DIV/0!</v>
      </c>
      <c r="AD18" s="2">
        <v>83.1</v>
      </c>
      <c r="AE18" s="2">
        <v>24.1</v>
      </c>
      <c r="AF18" s="2">
        <f t="shared" si="12"/>
        <v>29.00120336943442</v>
      </c>
      <c r="AG18" s="2"/>
      <c r="AH18" s="2"/>
      <c r="AI18" s="2" t="e">
        <v>#DIV/0!</v>
      </c>
      <c r="AJ18" s="2">
        <v>5936</v>
      </c>
      <c r="AK18" s="2">
        <v>1658.3</v>
      </c>
      <c r="AL18" s="2">
        <f t="shared" si="13"/>
        <v>27.93632075471698</v>
      </c>
      <c r="AM18" s="2">
        <v>2443.4</v>
      </c>
      <c r="AN18" s="2">
        <v>1020.5</v>
      </c>
      <c r="AO18" s="2">
        <f t="shared" si="14"/>
        <v>41.76557256282229</v>
      </c>
      <c r="AP18" s="2">
        <v>616.1</v>
      </c>
      <c r="AQ18" s="2">
        <v>355</v>
      </c>
      <c r="AR18" s="2">
        <f t="shared" si="15"/>
        <v>57.62051614997566</v>
      </c>
      <c r="AS18" s="2">
        <v>7824.2</v>
      </c>
      <c r="AT18" s="2">
        <v>2013.6</v>
      </c>
      <c r="AU18" s="2">
        <f t="shared" si="16"/>
        <v>25.735538457605887</v>
      </c>
      <c r="AV18" s="22">
        <v>1638.4</v>
      </c>
      <c r="AW18" s="2">
        <v>725.8</v>
      </c>
      <c r="AX18" s="2">
        <f t="shared" si="17"/>
        <v>44.29931640624999</v>
      </c>
      <c r="AY18" s="21">
        <v>1631.1</v>
      </c>
      <c r="AZ18" s="2">
        <v>719</v>
      </c>
      <c r="BA18" s="2">
        <f t="shared" si="2"/>
        <v>44.08068174851328</v>
      </c>
      <c r="BB18" s="2">
        <v>815.7</v>
      </c>
      <c r="BC18" s="2">
        <v>242.8</v>
      </c>
      <c r="BD18" s="2">
        <f t="shared" si="18"/>
        <v>29.765845286257203</v>
      </c>
      <c r="BE18" s="21">
        <v>2807.7</v>
      </c>
      <c r="BF18" s="2">
        <v>251.4</v>
      </c>
      <c r="BG18" s="2">
        <f t="shared" si="19"/>
        <v>8.953948071375148</v>
      </c>
      <c r="BH18" s="21">
        <v>2371.6</v>
      </c>
      <c r="BI18" s="2">
        <v>742.4</v>
      </c>
      <c r="BJ18" s="2">
        <f t="shared" si="20"/>
        <v>31.303761173891044</v>
      </c>
      <c r="BK18" s="20">
        <f t="shared" si="3"/>
        <v>-35</v>
      </c>
      <c r="BL18" s="20">
        <f t="shared" si="4"/>
        <v>33.200000000000045</v>
      </c>
      <c r="BM18" s="2">
        <f t="shared" si="21"/>
        <v>-94.85714285714299</v>
      </c>
      <c r="BN18" s="10"/>
      <c r="BO18" s="11"/>
    </row>
    <row r="19" spans="1:67" ht="15">
      <c r="A19" s="9">
        <v>10</v>
      </c>
      <c r="B19" s="25" t="s">
        <v>38</v>
      </c>
      <c r="C19" s="7">
        <f t="shared" si="5"/>
        <v>20951.1</v>
      </c>
      <c r="D19" s="8">
        <f t="shared" si="0"/>
        <v>3019.3</v>
      </c>
      <c r="E19" s="2">
        <f t="shared" si="6"/>
        <v>14.411176501472479</v>
      </c>
      <c r="F19" s="2">
        <v>2102</v>
      </c>
      <c r="G19" s="2">
        <v>479.4</v>
      </c>
      <c r="H19" s="2">
        <f t="shared" si="7"/>
        <v>22.80685061845861</v>
      </c>
      <c r="I19" s="2">
        <v>112.7</v>
      </c>
      <c r="J19" s="2">
        <v>42.8</v>
      </c>
      <c r="K19" s="2">
        <f t="shared" si="1"/>
        <v>37.97692990239574</v>
      </c>
      <c r="L19" s="2">
        <v>3.6</v>
      </c>
      <c r="M19" s="2">
        <v>52.6</v>
      </c>
      <c r="N19" s="2">
        <f t="shared" si="8"/>
        <v>1461.111111111111</v>
      </c>
      <c r="O19" s="2">
        <v>572.7</v>
      </c>
      <c r="P19" s="2">
        <v>48.5</v>
      </c>
      <c r="Q19" s="2">
        <f t="shared" si="9"/>
        <v>8.468657237646235</v>
      </c>
      <c r="R19" s="2">
        <v>799</v>
      </c>
      <c r="S19" s="2">
        <v>94</v>
      </c>
      <c r="T19" s="2">
        <f t="shared" si="22"/>
        <v>11.76470588235294</v>
      </c>
      <c r="U19" s="2"/>
      <c r="V19" s="2"/>
      <c r="W19" s="2" t="e">
        <f t="shared" si="10"/>
        <v>#DIV/0!</v>
      </c>
      <c r="X19" s="2">
        <v>12</v>
      </c>
      <c r="Y19" s="2">
        <v>0</v>
      </c>
      <c r="Z19" s="2" t="e">
        <v>#DIV/0!</v>
      </c>
      <c r="AA19" s="2"/>
      <c r="AB19" s="2"/>
      <c r="AC19" s="2" t="e">
        <f t="shared" si="11"/>
        <v>#DIV/0!</v>
      </c>
      <c r="AD19" s="2">
        <v>0</v>
      </c>
      <c r="AE19" s="2">
        <v>0</v>
      </c>
      <c r="AF19" s="2" t="e">
        <f t="shared" si="12"/>
        <v>#DIV/0!</v>
      </c>
      <c r="AG19" s="2"/>
      <c r="AH19" s="2"/>
      <c r="AI19" s="2" t="e">
        <v>#DIV/0!</v>
      </c>
      <c r="AJ19" s="2">
        <v>18849.1</v>
      </c>
      <c r="AK19" s="2">
        <v>2539.9</v>
      </c>
      <c r="AL19" s="2">
        <f t="shared" si="13"/>
        <v>13.474913921619603</v>
      </c>
      <c r="AM19" s="2">
        <v>5618.6</v>
      </c>
      <c r="AN19" s="2">
        <v>2346.7</v>
      </c>
      <c r="AO19" s="2">
        <f t="shared" si="14"/>
        <v>41.7666322571459</v>
      </c>
      <c r="AP19" s="2">
        <v>125.3</v>
      </c>
      <c r="AQ19" s="2">
        <v>0</v>
      </c>
      <c r="AR19" s="2">
        <f t="shared" si="15"/>
        <v>0</v>
      </c>
      <c r="AS19" s="2">
        <v>21101.1</v>
      </c>
      <c r="AT19" s="2">
        <v>2625.1</v>
      </c>
      <c r="AU19" s="2">
        <f t="shared" si="16"/>
        <v>12.440583666254366</v>
      </c>
      <c r="AV19" s="22">
        <v>1875.8</v>
      </c>
      <c r="AW19" s="2">
        <v>727.4</v>
      </c>
      <c r="AX19" s="2">
        <f t="shared" si="17"/>
        <v>38.77812133489711</v>
      </c>
      <c r="AY19" s="21">
        <v>1807.8</v>
      </c>
      <c r="AZ19" s="2">
        <v>709.9</v>
      </c>
      <c r="BA19" s="2">
        <f t="shared" si="2"/>
        <v>39.26872441641775</v>
      </c>
      <c r="BB19" s="2">
        <v>12685.1</v>
      </c>
      <c r="BC19" s="2">
        <v>376.2</v>
      </c>
      <c r="BD19" s="2">
        <f t="shared" si="18"/>
        <v>2.9656841491198334</v>
      </c>
      <c r="BE19" s="21">
        <v>2299.5</v>
      </c>
      <c r="BF19" s="2">
        <v>669.6</v>
      </c>
      <c r="BG19" s="2">
        <f t="shared" si="19"/>
        <v>29.119373776908024</v>
      </c>
      <c r="BH19" s="21">
        <v>2229.1</v>
      </c>
      <c r="BI19" s="2">
        <v>650.3</v>
      </c>
      <c r="BJ19" s="2">
        <f t="shared" si="20"/>
        <v>29.17320891839756</v>
      </c>
      <c r="BK19" s="20">
        <f t="shared" si="3"/>
        <v>-150</v>
      </c>
      <c r="BL19" s="20">
        <f t="shared" si="4"/>
        <v>394.2000000000003</v>
      </c>
      <c r="BM19" s="2">
        <f t="shared" si="21"/>
        <v>-262.8000000000002</v>
      </c>
      <c r="BN19" s="10"/>
      <c r="BO19" s="11"/>
    </row>
    <row r="20" spans="1:67" ht="15">
      <c r="A20" s="9">
        <v>11</v>
      </c>
      <c r="B20" s="25" t="s">
        <v>39</v>
      </c>
      <c r="C20" s="8">
        <f t="shared" si="5"/>
        <v>5434</v>
      </c>
      <c r="D20" s="8">
        <f t="shared" si="0"/>
        <v>1096.6000000000001</v>
      </c>
      <c r="E20" s="2">
        <f t="shared" si="6"/>
        <v>20.18034596981966</v>
      </c>
      <c r="F20" s="2">
        <v>1119.3</v>
      </c>
      <c r="G20" s="2">
        <v>161.4</v>
      </c>
      <c r="H20" s="2">
        <f t="shared" si="7"/>
        <v>14.419726614848566</v>
      </c>
      <c r="I20" s="2">
        <v>88.6</v>
      </c>
      <c r="J20" s="2">
        <v>26.2</v>
      </c>
      <c r="K20" s="2">
        <f t="shared" si="1"/>
        <v>29.571106094808126</v>
      </c>
      <c r="L20" s="2">
        <v>28.5</v>
      </c>
      <c r="M20" s="2">
        <v>0</v>
      </c>
      <c r="N20" s="2">
        <f t="shared" si="8"/>
        <v>0</v>
      </c>
      <c r="O20" s="2">
        <v>112.7</v>
      </c>
      <c r="P20" s="2">
        <v>1.5</v>
      </c>
      <c r="Q20" s="2">
        <f t="shared" si="9"/>
        <v>1.3309671694764862</v>
      </c>
      <c r="R20" s="2">
        <v>433</v>
      </c>
      <c r="S20" s="2">
        <v>25.4</v>
      </c>
      <c r="T20" s="2">
        <f t="shared" si="22"/>
        <v>5.866050808314087</v>
      </c>
      <c r="U20" s="2"/>
      <c r="V20" s="2"/>
      <c r="W20" s="2" t="e">
        <f t="shared" si="10"/>
        <v>#DIV/0!</v>
      </c>
      <c r="X20" s="2">
        <v>30.5</v>
      </c>
      <c r="Y20" s="2">
        <v>15.3</v>
      </c>
      <c r="Z20" s="2" t="e">
        <v>#DIV/0!</v>
      </c>
      <c r="AA20" s="2"/>
      <c r="AB20" s="2"/>
      <c r="AC20" s="2" t="e">
        <f t="shared" si="11"/>
        <v>#DIV/0!</v>
      </c>
      <c r="AD20" s="2">
        <v>94</v>
      </c>
      <c r="AE20" s="2">
        <v>2.3</v>
      </c>
      <c r="AF20" s="2">
        <f t="shared" si="12"/>
        <v>2.4468085106382977</v>
      </c>
      <c r="AG20" s="2"/>
      <c r="AH20" s="2"/>
      <c r="AI20" s="2" t="e">
        <v>#DIV/0!</v>
      </c>
      <c r="AJ20" s="2">
        <v>4314.7</v>
      </c>
      <c r="AK20" s="2">
        <v>935.2</v>
      </c>
      <c r="AL20" s="2">
        <f t="shared" si="13"/>
        <v>21.674739842862774</v>
      </c>
      <c r="AM20" s="2">
        <v>1301.2</v>
      </c>
      <c r="AN20" s="2">
        <v>543.5</v>
      </c>
      <c r="AO20" s="2">
        <f t="shared" si="14"/>
        <v>41.76913618198586</v>
      </c>
      <c r="AP20" s="2">
        <v>532.9</v>
      </c>
      <c r="AQ20" s="2">
        <v>220</v>
      </c>
      <c r="AR20" s="2">
        <f t="shared" si="15"/>
        <v>41.283542878588854</v>
      </c>
      <c r="AS20" s="2">
        <v>5457.3</v>
      </c>
      <c r="AT20" s="2">
        <v>1016.8</v>
      </c>
      <c r="AU20" s="2">
        <f t="shared" si="16"/>
        <v>18.63192421160647</v>
      </c>
      <c r="AV20" s="22">
        <v>1151.3</v>
      </c>
      <c r="AW20" s="2">
        <v>421.7</v>
      </c>
      <c r="AX20" s="2">
        <f t="shared" si="17"/>
        <v>36.62815947190133</v>
      </c>
      <c r="AY20" s="21">
        <v>1144.6</v>
      </c>
      <c r="AZ20" s="2">
        <v>417.6</v>
      </c>
      <c r="BA20" s="2">
        <f t="shared" si="2"/>
        <v>36.48436134894287</v>
      </c>
      <c r="BB20" s="2">
        <v>394.8</v>
      </c>
      <c r="BC20" s="2">
        <v>40</v>
      </c>
      <c r="BD20" s="2">
        <f t="shared" si="18"/>
        <v>10.131712259371833</v>
      </c>
      <c r="BE20" s="21">
        <v>2610.6</v>
      </c>
      <c r="BF20" s="2">
        <v>127.8</v>
      </c>
      <c r="BG20" s="2">
        <f t="shared" si="19"/>
        <v>4.895426338772696</v>
      </c>
      <c r="BH20" s="21">
        <v>1207.1</v>
      </c>
      <c r="BI20" s="2">
        <v>400.9</v>
      </c>
      <c r="BJ20" s="2">
        <f t="shared" si="20"/>
        <v>33.21183000579902</v>
      </c>
      <c r="BK20" s="20">
        <f t="shared" si="3"/>
        <v>-23.300000000000182</v>
      </c>
      <c r="BL20" s="20">
        <f t="shared" si="4"/>
        <v>79.80000000000018</v>
      </c>
      <c r="BM20" s="2">
        <f t="shared" si="21"/>
        <v>-342.4892703862642</v>
      </c>
      <c r="BN20" s="10"/>
      <c r="BO20" s="11"/>
    </row>
    <row r="21" spans="1:67" ht="15" customHeight="1">
      <c r="A21" s="9">
        <v>12</v>
      </c>
      <c r="B21" s="25" t="s">
        <v>40</v>
      </c>
      <c r="C21" s="7">
        <f t="shared" si="5"/>
        <v>5319.1</v>
      </c>
      <c r="D21" s="8">
        <f t="shared" si="0"/>
        <v>1300.6</v>
      </c>
      <c r="E21" s="2">
        <f t="shared" si="6"/>
        <v>24.45150495384557</v>
      </c>
      <c r="F21" s="2">
        <v>1549.7</v>
      </c>
      <c r="G21" s="2">
        <v>429.9</v>
      </c>
      <c r="H21" s="2">
        <f t="shared" si="7"/>
        <v>27.740853068335802</v>
      </c>
      <c r="I21" s="2">
        <v>111.8</v>
      </c>
      <c r="J21" s="2">
        <v>29.7</v>
      </c>
      <c r="K21" s="2">
        <f t="shared" si="1"/>
        <v>26.565295169946335</v>
      </c>
      <c r="L21" s="2">
        <v>135</v>
      </c>
      <c r="M21" s="2">
        <v>60</v>
      </c>
      <c r="N21" s="2">
        <f t="shared" si="8"/>
        <v>44.44444444444444</v>
      </c>
      <c r="O21" s="2">
        <v>47.2</v>
      </c>
      <c r="P21" s="2">
        <v>1.1</v>
      </c>
      <c r="Q21" s="2">
        <f t="shared" si="9"/>
        <v>2.330508474576271</v>
      </c>
      <c r="R21" s="2">
        <v>602</v>
      </c>
      <c r="S21" s="2">
        <v>56.7</v>
      </c>
      <c r="T21" s="2">
        <f t="shared" si="22"/>
        <v>9.418604651162791</v>
      </c>
      <c r="U21" s="2"/>
      <c r="V21" s="2"/>
      <c r="W21" s="2" t="e">
        <f t="shared" si="10"/>
        <v>#DIV/0!</v>
      </c>
      <c r="X21" s="2">
        <v>105.2</v>
      </c>
      <c r="Y21" s="2">
        <v>118.2</v>
      </c>
      <c r="Z21" s="2" t="e">
        <v>#DIV/0!</v>
      </c>
      <c r="AA21" s="2"/>
      <c r="AB21" s="2"/>
      <c r="AC21" s="2" t="e">
        <f t="shared" si="11"/>
        <v>#DIV/0!</v>
      </c>
      <c r="AD21" s="2">
        <v>32.3</v>
      </c>
      <c r="AE21" s="2">
        <v>16.3</v>
      </c>
      <c r="AF21" s="2">
        <f t="shared" si="12"/>
        <v>50.464396284829725</v>
      </c>
      <c r="AG21" s="2"/>
      <c r="AH21" s="2"/>
      <c r="AI21" s="2" t="e">
        <v>#DIV/0!</v>
      </c>
      <c r="AJ21" s="2">
        <v>3769.4</v>
      </c>
      <c r="AK21" s="2">
        <v>870.7</v>
      </c>
      <c r="AL21" s="2">
        <f t="shared" si="13"/>
        <v>23.09916697617658</v>
      </c>
      <c r="AM21" s="2">
        <v>1238.6</v>
      </c>
      <c r="AN21" s="2">
        <v>517.3</v>
      </c>
      <c r="AO21" s="2">
        <f t="shared" si="14"/>
        <v>41.7648958501534</v>
      </c>
      <c r="AP21" s="2">
        <v>516.3</v>
      </c>
      <c r="AQ21" s="2">
        <v>215</v>
      </c>
      <c r="AR21" s="2">
        <f t="shared" si="15"/>
        <v>41.642455936471045</v>
      </c>
      <c r="AS21" s="2">
        <v>5348.4</v>
      </c>
      <c r="AT21" s="2">
        <v>1247.5</v>
      </c>
      <c r="AU21" s="2">
        <f t="shared" si="16"/>
        <v>23.32473263031935</v>
      </c>
      <c r="AV21" s="22">
        <v>1096.8</v>
      </c>
      <c r="AW21" s="2">
        <v>433.2</v>
      </c>
      <c r="AX21" s="2">
        <f t="shared" si="17"/>
        <v>39.49671772428884</v>
      </c>
      <c r="AY21" s="21">
        <v>1090.9</v>
      </c>
      <c r="AZ21" s="2">
        <v>427.9</v>
      </c>
      <c r="BA21" s="2">
        <f t="shared" si="2"/>
        <v>39.22449353744614</v>
      </c>
      <c r="BB21" s="2">
        <v>642.3</v>
      </c>
      <c r="BC21" s="2">
        <v>115</v>
      </c>
      <c r="BD21" s="2">
        <f t="shared" si="18"/>
        <v>17.90440604079091</v>
      </c>
      <c r="BE21" s="21">
        <v>2129.7</v>
      </c>
      <c r="BF21" s="2">
        <v>280.8</v>
      </c>
      <c r="BG21" s="2">
        <f t="shared" si="19"/>
        <v>13.184955627553178</v>
      </c>
      <c r="BH21" s="21">
        <v>1387.1</v>
      </c>
      <c r="BI21" s="2">
        <v>390.7</v>
      </c>
      <c r="BJ21" s="2">
        <f t="shared" si="20"/>
        <v>28.1666786821426</v>
      </c>
      <c r="BK21" s="20">
        <f t="shared" si="3"/>
        <v>-29.299999999999272</v>
      </c>
      <c r="BL21" s="20">
        <f t="shared" si="4"/>
        <v>53.09999999999991</v>
      </c>
      <c r="BM21" s="2">
        <f t="shared" si="21"/>
        <v>-181.2286689419837</v>
      </c>
      <c r="BN21" s="10"/>
      <c r="BO21" s="11"/>
    </row>
    <row r="22" spans="1:67" ht="14.25" customHeight="1">
      <c r="A22" s="65" t="s">
        <v>20</v>
      </c>
      <c r="B22" s="66"/>
      <c r="C22" s="8">
        <f>SUM(C10:C21)</f>
        <v>98423.70000000001</v>
      </c>
      <c r="D22" s="8">
        <f>SUM(D10:D21)</f>
        <v>19350.499999999996</v>
      </c>
      <c r="E22" s="6">
        <f>D22/C22*100</f>
        <v>19.660406995469582</v>
      </c>
      <c r="F22" s="6">
        <f>SUM(F10:F21)</f>
        <v>20309.4</v>
      </c>
      <c r="G22" s="6">
        <f>SUM(G10:G21)</f>
        <v>6081.799999999998</v>
      </c>
      <c r="H22" s="6">
        <f>G22/F22*100</f>
        <v>29.94573941130707</v>
      </c>
      <c r="I22" s="6">
        <f>SUM(I10:I21)</f>
        <v>2823.7000000000003</v>
      </c>
      <c r="J22" s="6">
        <f>SUM(J10:J21)</f>
        <v>940.3999999999999</v>
      </c>
      <c r="K22" s="2">
        <f t="shared" si="1"/>
        <v>33.3038212274675</v>
      </c>
      <c r="L22" s="6">
        <f>SUM(L10:L21)</f>
        <v>1088.7</v>
      </c>
      <c r="M22" s="6">
        <f>SUM(M10:M21)</f>
        <v>1300.7999999999997</v>
      </c>
      <c r="N22" s="6">
        <f>M22/L22*100</f>
        <v>119.48195095067508</v>
      </c>
      <c r="O22" s="6">
        <f>SUM(O10:O21)</f>
        <v>2278.2</v>
      </c>
      <c r="P22" s="6">
        <f>SUM(P10:P21)</f>
        <v>88</v>
      </c>
      <c r="Q22" s="6">
        <f>P22/O22*100</f>
        <v>3.862698621718901</v>
      </c>
      <c r="R22" s="6">
        <f>SUM(R10:R21)</f>
        <v>8997</v>
      </c>
      <c r="S22" s="6">
        <f>SUM(S10:S21)</f>
        <v>1826.6000000000001</v>
      </c>
      <c r="T22" s="6">
        <f>S22/R22*100</f>
        <v>20.30232299655441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581.1</v>
      </c>
      <c r="Y22" s="6">
        <f>SUM(Y10:Y21)</f>
        <v>308.3</v>
      </c>
      <c r="Z22" s="6">
        <f>Y22/X22*100</f>
        <v>53.054551712269834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242</v>
      </c>
      <c r="AE22" s="6">
        <f>SUM(AE10:AE21)</f>
        <v>57.5</v>
      </c>
      <c r="AF22" s="2">
        <f t="shared" si="12"/>
        <v>23.7603305785124</v>
      </c>
      <c r="AG22" s="6">
        <f>SUM(AG10:AG21)</f>
        <v>0</v>
      </c>
      <c r="AH22" s="6">
        <f>SUM(AH10:AH21)</f>
        <v>0</v>
      </c>
      <c r="AI22" s="2" t="e">
        <v>#DIV/0!</v>
      </c>
      <c r="AJ22" s="6">
        <f>SUM(AJ10:AJ21)</f>
        <v>78114.3</v>
      </c>
      <c r="AK22" s="6">
        <f>SUM(AK10:AK21)</f>
        <v>13268.7</v>
      </c>
      <c r="AL22" s="6">
        <f>AK22/AJ22*100</f>
        <v>16.986262438503577</v>
      </c>
      <c r="AM22" s="6">
        <f>SUM(AM10:AM21)</f>
        <v>21884.3</v>
      </c>
      <c r="AN22" s="6">
        <f>SUM(AN10:AN21)</f>
        <v>9140.099999999999</v>
      </c>
      <c r="AO22" s="6">
        <f>AN22/AM22*100</f>
        <v>41.76555795707424</v>
      </c>
      <c r="AP22" s="6">
        <f>SUM(AP10:AP21)</f>
        <v>5516.200000000001</v>
      </c>
      <c r="AQ22" s="6">
        <f>SUM(AQ10:AQ21)</f>
        <v>2215</v>
      </c>
      <c r="AR22" s="6">
        <f>AQ22/AP22*100</f>
        <v>40.154454153221415</v>
      </c>
      <c r="AS22" s="6">
        <f>SUM(AS10:AS21)</f>
        <v>99508.3</v>
      </c>
      <c r="AT22" s="6">
        <f>SUM(AT10:AT21)</f>
        <v>17179.9</v>
      </c>
      <c r="AU22" s="6">
        <f>(AT22/AS22)*100</f>
        <v>17.264790977235066</v>
      </c>
      <c r="AV22" s="6">
        <f>SUM(AV10:AV21)</f>
        <v>16103.099999999997</v>
      </c>
      <c r="AW22" s="6">
        <f>SUM(AW10:AW21)</f>
        <v>6440.599999999999</v>
      </c>
      <c r="AX22" s="6">
        <f>AW22/AV22*100</f>
        <v>39.996025609975725</v>
      </c>
      <c r="AY22" s="6">
        <f>SUM(AY10:AY21)</f>
        <v>15931.199999999999</v>
      </c>
      <c r="AZ22" s="6">
        <f>SUM(AZ10:AZ21)</f>
        <v>6356.4</v>
      </c>
      <c r="BA22" s="6">
        <f t="shared" si="2"/>
        <v>39.89906598373004</v>
      </c>
      <c r="BB22" s="6">
        <f>SUM(BB10:BB21)</f>
        <v>22795.699999999997</v>
      </c>
      <c r="BC22" s="6">
        <f>SUM(BC10:BC21)</f>
        <v>1614.5</v>
      </c>
      <c r="BD22" s="6">
        <f>BC22/BB22*100</f>
        <v>7.0824760810152805</v>
      </c>
      <c r="BE22" s="6">
        <f>SUM(BE10:BE21)</f>
        <v>16536.6</v>
      </c>
      <c r="BF22" s="6">
        <f>SUM(BF10:BF21)</f>
        <v>2807.7000000000003</v>
      </c>
      <c r="BG22" s="6">
        <f>BF22/BE22*100</f>
        <v>16.97870178875948</v>
      </c>
      <c r="BH22" s="6">
        <f>SUM(BH10:BH21)</f>
        <v>37999.299999999996</v>
      </c>
      <c r="BI22" s="6">
        <f>SUM(BI10:BI21)</f>
        <v>5460.499999999999</v>
      </c>
      <c r="BJ22" s="6">
        <f>BI22/BH22*100</f>
        <v>14.370001552660181</v>
      </c>
      <c r="BK22" s="6">
        <f>SUM(BK10:BK21)</f>
        <v>-1084.5999999999935</v>
      </c>
      <c r="BL22" s="6">
        <f>SUM(BL10:BL21)</f>
        <v>2170.600000000001</v>
      </c>
      <c r="BM22" s="6">
        <f>BL22/BK22*100</f>
        <v>-200.12907984510545</v>
      </c>
      <c r="BN22" s="10"/>
      <c r="BO22" s="11"/>
    </row>
    <row r="23" spans="3:65" ht="15" hidden="1">
      <c r="C23" s="15">
        <f aca="true" t="shared" si="23" ref="C23:AC23">C22-C20</f>
        <v>92989.70000000001</v>
      </c>
      <c r="D23" s="15">
        <f t="shared" si="23"/>
        <v>18253.899999999998</v>
      </c>
      <c r="E23" s="15">
        <f t="shared" si="23"/>
        <v>-0.519938974350076</v>
      </c>
      <c r="F23" s="15">
        <f t="shared" si="23"/>
        <v>19190.100000000002</v>
      </c>
      <c r="G23" s="15">
        <f t="shared" si="23"/>
        <v>5920.399999999999</v>
      </c>
      <c r="H23" s="15">
        <f t="shared" si="23"/>
        <v>15.526012796458504</v>
      </c>
      <c r="I23" s="15">
        <f t="shared" si="23"/>
        <v>2735.1000000000004</v>
      </c>
      <c r="J23" s="15">
        <f t="shared" si="23"/>
        <v>914.1999999999998</v>
      </c>
      <c r="K23" s="15">
        <f t="shared" si="23"/>
        <v>3.7327151326593757</v>
      </c>
      <c r="L23" s="15">
        <f t="shared" si="23"/>
        <v>1060.2</v>
      </c>
      <c r="M23" s="15">
        <f t="shared" si="23"/>
        <v>1300.7999999999997</v>
      </c>
      <c r="N23" s="15">
        <f t="shared" si="23"/>
        <v>119.48195095067508</v>
      </c>
      <c r="O23" s="15">
        <f t="shared" si="23"/>
        <v>2165.5</v>
      </c>
      <c r="P23" s="15">
        <f t="shared" si="23"/>
        <v>86.5</v>
      </c>
      <c r="Q23" s="15">
        <f t="shared" si="23"/>
        <v>2.531731452242415</v>
      </c>
      <c r="R23" s="15">
        <f t="shared" si="23"/>
        <v>8564</v>
      </c>
      <c r="S23" s="15">
        <f t="shared" si="23"/>
        <v>1801.2</v>
      </c>
      <c r="T23" s="15">
        <f t="shared" si="23"/>
        <v>14.436272188240322</v>
      </c>
      <c r="U23" s="15">
        <f t="shared" si="23"/>
        <v>0</v>
      </c>
      <c r="V23" s="15">
        <f t="shared" si="23"/>
        <v>0</v>
      </c>
      <c r="W23" s="15" t="e">
        <f t="shared" si="23"/>
        <v>#DIV/0!</v>
      </c>
      <c r="X23" s="15">
        <f t="shared" si="23"/>
        <v>550.6</v>
      </c>
      <c r="Y23" s="15">
        <f t="shared" si="23"/>
        <v>293</v>
      </c>
      <c r="Z23" s="15" t="e">
        <f t="shared" si="23"/>
        <v>#DIV/0!</v>
      </c>
      <c r="AA23" s="15">
        <f t="shared" si="23"/>
        <v>0</v>
      </c>
      <c r="AB23" s="15">
        <f t="shared" si="23"/>
        <v>0</v>
      </c>
      <c r="AC23" s="15" t="e">
        <f t="shared" si="23"/>
        <v>#DIV/0!</v>
      </c>
      <c r="AD23" s="15"/>
      <c r="AE23" s="15"/>
      <c r="AF23" s="2" t="e">
        <f t="shared" si="12"/>
        <v>#DIV/0!</v>
      </c>
      <c r="AG23" s="15">
        <f aca="true" t="shared" si="24" ref="AG23:BM23">AG22-AG20</f>
        <v>0</v>
      </c>
      <c r="AH23" s="15">
        <f t="shared" si="24"/>
        <v>0</v>
      </c>
      <c r="AI23" s="15" t="e">
        <f t="shared" si="24"/>
        <v>#DIV/0!</v>
      </c>
      <c r="AJ23" s="15">
        <f t="shared" si="24"/>
        <v>73799.6</v>
      </c>
      <c r="AK23" s="15">
        <f t="shared" si="24"/>
        <v>12333.5</v>
      </c>
      <c r="AL23" s="15">
        <f t="shared" si="24"/>
        <v>-4.6884774043591975</v>
      </c>
      <c r="AM23" s="15">
        <f t="shared" si="24"/>
        <v>20583.1</v>
      </c>
      <c r="AN23" s="15">
        <f t="shared" si="24"/>
        <v>8596.599999999999</v>
      </c>
      <c r="AO23" s="15">
        <f t="shared" si="24"/>
        <v>-0.0035782249116138587</v>
      </c>
      <c r="AP23" s="15">
        <f t="shared" si="24"/>
        <v>4983.300000000001</v>
      </c>
      <c r="AQ23" s="15">
        <f t="shared" si="24"/>
        <v>1995</v>
      </c>
      <c r="AR23" s="15">
        <f t="shared" si="24"/>
        <v>-1.1290887253674384</v>
      </c>
      <c r="AS23" s="15">
        <f t="shared" si="24"/>
        <v>94051</v>
      </c>
      <c r="AT23" s="15">
        <f t="shared" si="24"/>
        <v>16163.100000000002</v>
      </c>
      <c r="AU23" s="15">
        <f t="shared" si="24"/>
        <v>-1.3671332343714049</v>
      </c>
      <c r="AV23" s="15">
        <f t="shared" si="24"/>
        <v>14951.799999999997</v>
      </c>
      <c r="AW23" s="15">
        <f t="shared" si="24"/>
        <v>6018.9</v>
      </c>
      <c r="AX23" s="15">
        <f t="shared" si="24"/>
        <v>3.3678661380743975</v>
      </c>
      <c r="AY23" s="15">
        <f t="shared" si="24"/>
        <v>14786.599999999999</v>
      </c>
      <c r="AZ23" s="15">
        <f t="shared" si="24"/>
        <v>5938.799999999999</v>
      </c>
      <c r="BA23" s="15">
        <f t="shared" si="24"/>
        <v>3.414704634787171</v>
      </c>
      <c r="BB23" s="15">
        <f t="shared" si="24"/>
        <v>22400.899999999998</v>
      </c>
      <c r="BC23" s="15">
        <f t="shared" si="24"/>
        <v>1574.5</v>
      </c>
      <c r="BD23" s="15">
        <f t="shared" si="24"/>
        <v>-3.0492361783565523</v>
      </c>
      <c r="BE23" s="15">
        <f t="shared" si="24"/>
        <v>13925.999999999998</v>
      </c>
      <c r="BF23" s="15">
        <f t="shared" si="24"/>
        <v>2679.9</v>
      </c>
      <c r="BG23" s="15">
        <f t="shared" si="24"/>
        <v>12.083275449986784</v>
      </c>
      <c r="BH23" s="15">
        <f t="shared" si="24"/>
        <v>36792.2</v>
      </c>
      <c r="BI23" s="15">
        <f t="shared" si="24"/>
        <v>5059.599999999999</v>
      </c>
      <c r="BJ23" s="15">
        <f t="shared" si="24"/>
        <v>-18.84182845313884</v>
      </c>
      <c r="BK23" s="15">
        <f t="shared" si="24"/>
        <v>-1061.2999999999934</v>
      </c>
      <c r="BL23" s="15">
        <f t="shared" si="24"/>
        <v>2090.8000000000006</v>
      </c>
      <c r="BM23" s="15">
        <f t="shared" si="24"/>
        <v>142.36019054115874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X6:Z7"/>
    <mergeCell ref="BB5:BD7"/>
    <mergeCell ref="L6:N7"/>
    <mergeCell ref="A22:B22"/>
    <mergeCell ref="AG6:AI7"/>
    <mergeCell ref="AM6:AO7"/>
    <mergeCell ref="B4:B8"/>
    <mergeCell ref="A4:A8"/>
    <mergeCell ref="O6:Q7"/>
    <mergeCell ref="R6:T7"/>
    <mergeCell ref="U6:W7"/>
    <mergeCell ref="AA6:AC7"/>
    <mergeCell ref="AV4:BJ4"/>
    <mergeCell ref="AY5:BA5"/>
    <mergeCell ref="AS4:AU7"/>
    <mergeCell ref="BK4:BM7"/>
    <mergeCell ref="BE5:BG7"/>
    <mergeCell ref="AD6:AF7"/>
    <mergeCell ref="BH5:BJ7"/>
    <mergeCell ref="AV5:AX7"/>
    <mergeCell ref="AY6:BA7"/>
    <mergeCell ref="I6:K7"/>
    <mergeCell ref="AP6:AR7"/>
    <mergeCell ref="R1:T1"/>
    <mergeCell ref="C2:T2"/>
    <mergeCell ref="C4:E7"/>
    <mergeCell ref="F4:AR4"/>
    <mergeCell ref="F5:H7"/>
    <mergeCell ref="I5:AI5"/>
    <mergeCell ref="AJ5:AL7"/>
    <mergeCell ref="AM5:AR5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65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2018-05-08T06:36:51Z</cp:lastPrinted>
  <dcterms:created xsi:type="dcterms:W3CDTF">2013-04-03T10:22:22Z</dcterms:created>
  <dcterms:modified xsi:type="dcterms:W3CDTF">2018-06-07T07:18:23Z</dcterms:modified>
  <cp:category/>
  <cp:version/>
  <cp:contentType/>
  <cp:contentStatus/>
</cp:coreProperties>
</file>