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7400" windowHeight="1153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<sst xmlns="http://schemas.openxmlformats.org/spreadsheetml/2006/main" count="110" uniqueCount="47">
  <si>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</si>
  <si>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</si>
  <si>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</si>
  <si>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</si>
  <si>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</si>
  <si>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</si>
  <si>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</si>
  <si>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</si>
  <si>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</si>
  <si>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</si>
  <si>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</si>
  <si>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</si>
  <si>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</si>
  <si>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</si>
  <si>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</si>
  <si>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</si>
  <si>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</si>
  <si>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</si>
  <si>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</si>
  <si>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</si>
  <si>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</si>
  <si>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</si>
  <si>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</si>
  <si>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</si>
  <si>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</si>
  <si>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</si>
  <si>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</si>
  <si>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</si>
  <si>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</si>
  <si>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</si>
  <si>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Алтышевское сельское поселение</t>
  </si>
  <si>
    <t>Атратское сельское поселение</t>
  </si>
  <si>
    <t>Ахматовское сельское поселение</t>
  </si>
  <si>
    <t>Восходское сельское поселение</t>
  </si>
  <si>
    <t>Иваньково-Ленинское сельское поселение</t>
  </si>
  <si>
    <t>Кирское сельское поселение</t>
  </si>
  <si>
    <t>Кувакинское сельское поселение</t>
  </si>
  <si>
    <t>Междуреченское сельское поселение</t>
  </si>
  <si>
    <t>Миренское сельское поселение</t>
  </si>
  <si>
    <t>Новоайбесинское сельское поселение</t>
  </si>
  <si>
    <t>Октябрьское сельское поселение</t>
  </si>
  <si>
    <t>Первомайское сельское поселение</t>
  </si>
  <si>
    <t>Сойгинское сельское поселение</t>
  </si>
  <si>
    <t>Староайбесинское сельское поселение</t>
  </si>
  <si>
    <t>Стемасское сельское поселение</t>
  </si>
  <si>
    <t>Чуварлейское сельское поселение</t>
  </si>
  <si>
    <t>Справка об исполнении бюджетов поселений Алатырского района на 01 ноября 2019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</si>
</sst>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  <numFmt numFmtId="194" formatCode="0.0_ ;[Red]\-0.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name val="Arial Cyr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" fontId="43" fillId="20" borderId="1">
      <alignment horizontal="right" vertical="top" shrinkToFit="1"/>
      <protection/>
    </xf>
    <xf numFmtId="4" fontId="43" fillId="20" borderId="2">
      <alignment horizontal="right" vertical="top" shrinkToFit="1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4" fillId="27" borderId="3" applyNumberFormat="0" applyAlignment="0" applyProtection="0"/>
    <xf numFmtId="0" fontId="45" fillId="28" borderId="4" applyNumberFormat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55" applyFill="1" applyAlignment="1">
      <alignment vertical="center" wrapText="1"/>
      <protection/>
    </xf>
    <xf numFmtId="172" fontId="4" fillId="0" borderId="12" xfId="55" applyNumberFormat="1" applyFont="1" applyFill="1" applyBorder="1" applyAlignment="1" applyProtection="1">
      <alignment vertical="center" wrapText="1"/>
      <protection locked="0"/>
    </xf>
    <xf numFmtId="0" fontId="2" fillId="0" borderId="0" xfId="55" applyFont="1" applyFill="1" applyAlignment="1">
      <alignment vertical="center" wrapText="1"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0" fontId="14" fillId="0" borderId="12" xfId="55" applyFont="1" applyFill="1" applyBorder="1" applyAlignment="1">
      <alignment horizontal="center" vertical="center" wrapText="1"/>
      <protection/>
    </xf>
    <xf numFmtId="172" fontId="6" fillId="0" borderId="12" xfId="55" applyNumberFormat="1" applyFont="1" applyFill="1" applyBorder="1" applyAlignment="1" applyProtection="1">
      <alignment vertical="center" wrapText="1"/>
      <protection locked="0"/>
    </xf>
    <xf numFmtId="172" fontId="61" fillId="0" borderId="12" xfId="55" applyNumberFormat="1" applyFont="1" applyFill="1" applyBorder="1" applyAlignment="1" applyProtection="1">
      <alignment vertical="center" wrapText="1"/>
      <protection locked="0"/>
    </xf>
    <xf numFmtId="172" fontId="2" fillId="0" borderId="12" xfId="55" applyNumberFormat="1" applyFont="1" applyFill="1" applyBorder="1" applyAlignment="1" applyProtection="1">
      <alignment vertical="center" wrapText="1"/>
      <protection locked="0"/>
    </xf>
    <xf numFmtId="0" fontId="5" fillId="0" borderId="12" xfId="56" applyFont="1" applyFill="1" applyBorder="1" applyAlignment="1">
      <alignment horizontal="left" vertical="center" wrapText="1"/>
      <protection/>
    </xf>
    <xf numFmtId="0" fontId="13" fillId="0" borderId="13" xfId="55" applyFont="1" applyFill="1" applyBorder="1" applyAlignment="1">
      <alignment horizontal="left"/>
      <protection/>
    </xf>
    <xf numFmtId="0" fontId="2" fillId="0" borderId="0" xfId="55" applyFont="1" applyFill="1">
      <alignment/>
      <protection/>
    </xf>
    <xf numFmtId="172" fontId="2" fillId="0" borderId="0" xfId="55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5" applyFont="1" applyFill="1" applyAlignment="1">
      <alignment vertical="center" wrapText="1"/>
      <protection/>
    </xf>
    <xf numFmtId="0" fontId="7" fillId="0" borderId="0" xfId="55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5" applyFont="1" applyFill="1" applyAlignment="1">
      <alignment vertical="center" wrapText="1"/>
      <protection/>
    </xf>
    <xf numFmtId="0" fontId="15" fillId="0" borderId="0" xfId="55" applyFont="1" applyFill="1" applyAlignment="1">
      <alignment vertical="center" wrapText="1"/>
      <protection/>
    </xf>
    <xf numFmtId="0" fontId="2" fillId="0" borderId="0" xfId="55" applyFill="1">
      <alignment/>
      <protection/>
    </xf>
    <xf numFmtId="172" fontId="4" fillId="0" borderId="12" xfId="55" applyNumberFormat="1" applyFont="1" applyFill="1" applyBorder="1" applyAlignment="1" applyProtection="1">
      <alignment vertical="center" wrapText="1"/>
      <protection locked="0"/>
    </xf>
    <xf numFmtId="172" fontId="2" fillId="0" borderId="12" xfId="55" applyNumberFormat="1" applyFont="1" applyFill="1" applyBorder="1" applyAlignment="1" applyProtection="1">
      <alignment horizontal="right" vertical="top" shrinkToFit="1"/>
      <protection locked="0"/>
    </xf>
    <xf numFmtId="172" fontId="2" fillId="0" borderId="12" xfId="55" applyNumberFormat="1" applyFont="1" applyFill="1" applyBorder="1" applyProtection="1">
      <alignment/>
      <protection locked="0"/>
    </xf>
    <xf numFmtId="0" fontId="14" fillId="0" borderId="12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2" xfId="56" applyFont="1" applyFill="1" applyBorder="1" applyAlignment="1" applyProtection="1">
      <alignment horizontal="left" vertical="center" wrapText="1"/>
      <protection/>
    </xf>
    <xf numFmtId="172" fontId="4" fillId="34" borderId="12" xfId="55" applyNumberFormat="1" applyFont="1" applyFill="1" applyBorder="1" applyAlignment="1" applyProtection="1">
      <alignment vertical="center" wrapText="1"/>
      <protection locked="0"/>
    </xf>
    <xf numFmtId="173" fontId="18" fillId="35" borderId="12" xfId="0" applyNumberFormat="1" applyFont="1" applyFill="1" applyBorder="1" applyAlignment="1">
      <alignment/>
    </xf>
    <xf numFmtId="173" fontId="61" fillId="0" borderId="12" xfId="55" applyNumberFormat="1" applyFont="1" applyFill="1" applyBorder="1" applyAlignment="1" applyProtection="1">
      <alignment vertical="center" wrapText="1"/>
      <protection locked="0"/>
    </xf>
    <xf numFmtId="173" fontId="4" fillId="0" borderId="12" xfId="55" applyNumberFormat="1" applyFont="1" applyFill="1" applyBorder="1" applyAlignment="1" applyProtection="1">
      <alignment vertical="center" wrapText="1"/>
      <protection locked="0"/>
    </xf>
    <xf numFmtId="173" fontId="0" fillId="0" borderId="12" xfId="0" applyNumberFormat="1" applyBorder="1" applyAlignment="1" applyProtection="1">
      <alignment/>
      <protection locked="0"/>
    </xf>
    <xf numFmtId="173" fontId="17" fillId="35" borderId="12" xfId="0" applyNumberFormat="1" applyFont="1" applyFill="1" applyBorder="1" applyAlignment="1" applyProtection="1">
      <alignment vertical="center" wrapText="1"/>
      <protection locked="0"/>
    </xf>
    <xf numFmtId="173" fontId="19" fillId="35" borderId="12" xfId="0" applyNumberFormat="1" applyFont="1" applyFill="1" applyBorder="1" applyAlignment="1" applyProtection="1">
      <alignment vertical="center" wrapText="1"/>
      <protection locked="0"/>
    </xf>
    <xf numFmtId="173" fontId="18" fillId="35" borderId="12" xfId="0" applyNumberFormat="1" applyFont="1" applyFill="1" applyBorder="1" applyAlignment="1" applyProtection="1">
      <alignment vertical="center" wrapText="1"/>
      <protection locked="0"/>
    </xf>
    <xf numFmtId="173" fontId="18" fillId="0" borderId="12" xfId="0" applyNumberFormat="1" applyFont="1" applyBorder="1" applyAlignment="1" applyProtection="1">
      <alignment vertical="center" wrapText="1"/>
      <protection locked="0"/>
    </xf>
    <xf numFmtId="173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173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173" fontId="2" fillId="0" borderId="12" xfId="55" applyNumberFormat="1" applyFont="1" applyFill="1" applyBorder="1" applyAlignment="1" applyProtection="1">
      <alignment horizontal="right" vertical="top" shrinkToFit="1"/>
      <protection locked="0"/>
    </xf>
    <xf numFmtId="173" fontId="2" fillId="0" borderId="12" xfId="55" applyNumberFormat="1" applyFont="1" applyFill="1" applyBorder="1" applyProtection="1">
      <alignment/>
      <protection locked="0"/>
    </xf>
    <xf numFmtId="173" fontId="9" fillId="0" borderId="12" xfId="55" applyNumberFormat="1" applyFont="1" applyFill="1" applyBorder="1" applyAlignment="1" applyProtection="1">
      <alignment vertical="center" wrapText="1"/>
      <protection locked="0"/>
    </xf>
    <xf numFmtId="173" fontId="18" fillId="0" borderId="12" xfId="0" applyNumberFormat="1" applyFont="1" applyFill="1" applyBorder="1" applyAlignment="1" applyProtection="1">
      <alignment vertical="center" wrapText="1"/>
      <protection locked="0"/>
    </xf>
    <xf numFmtId="173" fontId="20" fillId="35" borderId="12" xfId="0" applyNumberFormat="1" applyFont="1" applyFill="1" applyBorder="1" applyAlignment="1" applyProtection="1">
      <alignment vertical="center" wrapText="1"/>
      <protection locked="0"/>
    </xf>
    <xf numFmtId="173" fontId="0" fillId="36" borderId="12" xfId="0" applyNumberFormat="1" applyFont="1" applyFill="1" applyBorder="1" applyAlignment="1">
      <alignment horizontal="center" vertical="center" wrapText="1"/>
    </xf>
    <xf numFmtId="173" fontId="21" fillId="37" borderId="12" xfId="55" applyNumberFormat="1" applyFont="1" applyFill="1" applyBorder="1" applyAlignment="1" applyProtection="1">
      <alignment vertical="center" wrapText="1"/>
      <protection locked="0"/>
    </xf>
    <xf numFmtId="173" fontId="21" fillId="37" borderId="12" xfId="55" applyNumberFormat="1" applyFont="1" applyFill="1" applyBorder="1" applyAlignment="1" applyProtection="1">
      <alignment horizontal="right" vertical="top" shrinkToFit="1"/>
      <protection locked="0"/>
    </xf>
    <xf numFmtId="0" fontId="14" fillId="37" borderId="12" xfId="55" applyFont="1" applyFill="1" applyBorder="1" applyAlignment="1">
      <alignment horizontal="center" vertical="center" wrapText="1"/>
      <protection/>
    </xf>
    <xf numFmtId="173" fontId="2" fillId="37" borderId="12" xfId="55" applyNumberFormat="1" applyFont="1" applyFill="1" applyBorder="1" applyAlignment="1" applyProtection="1">
      <alignment vertical="center" wrapText="1"/>
      <protection locked="0"/>
    </xf>
    <xf numFmtId="0" fontId="15" fillId="0" borderId="0" xfId="55" applyFont="1" applyFill="1" applyAlignment="1">
      <alignment horizontal="center" vertical="center" wrapText="1"/>
      <protection/>
    </xf>
    <xf numFmtId="0" fontId="10" fillId="0" borderId="0" xfId="55" applyFont="1" applyFill="1" applyAlignment="1" applyProtection="1">
      <alignment horizontal="center" vertical="center" wrapText="1"/>
      <protection locked="0"/>
    </xf>
    <xf numFmtId="0" fontId="13" fillId="0" borderId="14" xfId="55" applyFont="1" applyFill="1" applyBorder="1" applyAlignment="1">
      <alignment horizontal="center" vertical="center" wrapText="1"/>
      <protection/>
    </xf>
    <xf numFmtId="0" fontId="13" fillId="0" borderId="15" xfId="55" applyFont="1" applyFill="1" applyBorder="1" applyAlignment="1">
      <alignment horizontal="center" vertical="center" wrapText="1"/>
      <protection/>
    </xf>
    <xf numFmtId="0" fontId="13" fillId="0" borderId="16" xfId="55" applyFont="1" applyFill="1" applyBorder="1" applyAlignment="1">
      <alignment horizontal="center" vertical="center" wrapText="1"/>
      <protection/>
    </xf>
    <xf numFmtId="0" fontId="13" fillId="0" borderId="17" xfId="55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>
      <alignment horizontal="center" vertical="center" wrapText="1"/>
      <protection/>
    </xf>
    <xf numFmtId="0" fontId="13" fillId="0" borderId="18" xfId="55" applyFont="1" applyFill="1" applyBorder="1" applyAlignment="1">
      <alignment horizontal="center" vertical="center" wrapText="1"/>
      <protection/>
    </xf>
    <xf numFmtId="0" fontId="13" fillId="0" borderId="19" xfId="55" applyFont="1" applyFill="1" applyBorder="1" applyAlignment="1">
      <alignment horizontal="center" vertical="center" wrapText="1"/>
      <protection/>
    </xf>
    <xf numFmtId="0" fontId="13" fillId="0" borderId="20" xfId="55" applyFont="1" applyFill="1" applyBorder="1" applyAlignment="1">
      <alignment horizontal="center" vertical="center" wrapText="1"/>
      <protection/>
    </xf>
    <xf numFmtId="0" fontId="13" fillId="0" borderId="21" xfId="55" applyFont="1" applyFill="1" applyBorder="1" applyAlignment="1">
      <alignment horizontal="center" vertical="center" wrapText="1"/>
      <protection/>
    </xf>
    <xf numFmtId="0" fontId="13" fillId="0" borderId="22" xfId="55" applyFont="1" applyFill="1" applyBorder="1" applyAlignment="1">
      <alignment horizontal="center" vertical="center" wrapText="1"/>
      <protection/>
    </xf>
    <xf numFmtId="0" fontId="13" fillId="0" borderId="23" xfId="55" applyFont="1" applyFill="1" applyBorder="1" applyAlignment="1">
      <alignment horizontal="center" vertical="center" wrapText="1"/>
      <protection/>
    </xf>
    <xf numFmtId="0" fontId="13" fillId="0" borderId="12" xfId="55" applyFont="1" applyFill="1" applyBorder="1" applyAlignment="1">
      <alignment horizontal="center" vertical="center" wrapText="1"/>
      <protection/>
    </xf>
    <xf numFmtId="0" fontId="13" fillId="0" borderId="22" xfId="55" applyFont="1" applyFill="1" applyBorder="1" applyAlignment="1">
      <alignment horizontal="left" vertical="center" wrapText="1"/>
      <protection/>
    </xf>
    <xf numFmtId="0" fontId="13" fillId="0" borderId="23" xfId="55" applyFont="1" applyFill="1" applyBorder="1" applyAlignment="1">
      <alignment horizontal="left" vertical="center" wrapText="1"/>
      <protection/>
    </xf>
    <xf numFmtId="0" fontId="13" fillId="0" borderId="13" xfId="55" applyFont="1" applyFill="1" applyBorder="1" applyAlignment="1">
      <alignment horizontal="left" vertical="center" wrapText="1"/>
      <protection/>
    </xf>
    <xf numFmtId="49" fontId="13" fillId="37" borderId="12" xfId="55" applyNumberFormat="1" applyFont="1" applyFill="1" applyBorder="1" applyAlignment="1">
      <alignment horizontal="center" vertical="center" wrapText="1"/>
      <protection/>
    </xf>
    <xf numFmtId="0" fontId="15" fillId="0" borderId="14" xfId="55" applyFont="1" applyFill="1" applyBorder="1" applyAlignment="1">
      <alignment horizontal="center" vertical="center" wrapText="1"/>
      <protection/>
    </xf>
    <xf numFmtId="0" fontId="15" fillId="0" borderId="15" xfId="55" applyFont="1" applyFill="1" applyBorder="1" applyAlignment="1">
      <alignment horizontal="center" vertical="center" wrapText="1"/>
      <protection/>
    </xf>
    <xf numFmtId="0" fontId="15" fillId="0" borderId="16" xfId="55" applyFont="1" applyFill="1" applyBorder="1" applyAlignment="1">
      <alignment horizontal="center" vertical="center" wrapText="1"/>
      <protection/>
    </xf>
    <xf numFmtId="0" fontId="15" fillId="0" borderId="17" xfId="55" applyFont="1" applyFill="1" applyBorder="1" applyAlignment="1">
      <alignment horizontal="center" vertical="center" wrapText="1"/>
      <protection/>
    </xf>
    <xf numFmtId="0" fontId="15" fillId="0" borderId="0" xfId="55" applyFont="1" applyFill="1" applyBorder="1" applyAlignment="1">
      <alignment horizontal="center" vertical="center" wrapText="1"/>
      <protection/>
    </xf>
    <xf numFmtId="0" fontId="15" fillId="0" borderId="18" xfId="55" applyFont="1" applyFill="1" applyBorder="1" applyAlignment="1">
      <alignment horizontal="center" vertical="center" wrapText="1"/>
      <protection/>
    </xf>
    <xf numFmtId="0" fontId="15" fillId="0" borderId="19" xfId="55" applyFont="1" applyFill="1" applyBorder="1" applyAlignment="1">
      <alignment horizontal="center" vertical="center" wrapText="1"/>
      <protection/>
    </xf>
    <xf numFmtId="0" fontId="15" fillId="0" borderId="20" xfId="55" applyFont="1" applyFill="1" applyBorder="1" applyAlignment="1">
      <alignment horizontal="center" vertical="center" wrapText="1"/>
      <protection/>
    </xf>
    <xf numFmtId="0" fontId="15" fillId="0" borderId="21" xfId="55" applyFont="1" applyFill="1" applyBorder="1" applyAlignment="1">
      <alignment horizontal="center" vertical="center" wrapText="1"/>
      <protection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3" fillId="37" borderId="12" xfId="55" applyFont="1" applyFill="1" applyBorder="1" applyAlignment="1">
      <alignment horizontal="center" vertical="center" wrapText="1"/>
      <protection/>
    </xf>
    <xf numFmtId="49" fontId="13" fillId="37" borderId="14" xfId="55" applyNumberFormat="1" applyFont="1" applyFill="1" applyBorder="1" applyAlignment="1">
      <alignment horizontal="center" vertical="center" wrapText="1"/>
      <protection/>
    </xf>
    <xf numFmtId="49" fontId="13" fillId="37" borderId="15" xfId="55" applyNumberFormat="1" applyFont="1" applyFill="1" applyBorder="1" applyAlignment="1">
      <alignment horizontal="center" vertical="center" wrapText="1"/>
      <protection/>
    </xf>
    <xf numFmtId="49" fontId="13" fillId="37" borderId="17" xfId="55" applyNumberFormat="1" applyFont="1" applyFill="1" applyBorder="1" applyAlignment="1">
      <alignment horizontal="center" vertical="center" wrapText="1"/>
      <protection/>
    </xf>
    <xf numFmtId="49" fontId="13" fillId="37" borderId="0" xfId="55" applyNumberFormat="1" applyFont="1" applyFill="1" applyBorder="1" applyAlignment="1">
      <alignment horizontal="center" vertical="center" wrapText="1"/>
      <protection/>
    </xf>
    <xf numFmtId="49" fontId="13" fillId="37" borderId="19" xfId="55" applyNumberFormat="1" applyFont="1" applyFill="1" applyBorder="1" applyAlignment="1">
      <alignment horizontal="center" vertical="center" wrapText="1"/>
      <protection/>
    </xf>
    <xf numFmtId="49" fontId="13" fillId="37" borderId="20" xfId="55" applyNumberFormat="1" applyFont="1" applyFill="1" applyBorder="1" applyAlignment="1">
      <alignment horizontal="center" vertical="center" wrapText="1"/>
      <protection/>
    </xf>
    <xf numFmtId="0" fontId="15" fillId="0" borderId="22" xfId="56" applyFont="1" applyFill="1" applyBorder="1" applyAlignment="1">
      <alignment horizontal="center" vertical="center" wrapText="1"/>
      <protection/>
    </xf>
    <xf numFmtId="0" fontId="15" fillId="0" borderId="13" xfId="56" applyFont="1" applyFill="1" applyBorder="1" applyAlignment="1">
      <alignment horizontal="center" vertical="center" wrapText="1"/>
      <protection/>
    </xf>
    <xf numFmtId="0" fontId="13" fillId="0" borderId="24" xfId="55" applyFont="1" applyFill="1" applyBorder="1" applyAlignment="1">
      <alignment horizontal="center" vertical="center" wrapText="1"/>
      <protection/>
    </xf>
    <xf numFmtId="0" fontId="13" fillId="0" borderId="25" xfId="55" applyFont="1" applyFill="1" applyBorder="1" applyAlignment="1">
      <alignment horizontal="center" vertical="center" wrapText="1"/>
      <protection/>
    </xf>
    <xf numFmtId="0" fontId="13" fillId="0" borderId="26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3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1"/>
  <sheetViews>
    <sheetView tabSelected="1" zoomScalePageLayoutView="0" workbookViewId="0" topLeftCell="A7">
      <pane xSplit="2" topLeftCell="BB1" activePane="topRight" state="frozen"/>
      <selection pane="topLeft" activeCell="A1" sqref="A1"/>
      <selection pane="topRight" activeCell="BM8" sqref="BM8"/>
    </sheetView>
  </sheetViews>
  <sheetFormatPr defaultColWidth="9.140625" defaultRowHeight="15"/>
  <cols>
    <col min="1" max="1" width="6.421875" style="13" bestFit="1" customWidth="1"/>
    <col min="2" max="2" width="36.140625" style="13" customWidth="1"/>
    <col min="3" max="7" width="9.140625" style="13" customWidth="1"/>
    <col min="8" max="8" width="8.8515625" style="13" customWidth="1"/>
    <col min="9" max="13" width="9.140625" style="13" customWidth="1"/>
    <col min="14" max="14" width="8.8515625" style="13" customWidth="1"/>
    <col min="15" max="24" width="9.140625" style="13" customWidth="1"/>
    <col min="25" max="25" width="9.7109375" style="13" customWidth="1"/>
    <col min="26" max="33" width="9.140625" style="13" customWidth="1"/>
    <col min="34" max="34" width="10.421875" style="13" customWidth="1"/>
    <col min="35" max="36" width="9.140625" style="13" customWidth="1"/>
    <col min="37" max="37" width="10.28125" style="13" bestFit="1" customWidth="1"/>
    <col min="38" max="44" width="9.140625" style="13" customWidth="1"/>
    <col min="45" max="45" width="10.7109375" style="13" customWidth="1"/>
    <col min="46" max="46" width="10.57421875" style="13" customWidth="1"/>
    <col min="47" max="57" width="9.140625" style="13" customWidth="1"/>
    <col min="58" max="58" width="11.421875" style="13" bestFit="1" customWidth="1"/>
    <col min="59" max="64" width="9.140625" style="13" customWidth="1"/>
    <col min="65" max="65" width="12.140625" style="13" customWidth="1"/>
    <col min="66" max="66" width="9.140625" style="13" customWidth="1"/>
    <col min="67" max="67" width="10.7109375" style="13" bestFit="1" customWidth="1"/>
    <col min="68" max="16384" width="9.140625" style="13" customWidth="1"/>
  </cols>
  <sheetData>
    <row r="1" spans="1:67" ht="15" customHeight="1">
      <c r="A1" s="1"/>
      <c r="B1" s="18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7"/>
      <c r="P1" s="17"/>
      <c r="Q1" s="17"/>
      <c r="R1" s="47" t="s">
        <v>0</v>
      </c>
      <c r="S1" s="47"/>
      <c r="T1" s="4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48" t="s">
        <v>46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15" customHeight="1">
      <c r="A4" s="51" t="s">
        <v>21</v>
      </c>
      <c r="B4" s="89" t="s">
        <v>1</v>
      </c>
      <c r="C4" s="49" t="s">
        <v>2</v>
      </c>
      <c r="D4" s="50"/>
      <c r="E4" s="51"/>
      <c r="F4" s="58" t="s">
        <v>3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65" t="s">
        <v>4</v>
      </c>
      <c r="AT4" s="66"/>
      <c r="AU4" s="67"/>
      <c r="AV4" s="58" t="s">
        <v>7</v>
      </c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49" t="s">
        <v>5</v>
      </c>
      <c r="BL4" s="50"/>
      <c r="BM4" s="51"/>
      <c r="BN4" s="19"/>
      <c r="BO4" s="19"/>
    </row>
    <row r="5" spans="1:67" ht="15" customHeight="1">
      <c r="A5" s="54"/>
      <c r="B5" s="90"/>
      <c r="C5" s="52"/>
      <c r="D5" s="53"/>
      <c r="E5" s="54"/>
      <c r="F5" s="60" t="s">
        <v>6</v>
      </c>
      <c r="G5" s="60"/>
      <c r="H5" s="60"/>
      <c r="I5" s="61" t="s">
        <v>7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3"/>
      <c r="AJ5" s="60" t="s">
        <v>8</v>
      </c>
      <c r="AK5" s="60"/>
      <c r="AL5" s="60"/>
      <c r="AM5" s="58" t="s">
        <v>7</v>
      </c>
      <c r="AN5" s="59"/>
      <c r="AO5" s="59"/>
      <c r="AP5" s="59"/>
      <c r="AQ5" s="59"/>
      <c r="AR5" s="59"/>
      <c r="AS5" s="68"/>
      <c r="AT5" s="69"/>
      <c r="AU5" s="70"/>
      <c r="AV5" s="81" t="s">
        <v>12</v>
      </c>
      <c r="AW5" s="82"/>
      <c r="AX5" s="82"/>
      <c r="AY5" s="64" t="s">
        <v>7</v>
      </c>
      <c r="AZ5" s="64"/>
      <c r="BA5" s="64"/>
      <c r="BB5" s="64" t="s">
        <v>13</v>
      </c>
      <c r="BC5" s="64"/>
      <c r="BD5" s="64"/>
      <c r="BE5" s="64" t="s">
        <v>14</v>
      </c>
      <c r="BF5" s="64"/>
      <c r="BG5" s="64"/>
      <c r="BH5" s="80" t="s">
        <v>15</v>
      </c>
      <c r="BI5" s="80"/>
      <c r="BJ5" s="80"/>
      <c r="BK5" s="52"/>
      <c r="BL5" s="53"/>
      <c r="BM5" s="54"/>
      <c r="BN5" s="19"/>
      <c r="BO5" s="19"/>
    </row>
    <row r="6" spans="1:67" ht="15" customHeight="1">
      <c r="A6" s="54"/>
      <c r="B6" s="90"/>
      <c r="C6" s="52"/>
      <c r="D6" s="53"/>
      <c r="E6" s="54"/>
      <c r="F6" s="60"/>
      <c r="G6" s="60"/>
      <c r="H6" s="60"/>
      <c r="I6" s="49" t="s">
        <v>9</v>
      </c>
      <c r="J6" s="50"/>
      <c r="K6" s="51"/>
      <c r="L6" s="49" t="s">
        <v>10</v>
      </c>
      <c r="M6" s="50"/>
      <c r="N6" s="51"/>
      <c r="O6" s="49" t="s">
        <v>23</v>
      </c>
      <c r="P6" s="50"/>
      <c r="Q6" s="51"/>
      <c r="R6" s="49" t="s">
        <v>11</v>
      </c>
      <c r="S6" s="50"/>
      <c r="T6" s="51"/>
      <c r="U6" s="49" t="s">
        <v>22</v>
      </c>
      <c r="V6" s="50"/>
      <c r="W6" s="51"/>
      <c r="X6" s="49" t="s">
        <v>24</v>
      </c>
      <c r="Y6" s="50"/>
      <c r="Z6" s="51"/>
      <c r="AA6" s="49" t="s">
        <v>28</v>
      </c>
      <c r="AB6" s="50"/>
      <c r="AC6" s="51"/>
      <c r="AD6" s="74" t="s">
        <v>29</v>
      </c>
      <c r="AE6" s="75"/>
      <c r="AF6" s="76"/>
      <c r="AG6" s="49" t="s">
        <v>27</v>
      </c>
      <c r="AH6" s="50"/>
      <c r="AI6" s="51"/>
      <c r="AJ6" s="60"/>
      <c r="AK6" s="60"/>
      <c r="AL6" s="60"/>
      <c r="AM6" s="49" t="s">
        <v>25</v>
      </c>
      <c r="AN6" s="50"/>
      <c r="AO6" s="51"/>
      <c r="AP6" s="49" t="s">
        <v>26</v>
      </c>
      <c r="AQ6" s="50"/>
      <c r="AR6" s="51"/>
      <c r="AS6" s="68"/>
      <c r="AT6" s="69"/>
      <c r="AU6" s="70"/>
      <c r="AV6" s="83"/>
      <c r="AW6" s="84"/>
      <c r="AX6" s="84"/>
      <c r="AY6" s="64" t="s">
        <v>16</v>
      </c>
      <c r="AZ6" s="64"/>
      <c r="BA6" s="64"/>
      <c r="BB6" s="64"/>
      <c r="BC6" s="64"/>
      <c r="BD6" s="64"/>
      <c r="BE6" s="64"/>
      <c r="BF6" s="64"/>
      <c r="BG6" s="64"/>
      <c r="BH6" s="80"/>
      <c r="BI6" s="80"/>
      <c r="BJ6" s="80"/>
      <c r="BK6" s="52"/>
      <c r="BL6" s="53"/>
      <c r="BM6" s="54"/>
      <c r="BN6" s="19"/>
      <c r="BO6" s="19"/>
    </row>
    <row r="7" spans="1:67" ht="168" customHeight="1">
      <c r="A7" s="54"/>
      <c r="B7" s="90"/>
      <c r="C7" s="55"/>
      <c r="D7" s="56"/>
      <c r="E7" s="57"/>
      <c r="F7" s="60"/>
      <c r="G7" s="60"/>
      <c r="H7" s="60"/>
      <c r="I7" s="55"/>
      <c r="J7" s="56"/>
      <c r="K7" s="57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77"/>
      <c r="AE7" s="78"/>
      <c r="AF7" s="79"/>
      <c r="AG7" s="55"/>
      <c r="AH7" s="56"/>
      <c r="AI7" s="57"/>
      <c r="AJ7" s="60"/>
      <c r="AK7" s="60"/>
      <c r="AL7" s="60"/>
      <c r="AM7" s="55"/>
      <c r="AN7" s="56"/>
      <c r="AO7" s="57"/>
      <c r="AP7" s="55"/>
      <c r="AQ7" s="56"/>
      <c r="AR7" s="57"/>
      <c r="AS7" s="71"/>
      <c r="AT7" s="72"/>
      <c r="AU7" s="73"/>
      <c r="AV7" s="85"/>
      <c r="AW7" s="86"/>
      <c r="AX7" s="86"/>
      <c r="AY7" s="64"/>
      <c r="AZ7" s="64"/>
      <c r="BA7" s="64"/>
      <c r="BB7" s="64"/>
      <c r="BC7" s="64"/>
      <c r="BD7" s="64"/>
      <c r="BE7" s="64"/>
      <c r="BF7" s="64"/>
      <c r="BG7" s="64"/>
      <c r="BH7" s="80"/>
      <c r="BI7" s="80"/>
      <c r="BJ7" s="80"/>
      <c r="BK7" s="55"/>
      <c r="BL7" s="56"/>
      <c r="BM7" s="57"/>
      <c r="BN7" s="19"/>
      <c r="BO7" s="19"/>
    </row>
    <row r="8" spans="1:67" ht="33.75">
      <c r="A8" s="57"/>
      <c r="B8" s="91"/>
      <c r="C8" s="4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4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4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25" t="s">
        <v>30</v>
      </c>
      <c r="C10" s="28">
        <f>F10+AJ10</f>
        <v>4327.2</v>
      </c>
      <c r="D10" s="42">
        <v>3694.6254599999997</v>
      </c>
      <c r="E10" s="29">
        <f>D10/C10*100</f>
        <v>85.38143510815308</v>
      </c>
      <c r="F10" s="29">
        <v>1297.5</v>
      </c>
      <c r="G10" s="30">
        <v>815.3857099999999</v>
      </c>
      <c r="H10" s="29">
        <f>G10/F10*100</f>
        <v>62.84282928709055</v>
      </c>
      <c r="I10" s="29">
        <v>48</v>
      </c>
      <c r="J10" s="31">
        <v>37.767219999999995</v>
      </c>
      <c r="K10" s="29">
        <f aca="true" t="shared" si="0" ref="K10:K34">J10/I10*100</f>
        <v>78.68170833333332</v>
      </c>
      <c r="L10" s="29">
        <v>17</v>
      </c>
      <c r="M10" s="32">
        <v>5.74518</v>
      </c>
      <c r="N10" s="29">
        <f>M10/L10*100</f>
        <v>33.79517647058824</v>
      </c>
      <c r="O10" s="29">
        <v>300</v>
      </c>
      <c r="P10" s="33">
        <v>46.89476</v>
      </c>
      <c r="Q10" s="29">
        <f>P10/O10*100</f>
        <v>15.631586666666667</v>
      </c>
      <c r="R10" s="29">
        <v>180</v>
      </c>
      <c r="S10" s="33">
        <v>105.0974</v>
      </c>
      <c r="T10" s="29">
        <f>S10/R10*100</f>
        <v>58.387444444444434</v>
      </c>
      <c r="U10" s="29"/>
      <c r="V10" s="29"/>
      <c r="W10" s="29" t="e">
        <f>V10/U10*100</f>
        <v>#DIV/0!</v>
      </c>
      <c r="X10" s="29">
        <v>217</v>
      </c>
      <c r="Y10" s="33">
        <v>166.60188</v>
      </c>
      <c r="Z10" s="29">
        <f>Y10/X10*100</f>
        <v>76.77505990783409</v>
      </c>
      <c r="AA10" s="29">
        <v>0</v>
      </c>
      <c r="AB10" s="34">
        <v>0</v>
      </c>
      <c r="AC10" s="29" t="e">
        <f>AB10/AA10*100</f>
        <v>#DIV/0!</v>
      </c>
      <c r="AD10" s="29"/>
      <c r="AE10" s="29"/>
      <c r="AF10" s="29" t="e">
        <f>AE10/AD10*100</f>
        <v>#DIV/0!</v>
      </c>
      <c r="AG10" s="29">
        <v>0</v>
      </c>
      <c r="AH10" s="27">
        <v>0</v>
      </c>
      <c r="AI10" s="29" t="e">
        <f>AH10/AG10*100</f>
        <v>#DIV/0!</v>
      </c>
      <c r="AJ10" s="46">
        <v>3029.7</v>
      </c>
      <c r="AK10" s="31">
        <v>2879.2397499999997</v>
      </c>
      <c r="AL10" s="29">
        <f>AK10/AJ10*100</f>
        <v>95.0338234808727</v>
      </c>
      <c r="AM10" s="29">
        <v>642.1</v>
      </c>
      <c r="AN10" s="35">
        <v>588.5</v>
      </c>
      <c r="AO10" s="29">
        <f>AN10/AM10*100</f>
        <v>91.65239059336552</v>
      </c>
      <c r="AP10" s="29">
        <v>259.4</v>
      </c>
      <c r="AQ10" s="34">
        <v>201.6</v>
      </c>
      <c r="AR10" s="29">
        <f>AQ10/AP10*100</f>
        <v>77.71781033153431</v>
      </c>
      <c r="AS10" s="43">
        <v>4875</v>
      </c>
      <c r="AT10" s="36">
        <v>3688.54109</v>
      </c>
      <c r="AU10" s="29">
        <f>AT10/AS10*100</f>
        <v>75.66238133333334</v>
      </c>
      <c r="AV10" s="37">
        <v>969</v>
      </c>
      <c r="AW10" s="36">
        <v>732.65324</v>
      </c>
      <c r="AX10" s="29">
        <f>AW10/AV10*100</f>
        <v>75.60920949432405</v>
      </c>
      <c r="AY10" s="37">
        <v>959</v>
      </c>
      <c r="AZ10" s="36">
        <v>732.65324</v>
      </c>
      <c r="BA10" s="29">
        <f aca="true" t="shared" si="1" ref="BA10:BA34">AZ10/AY10*100</f>
        <v>76.3976266944734</v>
      </c>
      <c r="BB10" s="29">
        <v>1834.4</v>
      </c>
      <c r="BC10" s="35">
        <v>1501.27701</v>
      </c>
      <c r="BD10" s="29">
        <f>BC10/BB10*100</f>
        <v>81.84022078063671</v>
      </c>
      <c r="BE10" s="44">
        <v>1695.5</v>
      </c>
      <c r="BF10" s="35">
        <v>1247.6441399999999</v>
      </c>
      <c r="BG10" s="29">
        <f>BF10/BE10*100</f>
        <v>73.58561722205839</v>
      </c>
      <c r="BH10" s="37">
        <v>278.2</v>
      </c>
      <c r="BI10" s="42">
        <v>139.098</v>
      </c>
      <c r="BJ10" s="2">
        <f>BI10/BH10*100</f>
        <v>49.99928109273905</v>
      </c>
      <c r="BK10" s="20">
        <f>C10-AS10</f>
        <v>-547.8000000000002</v>
      </c>
      <c r="BL10" s="20">
        <f aca="true" t="shared" si="2" ref="BL10:BL33">D10-AT10</f>
        <v>6.084369999999581</v>
      </c>
      <c r="BM10" s="2">
        <f>BL10/BK10*100</f>
        <v>-1.110691858342384</v>
      </c>
      <c r="BN10" s="11"/>
      <c r="BO10" s="12"/>
    </row>
    <row r="11" spans="1:67" ht="15">
      <c r="A11" s="9">
        <v>2</v>
      </c>
      <c r="B11" s="25" t="s">
        <v>31</v>
      </c>
      <c r="C11" s="28">
        <f aca="true" t="shared" si="3" ref="C11:C33">F11+AJ11</f>
        <v>4596.3</v>
      </c>
      <c r="D11" s="42">
        <v>3982.0321000000004</v>
      </c>
      <c r="E11" s="29">
        <f aca="true" t="shared" si="4" ref="E11:E33">D11/C11*100</f>
        <v>86.63560037421405</v>
      </c>
      <c r="F11" s="29">
        <v>1184.4</v>
      </c>
      <c r="G11" s="30">
        <v>967.3153500000002</v>
      </c>
      <c r="H11" s="29">
        <f aca="true" t="shared" si="5" ref="H11:H33">G11/F11*100</f>
        <v>81.67133991894632</v>
      </c>
      <c r="I11" s="29">
        <v>177</v>
      </c>
      <c r="J11" s="31">
        <v>144.68023</v>
      </c>
      <c r="K11" s="29">
        <f t="shared" si="0"/>
        <v>81.7402429378531</v>
      </c>
      <c r="L11" s="29">
        <v>0.5</v>
      </c>
      <c r="M11" s="32">
        <v>0.4539</v>
      </c>
      <c r="N11" s="29">
        <f aca="true" t="shared" si="6" ref="N11:N33">M11/L11*100</f>
        <v>90.78</v>
      </c>
      <c r="O11" s="29">
        <v>100</v>
      </c>
      <c r="P11" s="33">
        <v>18.93537</v>
      </c>
      <c r="Q11" s="29">
        <f aca="true" t="shared" si="7" ref="Q11:Q33">P11/O11*100</f>
        <v>18.93537</v>
      </c>
      <c r="R11" s="29">
        <v>200</v>
      </c>
      <c r="S11" s="33">
        <v>120.40406</v>
      </c>
      <c r="T11" s="29">
        <f>S11/R11*100</f>
        <v>60.20202999999999</v>
      </c>
      <c r="U11" s="29"/>
      <c r="V11" s="29"/>
      <c r="W11" s="29" t="e">
        <f aca="true" t="shared" si="8" ref="W11:W33">V11/U11*100</f>
        <v>#DIV/0!</v>
      </c>
      <c r="X11" s="29">
        <v>206</v>
      </c>
      <c r="Y11" s="33">
        <v>143.74346</v>
      </c>
      <c r="Z11" s="29">
        <f aca="true" t="shared" si="9" ref="Z11:Z25">Y11/X11*100</f>
        <v>69.7783786407767</v>
      </c>
      <c r="AA11" s="29">
        <v>17</v>
      </c>
      <c r="AB11" s="34">
        <v>13.04157</v>
      </c>
      <c r="AC11" s="29">
        <f aca="true" t="shared" si="10" ref="AC11:AC33">AB11/AA11*100</f>
        <v>76.71511764705883</v>
      </c>
      <c r="AD11" s="29"/>
      <c r="AE11" s="29"/>
      <c r="AF11" s="29" t="e">
        <f aca="true" t="shared" si="11" ref="AF11:AF35">AE11/AD11*100</f>
        <v>#DIV/0!</v>
      </c>
      <c r="AG11" s="29">
        <v>0</v>
      </c>
      <c r="AH11" s="27">
        <v>0</v>
      </c>
      <c r="AI11" s="29" t="e">
        <f aca="true" t="shared" si="12" ref="AI11:AI25">AH11/AG11*100</f>
        <v>#DIV/0!</v>
      </c>
      <c r="AJ11" s="46">
        <v>3411.9</v>
      </c>
      <c r="AK11" s="31">
        <v>3014.71675</v>
      </c>
      <c r="AL11" s="29">
        <f aca="true" t="shared" si="13" ref="AL11:AL33">AK11/AJ11*100</f>
        <v>88.35888361323603</v>
      </c>
      <c r="AM11" s="29">
        <v>1107.3</v>
      </c>
      <c r="AN11" s="35">
        <v>922</v>
      </c>
      <c r="AO11" s="29">
        <f aca="true" t="shared" si="14" ref="AO11:AO33">AN11/AM11*100</f>
        <v>83.26560101146934</v>
      </c>
      <c r="AP11" s="29">
        <v>636</v>
      </c>
      <c r="AQ11" s="34">
        <v>603</v>
      </c>
      <c r="AR11" s="29">
        <f aca="true" t="shared" si="15" ref="AR11:AR33">AQ11/AP11*100</f>
        <v>94.81132075471697</v>
      </c>
      <c r="AS11" s="43">
        <v>4741.2</v>
      </c>
      <c r="AT11" s="36">
        <v>3799.17409</v>
      </c>
      <c r="AU11" s="29">
        <f aca="true" t="shared" si="16" ref="AU11:AU33">AT11/AS11*100</f>
        <v>80.13106576394162</v>
      </c>
      <c r="AV11" s="38">
        <v>1035.3</v>
      </c>
      <c r="AW11" s="36">
        <v>823.48677</v>
      </c>
      <c r="AX11" s="29">
        <f aca="true" t="shared" si="17" ref="AX11:AX33">AW11/AV11*100</f>
        <v>79.54088380179658</v>
      </c>
      <c r="AY11" s="38">
        <v>1025.3</v>
      </c>
      <c r="AZ11" s="36">
        <v>823.48677</v>
      </c>
      <c r="BA11" s="29">
        <f t="shared" si="1"/>
        <v>80.31666536623428</v>
      </c>
      <c r="BB11" s="29">
        <v>1850.4</v>
      </c>
      <c r="BC11" s="35">
        <v>1374.46669</v>
      </c>
      <c r="BD11" s="29">
        <f aca="true" t="shared" si="18" ref="BD11:BD33">BC11/BB11*100</f>
        <v>74.27943633808906</v>
      </c>
      <c r="BE11" s="44">
        <v>1167.1</v>
      </c>
      <c r="BF11" s="35">
        <v>1048.24244</v>
      </c>
      <c r="BG11" s="29">
        <f aca="true" t="shared" si="19" ref="BG11:BG33">BF11/BE11*100</f>
        <v>89.81599177448378</v>
      </c>
      <c r="BH11" s="37">
        <v>590.4</v>
      </c>
      <c r="BI11" s="42">
        <v>482.59176</v>
      </c>
      <c r="BJ11" s="2">
        <f aca="true" t="shared" si="20" ref="BJ11:BJ33">BI11/BH11*100</f>
        <v>81.73979674796749</v>
      </c>
      <c r="BK11" s="20">
        <f aca="true" t="shared" si="21" ref="BK11:BK25">C11-AS11</f>
        <v>-144.89999999999964</v>
      </c>
      <c r="BL11" s="20">
        <f t="shared" si="2"/>
        <v>182.85801000000038</v>
      </c>
      <c r="BM11" s="2">
        <f aca="true" t="shared" si="22" ref="BM11:BM33">BL11/BK11*100</f>
        <v>-126.19600414078734</v>
      </c>
      <c r="BN11" s="11"/>
      <c r="BO11" s="12"/>
    </row>
    <row r="12" spans="1:67" ht="15">
      <c r="A12" s="9">
        <v>3</v>
      </c>
      <c r="B12" s="25" t="s">
        <v>32</v>
      </c>
      <c r="C12" s="28">
        <f t="shared" si="3"/>
        <v>3572.3</v>
      </c>
      <c r="D12" s="42">
        <v>3079.4671500000004</v>
      </c>
      <c r="E12" s="29">
        <f t="shared" si="4"/>
        <v>86.20404641267531</v>
      </c>
      <c r="F12" s="29">
        <v>702.5</v>
      </c>
      <c r="G12" s="30">
        <v>538.4464</v>
      </c>
      <c r="H12" s="29">
        <f t="shared" si="5"/>
        <v>76.6471743772242</v>
      </c>
      <c r="I12" s="29">
        <v>110</v>
      </c>
      <c r="J12" s="31">
        <v>62.92644</v>
      </c>
      <c r="K12" s="29">
        <f t="shared" si="0"/>
        <v>57.20585454545455</v>
      </c>
      <c r="L12" s="29">
        <v>7</v>
      </c>
      <c r="M12" s="32">
        <v>1.49923</v>
      </c>
      <c r="N12" s="29">
        <f t="shared" si="6"/>
        <v>21.41757142857143</v>
      </c>
      <c r="O12" s="29">
        <v>132</v>
      </c>
      <c r="P12" s="33">
        <v>52.47191</v>
      </c>
      <c r="Q12" s="29">
        <f t="shared" si="7"/>
        <v>39.75144696969697</v>
      </c>
      <c r="R12" s="39">
        <v>225</v>
      </c>
      <c r="S12" s="33">
        <v>126.44487</v>
      </c>
      <c r="T12" s="29">
        <f aca="true" t="shared" si="23" ref="T12:T33">S12/R12*100</f>
        <v>56.19772</v>
      </c>
      <c r="U12" s="29"/>
      <c r="V12" s="29"/>
      <c r="W12" s="29" t="e">
        <f t="shared" si="8"/>
        <v>#DIV/0!</v>
      </c>
      <c r="X12" s="29">
        <v>50.7</v>
      </c>
      <c r="Y12" s="33">
        <v>51.63754</v>
      </c>
      <c r="Z12" s="29">
        <f t="shared" si="9"/>
        <v>101.849191321499</v>
      </c>
      <c r="AA12" s="29">
        <v>0</v>
      </c>
      <c r="AB12" s="34">
        <v>0</v>
      </c>
      <c r="AC12" s="29" t="e">
        <f t="shared" si="10"/>
        <v>#DIV/0!</v>
      </c>
      <c r="AD12" s="29"/>
      <c r="AE12" s="29"/>
      <c r="AF12" s="29" t="e">
        <f t="shared" si="11"/>
        <v>#DIV/0!</v>
      </c>
      <c r="AG12" s="29">
        <v>0</v>
      </c>
      <c r="AH12" s="27">
        <v>0</v>
      </c>
      <c r="AI12" s="29" t="e">
        <f t="shared" si="12"/>
        <v>#DIV/0!</v>
      </c>
      <c r="AJ12" s="46">
        <v>2869.8</v>
      </c>
      <c r="AK12" s="31">
        <v>2541.02075</v>
      </c>
      <c r="AL12" s="29">
        <f t="shared" si="13"/>
        <v>88.54347863962644</v>
      </c>
      <c r="AM12" s="29">
        <v>587.3</v>
      </c>
      <c r="AN12" s="35">
        <v>489</v>
      </c>
      <c r="AO12" s="29">
        <f t="shared" si="14"/>
        <v>83.26238719564107</v>
      </c>
      <c r="AP12" s="29">
        <v>600</v>
      </c>
      <c r="AQ12" s="34">
        <v>503.4</v>
      </c>
      <c r="AR12" s="29">
        <f t="shared" si="15"/>
        <v>83.89999999999999</v>
      </c>
      <c r="AS12" s="43">
        <v>3656.2</v>
      </c>
      <c r="AT12" s="36">
        <v>2995.81447</v>
      </c>
      <c r="AU12" s="29">
        <f t="shared" si="16"/>
        <v>81.9379265357475</v>
      </c>
      <c r="AV12" s="38">
        <v>916.9</v>
      </c>
      <c r="AW12" s="36">
        <v>726.9408399999999</v>
      </c>
      <c r="AX12" s="29">
        <f t="shared" si="17"/>
        <v>79.2824561020831</v>
      </c>
      <c r="AY12" s="38">
        <v>906.9</v>
      </c>
      <c r="AZ12" s="36">
        <v>726.9408399999999</v>
      </c>
      <c r="BA12" s="29">
        <f t="shared" si="1"/>
        <v>80.15666997463887</v>
      </c>
      <c r="BB12" s="29">
        <v>1657.7</v>
      </c>
      <c r="BC12" s="35">
        <v>1424.761</v>
      </c>
      <c r="BD12" s="29">
        <f t="shared" si="18"/>
        <v>85.94806056584424</v>
      </c>
      <c r="BE12" s="44">
        <v>459.9</v>
      </c>
      <c r="BF12" s="35">
        <v>336.41128000000003</v>
      </c>
      <c r="BG12" s="29">
        <f t="shared" si="19"/>
        <v>73.14878886714504</v>
      </c>
      <c r="BH12" s="37">
        <v>523.7</v>
      </c>
      <c r="BI12" s="42">
        <v>440.81602</v>
      </c>
      <c r="BJ12" s="2">
        <f t="shared" si="20"/>
        <v>84.17338552606452</v>
      </c>
      <c r="BK12" s="20">
        <f t="shared" si="21"/>
        <v>-83.89999999999964</v>
      </c>
      <c r="BL12" s="20">
        <f t="shared" si="2"/>
        <v>83.6526800000006</v>
      </c>
      <c r="BM12" s="2">
        <f t="shared" si="22"/>
        <v>-99.7052205005971</v>
      </c>
      <c r="BN12" s="11"/>
      <c r="BO12" s="12"/>
    </row>
    <row r="13" spans="1:67" ht="15" customHeight="1">
      <c r="A13" s="9">
        <v>4</v>
      </c>
      <c r="B13" s="25" t="s">
        <v>33</v>
      </c>
      <c r="C13" s="28">
        <f t="shared" si="3"/>
        <v>7629</v>
      </c>
      <c r="D13" s="42">
        <v>2561.14889</v>
      </c>
      <c r="E13" s="29">
        <f t="shared" si="4"/>
        <v>33.571226766286536</v>
      </c>
      <c r="F13" s="29">
        <v>728.8</v>
      </c>
      <c r="G13" s="30">
        <v>533.52314</v>
      </c>
      <c r="H13" s="29">
        <f t="shared" si="5"/>
        <v>73.20569978046105</v>
      </c>
      <c r="I13" s="29">
        <v>200</v>
      </c>
      <c r="J13" s="31">
        <v>150.7609</v>
      </c>
      <c r="K13" s="29">
        <f t="shared" si="0"/>
        <v>75.38045</v>
      </c>
      <c r="L13" s="29">
        <v>0.5</v>
      </c>
      <c r="M13" s="32">
        <v>0</v>
      </c>
      <c r="N13" s="29">
        <f t="shared" si="6"/>
        <v>0</v>
      </c>
      <c r="O13" s="29">
        <v>37.53</v>
      </c>
      <c r="P13" s="33">
        <v>33.14468</v>
      </c>
      <c r="Q13" s="29">
        <f t="shared" si="7"/>
        <v>88.31516120436984</v>
      </c>
      <c r="R13" s="29">
        <v>185</v>
      </c>
      <c r="S13" s="33">
        <v>51.91289</v>
      </c>
      <c r="T13" s="29">
        <f t="shared" si="23"/>
        <v>28.061021621621617</v>
      </c>
      <c r="U13" s="29"/>
      <c r="V13" s="29"/>
      <c r="W13" s="29" t="e">
        <f t="shared" si="8"/>
        <v>#DIV/0!</v>
      </c>
      <c r="X13" s="29">
        <v>0</v>
      </c>
      <c r="Y13" s="33">
        <v>0.11</v>
      </c>
      <c r="Z13" s="29" t="e">
        <f t="shared" si="9"/>
        <v>#DIV/0!</v>
      </c>
      <c r="AA13" s="29">
        <v>15</v>
      </c>
      <c r="AB13" s="40">
        <v>21.81685</v>
      </c>
      <c r="AC13" s="29">
        <f t="shared" si="10"/>
        <v>145.44566666666665</v>
      </c>
      <c r="AD13" s="29"/>
      <c r="AE13" s="29"/>
      <c r="AF13" s="29" t="e">
        <f t="shared" si="11"/>
        <v>#DIV/0!</v>
      </c>
      <c r="AG13" s="29">
        <v>0</v>
      </c>
      <c r="AH13" s="27">
        <v>0</v>
      </c>
      <c r="AI13" s="29" t="e">
        <f t="shared" si="12"/>
        <v>#DIV/0!</v>
      </c>
      <c r="AJ13" s="46">
        <v>6900.2</v>
      </c>
      <c r="AK13" s="31">
        <v>2027.62575</v>
      </c>
      <c r="AL13" s="29">
        <f t="shared" si="13"/>
        <v>29.38502869482044</v>
      </c>
      <c r="AM13" s="29">
        <v>968.3</v>
      </c>
      <c r="AN13" s="35">
        <v>806</v>
      </c>
      <c r="AO13" s="29">
        <f t="shared" si="14"/>
        <v>83.23866570277806</v>
      </c>
      <c r="AP13" s="29">
        <v>262.7</v>
      </c>
      <c r="AQ13" s="40">
        <v>262.7</v>
      </c>
      <c r="AR13" s="29">
        <f t="shared" si="15"/>
        <v>100</v>
      </c>
      <c r="AS13" s="43">
        <v>7746.4</v>
      </c>
      <c r="AT13" s="36">
        <v>2508.22991</v>
      </c>
      <c r="AU13" s="29">
        <f t="shared" si="16"/>
        <v>32.379297609212024</v>
      </c>
      <c r="AV13" s="38">
        <v>969.6</v>
      </c>
      <c r="AW13" s="36">
        <v>730.4012299999998</v>
      </c>
      <c r="AX13" s="29">
        <f t="shared" si="17"/>
        <v>75.33015985973596</v>
      </c>
      <c r="AY13" s="38">
        <v>956.6</v>
      </c>
      <c r="AZ13" s="36">
        <v>727.4012299999998</v>
      </c>
      <c r="BA13" s="29">
        <f t="shared" si="1"/>
        <v>76.04027075057493</v>
      </c>
      <c r="BB13" s="29">
        <v>1032.5</v>
      </c>
      <c r="BC13" s="35">
        <v>875.64212</v>
      </c>
      <c r="BD13" s="29">
        <f t="shared" si="18"/>
        <v>84.80795351089589</v>
      </c>
      <c r="BE13" s="44">
        <v>5221.2</v>
      </c>
      <c r="BF13" s="35">
        <v>518.48794</v>
      </c>
      <c r="BG13" s="29">
        <f t="shared" si="19"/>
        <v>9.930436298169003</v>
      </c>
      <c r="BH13" s="37">
        <v>424.3</v>
      </c>
      <c r="BI13" s="42">
        <v>307.253</v>
      </c>
      <c r="BJ13" s="2">
        <f t="shared" si="20"/>
        <v>72.4140938015555</v>
      </c>
      <c r="BK13" s="20">
        <f t="shared" si="21"/>
        <v>-117.39999999999964</v>
      </c>
      <c r="BL13" s="20">
        <f t="shared" si="2"/>
        <v>52.91897999999992</v>
      </c>
      <c r="BM13" s="2">
        <f>BL13/BK13*100</f>
        <v>-45.07579216354351</v>
      </c>
      <c r="BN13" s="11"/>
      <c r="BO13" s="12"/>
    </row>
    <row r="14" spans="1:67" ht="15">
      <c r="A14" s="9">
        <v>5</v>
      </c>
      <c r="B14" s="25" t="s">
        <v>34</v>
      </c>
      <c r="C14" s="28">
        <f t="shared" si="3"/>
        <v>4796.5</v>
      </c>
      <c r="D14" s="42">
        <v>4141.03068</v>
      </c>
      <c r="E14" s="29">
        <f t="shared" si="4"/>
        <v>86.3344246846659</v>
      </c>
      <c r="F14" s="29">
        <v>1393.2</v>
      </c>
      <c r="G14" s="30">
        <v>1123.28693</v>
      </c>
      <c r="H14" s="29">
        <f t="shared" si="5"/>
        <v>80.62639463106517</v>
      </c>
      <c r="I14" s="29">
        <v>40</v>
      </c>
      <c r="J14" s="31">
        <v>36.11304</v>
      </c>
      <c r="K14" s="29">
        <f t="shared" si="0"/>
        <v>90.28259999999999</v>
      </c>
      <c r="L14" s="29">
        <v>0.5</v>
      </c>
      <c r="M14" s="32">
        <v>0</v>
      </c>
      <c r="N14" s="29">
        <f t="shared" si="6"/>
        <v>0</v>
      </c>
      <c r="O14" s="29">
        <v>30</v>
      </c>
      <c r="P14" s="33">
        <v>6.89492</v>
      </c>
      <c r="Q14" s="29">
        <f t="shared" si="7"/>
        <v>22.983066666666666</v>
      </c>
      <c r="R14" s="29">
        <v>290</v>
      </c>
      <c r="S14" s="33">
        <v>203.74697</v>
      </c>
      <c r="T14" s="29">
        <f t="shared" si="23"/>
        <v>70.25757586206896</v>
      </c>
      <c r="U14" s="29"/>
      <c r="V14" s="29"/>
      <c r="W14" s="29" t="e">
        <f t="shared" si="8"/>
        <v>#DIV/0!</v>
      </c>
      <c r="X14" s="29">
        <v>507</v>
      </c>
      <c r="Y14" s="33">
        <v>396.84727</v>
      </c>
      <c r="Z14" s="29">
        <f t="shared" si="9"/>
        <v>78.27362327416174</v>
      </c>
      <c r="AA14" s="29">
        <v>110</v>
      </c>
      <c r="AB14" s="34">
        <v>61.1851</v>
      </c>
      <c r="AC14" s="29">
        <f t="shared" si="10"/>
        <v>55.622818181818175</v>
      </c>
      <c r="AD14" s="29"/>
      <c r="AE14" s="29"/>
      <c r="AF14" s="29" t="e">
        <f t="shared" si="11"/>
        <v>#DIV/0!</v>
      </c>
      <c r="AG14" s="29">
        <v>0</v>
      </c>
      <c r="AH14" s="27">
        <v>0</v>
      </c>
      <c r="AI14" s="29" t="e">
        <f t="shared" si="12"/>
        <v>#DIV/0!</v>
      </c>
      <c r="AJ14" s="46">
        <v>3403.3</v>
      </c>
      <c r="AK14" s="31">
        <v>3017.74375</v>
      </c>
      <c r="AL14" s="29">
        <f t="shared" si="13"/>
        <v>88.67110598536713</v>
      </c>
      <c r="AM14" s="29">
        <v>190.4</v>
      </c>
      <c r="AN14" s="35">
        <v>158</v>
      </c>
      <c r="AO14" s="29">
        <f t="shared" si="14"/>
        <v>82.98319327731092</v>
      </c>
      <c r="AP14" s="29">
        <v>1701.1</v>
      </c>
      <c r="AQ14" s="34">
        <v>1363.066</v>
      </c>
      <c r="AR14" s="29">
        <f t="shared" si="15"/>
        <v>80.12850508494505</v>
      </c>
      <c r="AS14" s="43">
        <v>4881.4</v>
      </c>
      <c r="AT14" s="36">
        <v>3914.78282</v>
      </c>
      <c r="AU14" s="29">
        <f t="shared" si="16"/>
        <v>80.19795181710165</v>
      </c>
      <c r="AV14" s="38">
        <v>929.9</v>
      </c>
      <c r="AW14" s="36">
        <v>726.78491</v>
      </c>
      <c r="AX14" s="29">
        <f t="shared" si="17"/>
        <v>78.1573190665663</v>
      </c>
      <c r="AY14" s="38">
        <v>919.9</v>
      </c>
      <c r="AZ14" s="36">
        <v>726.78491</v>
      </c>
      <c r="BA14" s="29">
        <f t="shared" si="1"/>
        <v>79.00694749429286</v>
      </c>
      <c r="BB14" s="29">
        <v>1656.9</v>
      </c>
      <c r="BC14" s="35">
        <v>1459.67748</v>
      </c>
      <c r="BD14" s="29">
        <f t="shared" si="18"/>
        <v>88.09689661415896</v>
      </c>
      <c r="BE14" s="44">
        <v>1519.2</v>
      </c>
      <c r="BF14" s="35">
        <v>1349.5203999999999</v>
      </c>
      <c r="BG14" s="29">
        <f t="shared" si="19"/>
        <v>88.83098999473405</v>
      </c>
      <c r="BH14" s="37">
        <v>677.5</v>
      </c>
      <c r="BI14" s="42">
        <v>310.47027</v>
      </c>
      <c r="BJ14" s="2">
        <f t="shared" si="20"/>
        <v>45.82587011070111</v>
      </c>
      <c r="BK14" s="20">
        <f t="shared" si="21"/>
        <v>-84.89999999999964</v>
      </c>
      <c r="BL14" s="20">
        <f t="shared" si="2"/>
        <v>226.24785999999995</v>
      </c>
      <c r="BM14" s="2">
        <f t="shared" si="22"/>
        <v>-266.4874676089528</v>
      </c>
      <c r="BN14" s="11"/>
      <c r="BO14" s="12"/>
    </row>
    <row r="15" spans="1:67" ht="15">
      <c r="A15" s="9">
        <v>6</v>
      </c>
      <c r="B15" s="25" t="s">
        <v>35</v>
      </c>
      <c r="C15" s="28">
        <f t="shared" si="3"/>
        <v>10469.800000000001</v>
      </c>
      <c r="D15" s="42">
        <v>9240.301919999998</v>
      </c>
      <c r="E15" s="29">
        <f t="shared" si="4"/>
        <v>88.25671856195913</v>
      </c>
      <c r="F15" s="29">
        <v>1031.2</v>
      </c>
      <c r="G15" s="30">
        <v>945.1461699999998</v>
      </c>
      <c r="H15" s="29">
        <f t="shared" si="5"/>
        <v>91.65498157486421</v>
      </c>
      <c r="I15" s="29">
        <v>143.5</v>
      </c>
      <c r="J15" s="31">
        <v>118.20556</v>
      </c>
      <c r="K15" s="29">
        <f t="shared" si="0"/>
        <v>82.373212543554</v>
      </c>
      <c r="L15" s="29">
        <v>0</v>
      </c>
      <c r="M15" s="32">
        <v>0</v>
      </c>
      <c r="N15" s="29" t="e">
        <f t="shared" si="6"/>
        <v>#DIV/0!</v>
      </c>
      <c r="O15" s="29">
        <v>140</v>
      </c>
      <c r="P15" s="33">
        <v>71.28689</v>
      </c>
      <c r="Q15" s="29">
        <f t="shared" si="7"/>
        <v>50.91920714285715</v>
      </c>
      <c r="R15" s="29">
        <v>20</v>
      </c>
      <c r="S15" s="33">
        <v>8.34083</v>
      </c>
      <c r="T15" s="29">
        <f t="shared" si="23"/>
        <v>41.70415</v>
      </c>
      <c r="U15" s="29"/>
      <c r="V15" s="29"/>
      <c r="W15" s="29" t="e">
        <f t="shared" si="8"/>
        <v>#DIV/0!</v>
      </c>
      <c r="X15" s="29">
        <v>0</v>
      </c>
      <c r="Y15" s="33">
        <v>0.1767</v>
      </c>
      <c r="Z15" s="29" t="e">
        <f t="shared" si="9"/>
        <v>#DIV/0!</v>
      </c>
      <c r="AA15" s="29">
        <v>69</v>
      </c>
      <c r="AB15" s="34">
        <v>60.03109</v>
      </c>
      <c r="AC15" s="29">
        <f t="shared" si="10"/>
        <v>87.00157971014492</v>
      </c>
      <c r="AD15" s="29"/>
      <c r="AE15" s="29"/>
      <c r="AF15" s="29" t="e">
        <f t="shared" si="11"/>
        <v>#DIV/0!</v>
      </c>
      <c r="AG15" s="29">
        <v>0</v>
      </c>
      <c r="AH15" s="27">
        <v>0</v>
      </c>
      <c r="AI15" s="29" t="e">
        <f t="shared" si="12"/>
        <v>#DIV/0!</v>
      </c>
      <c r="AJ15" s="46">
        <v>9438.6</v>
      </c>
      <c r="AK15" s="31">
        <v>8295.155749999998</v>
      </c>
      <c r="AL15" s="29">
        <f t="shared" si="13"/>
        <v>87.88544646451803</v>
      </c>
      <c r="AM15" s="29">
        <v>1930.7</v>
      </c>
      <c r="AN15" s="35">
        <v>1608</v>
      </c>
      <c r="AO15" s="29">
        <f t="shared" si="14"/>
        <v>83.2858548712902</v>
      </c>
      <c r="AP15" s="29">
        <v>1168</v>
      </c>
      <c r="AQ15" s="34">
        <v>650</v>
      </c>
      <c r="AR15" s="29">
        <f t="shared" si="15"/>
        <v>55.650684931506845</v>
      </c>
      <c r="AS15" s="43">
        <v>10866.6</v>
      </c>
      <c r="AT15" s="36">
        <v>9111.60231</v>
      </c>
      <c r="AU15" s="29">
        <f t="shared" si="16"/>
        <v>83.84961542708851</v>
      </c>
      <c r="AV15" s="38">
        <v>1346.4</v>
      </c>
      <c r="AW15" s="36">
        <v>1135.73105</v>
      </c>
      <c r="AX15" s="29">
        <f t="shared" si="17"/>
        <v>84.35316770647653</v>
      </c>
      <c r="AY15" s="38">
        <v>1321.4</v>
      </c>
      <c r="AZ15" s="36">
        <v>1110.73105</v>
      </c>
      <c r="BA15" s="29">
        <f t="shared" si="1"/>
        <v>84.05714015438171</v>
      </c>
      <c r="BB15" s="29">
        <v>3090.5</v>
      </c>
      <c r="BC15" s="35">
        <v>2515.74644</v>
      </c>
      <c r="BD15" s="29">
        <f t="shared" si="18"/>
        <v>81.40257045785472</v>
      </c>
      <c r="BE15" s="44">
        <v>5664.3</v>
      </c>
      <c r="BF15" s="35">
        <v>5103.556070000001</v>
      </c>
      <c r="BG15" s="29">
        <f t="shared" si="19"/>
        <v>90.1003843369878</v>
      </c>
      <c r="BH15" s="37">
        <v>663</v>
      </c>
      <c r="BI15" s="42">
        <v>276.07923</v>
      </c>
      <c r="BJ15" s="2">
        <f t="shared" si="20"/>
        <v>41.64090950226244</v>
      </c>
      <c r="BK15" s="20">
        <f t="shared" si="21"/>
        <v>-396.7999999999993</v>
      </c>
      <c r="BL15" s="20">
        <f t="shared" si="2"/>
        <v>128.69960999999785</v>
      </c>
      <c r="BM15" s="2">
        <f t="shared" si="22"/>
        <v>-32.43437752016081</v>
      </c>
      <c r="BN15" s="11"/>
      <c r="BO15" s="12"/>
    </row>
    <row r="16" spans="1:67" ht="15">
      <c r="A16" s="9">
        <v>7</v>
      </c>
      <c r="B16" s="25" t="s">
        <v>36</v>
      </c>
      <c r="C16" s="28">
        <f t="shared" si="3"/>
        <v>7232.700000000001</v>
      </c>
      <c r="D16" s="42">
        <v>2968.5886499999997</v>
      </c>
      <c r="E16" s="29">
        <f t="shared" si="4"/>
        <v>41.043989796341606</v>
      </c>
      <c r="F16" s="29">
        <v>2006.9</v>
      </c>
      <c r="G16" s="30">
        <v>1479.7308999999998</v>
      </c>
      <c r="H16" s="29">
        <f t="shared" si="5"/>
        <v>73.73216901689172</v>
      </c>
      <c r="I16" s="29">
        <v>189.4</v>
      </c>
      <c r="J16" s="31">
        <v>115.48949</v>
      </c>
      <c r="K16" s="29">
        <f t="shared" si="0"/>
        <v>60.9764994720169</v>
      </c>
      <c r="L16" s="29">
        <v>40</v>
      </c>
      <c r="M16" s="32">
        <v>0.27404</v>
      </c>
      <c r="N16" s="29">
        <f t="shared" si="6"/>
        <v>0.6851</v>
      </c>
      <c r="O16" s="29">
        <v>75</v>
      </c>
      <c r="P16" s="33">
        <v>17.5491</v>
      </c>
      <c r="Q16" s="29">
        <f t="shared" si="7"/>
        <v>23.3988</v>
      </c>
      <c r="R16" s="29">
        <v>480</v>
      </c>
      <c r="S16" s="33">
        <v>373.78441</v>
      </c>
      <c r="T16" s="29">
        <f t="shared" si="23"/>
        <v>77.87175208333333</v>
      </c>
      <c r="U16" s="29"/>
      <c r="V16" s="29"/>
      <c r="W16" s="29" t="e">
        <f t="shared" si="8"/>
        <v>#DIV/0!</v>
      </c>
      <c r="X16" s="29">
        <v>664</v>
      </c>
      <c r="Y16" s="33">
        <v>452.50346</v>
      </c>
      <c r="Z16" s="29">
        <f t="shared" si="9"/>
        <v>68.14811144578313</v>
      </c>
      <c r="AA16" s="29">
        <v>147</v>
      </c>
      <c r="AB16" s="34">
        <v>93.03075</v>
      </c>
      <c r="AC16" s="29">
        <f t="shared" si="10"/>
        <v>63.28622448979592</v>
      </c>
      <c r="AD16" s="29"/>
      <c r="AE16" s="29"/>
      <c r="AF16" s="29" t="e">
        <f t="shared" si="11"/>
        <v>#DIV/0!</v>
      </c>
      <c r="AG16" s="29">
        <v>0</v>
      </c>
      <c r="AH16" s="27">
        <v>0</v>
      </c>
      <c r="AI16" s="29" t="e">
        <f t="shared" si="12"/>
        <v>#DIV/0!</v>
      </c>
      <c r="AJ16" s="46">
        <v>5225.8</v>
      </c>
      <c r="AK16" s="31">
        <v>1488.8577500000001</v>
      </c>
      <c r="AL16" s="29">
        <f t="shared" si="13"/>
        <v>28.490522982127143</v>
      </c>
      <c r="AM16" s="29">
        <v>0</v>
      </c>
      <c r="AN16" s="35">
        <v>0</v>
      </c>
      <c r="AO16" s="29" t="e">
        <f t="shared" si="14"/>
        <v>#DIV/0!</v>
      </c>
      <c r="AP16" s="29">
        <v>136</v>
      </c>
      <c r="AQ16" s="34">
        <v>0</v>
      </c>
      <c r="AR16" s="29">
        <f t="shared" si="15"/>
        <v>0</v>
      </c>
      <c r="AS16" s="43">
        <v>8634</v>
      </c>
      <c r="AT16" s="36">
        <v>3856.19345</v>
      </c>
      <c r="AU16" s="29">
        <f t="shared" si="16"/>
        <v>44.66288452629141</v>
      </c>
      <c r="AV16" s="38">
        <v>1181.3</v>
      </c>
      <c r="AW16" s="36">
        <v>876.6054800000001</v>
      </c>
      <c r="AX16" s="29">
        <f t="shared" si="17"/>
        <v>74.20684669431982</v>
      </c>
      <c r="AY16" s="38">
        <v>1168.3</v>
      </c>
      <c r="AZ16" s="36">
        <v>873.6054800000001</v>
      </c>
      <c r="BA16" s="29">
        <f t="shared" si="1"/>
        <v>74.77578361722162</v>
      </c>
      <c r="BB16" s="29">
        <v>1663.9</v>
      </c>
      <c r="BC16" s="35">
        <v>1463.81653</v>
      </c>
      <c r="BD16" s="29">
        <f t="shared" si="18"/>
        <v>87.97503035038163</v>
      </c>
      <c r="BE16" s="44">
        <v>5327.3</v>
      </c>
      <c r="BF16" s="35">
        <v>1298.86859</v>
      </c>
      <c r="BG16" s="29">
        <f t="shared" si="19"/>
        <v>24.381367484466804</v>
      </c>
      <c r="BH16" s="37">
        <v>351.6</v>
      </c>
      <c r="BI16" s="42">
        <v>132.005</v>
      </c>
      <c r="BJ16" s="2">
        <f t="shared" si="20"/>
        <v>37.54408418657565</v>
      </c>
      <c r="BK16" s="20">
        <f t="shared" si="21"/>
        <v>-1401.2999999999993</v>
      </c>
      <c r="BL16" s="20">
        <f t="shared" si="2"/>
        <v>-887.6048000000005</v>
      </c>
      <c r="BM16" s="2">
        <f t="shared" si="22"/>
        <v>63.341525726111534</v>
      </c>
      <c r="BN16" s="11"/>
      <c r="BO16" s="12"/>
    </row>
    <row r="17" spans="1:67" ht="15" customHeight="1">
      <c r="A17" s="9">
        <v>8</v>
      </c>
      <c r="B17" s="25" t="s">
        <v>37</v>
      </c>
      <c r="C17" s="28">
        <f t="shared" si="3"/>
        <v>6104.5</v>
      </c>
      <c r="D17" s="42">
        <v>4924.5617</v>
      </c>
      <c r="E17" s="29">
        <f t="shared" si="4"/>
        <v>80.6710082725858</v>
      </c>
      <c r="F17" s="29">
        <v>1334.7</v>
      </c>
      <c r="G17" s="30">
        <v>1148.27695</v>
      </c>
      <c r="H17" s="29">
        <f t="shared" si="5"/>
        <v>86.03258784745636</v>
      </c>
      <c r="I17" s="29">
        <v>25</v>
      </c>
      <c r="J17" s="31">
        <v>17.5332</v>
      </c>
      <c r="K17" s="29">
        <f t="shared" si="0"/>
        <v>70.1328</v>
      </c>
      <c r="L17" s="29">
        <v>20</v>
      </c>
      <c r="M17" s="32">
        <v>8.931</v>
      </c>
      <c r="N17" s="29">
        <f t="shared" si="6"/>
        <v>44.654999999999994</v>
      </c>
      <c r="O17" s="29">
        <v>14</v>
      </c>
      <c r="P17" s="33">
        <v>9.99837</v>
      </c>
      <c r="Q17" s="29">
        <f t="shared" si="7"/>
        <v>71.41692857142857</v>
      </c>
      <c r="R17" s="29">
        <v>205</v>
      </c>
      <c r="S17" s="33">
        <v>124.91898</v>
      </c>
      <c r="T17" s="29">
        <f t="shared" si="23"/>
        <v>60.93608780487805</v>
      </c>
      <c r="U17" s="29"/>
      <c r="V17" s="29"/>
      <c r="W17" s="29" t="e">
        <f t="shared" si="8"/>
        <v>#DIV/0!</v>
      </c>
      <c r="X17" s="29">
        <v>444</v>
      </c>
      <c r="Y17" s="33">
        <v>355.93122</v>
      </c>
      <c r="Z17" s="29">
        <f t="shared" si="9"/>
        <v>80.16468918918919</v>
      </c>
      <c r="AA17" s="29">
        <v>53</v>
      </c>
      <c r="AB17" s="40">
        <v>27.71146</v>
      </c>
      <c r="AC17" s="29">
        <f t="shared" si="10"/>
        <v>52.28577358490566</v>
      </c>
      <c r="AD17" s="29"/>
      <c r="AE17" s="29"/>
      <c r="AF17" s="29" t="e">
        <f t="shared" si="11"/>
        <v>#DIV/0!</v>
      </c>
      <c r="AG17" s="29">
        <v>0</v>
      </c>
      <c r="AH17" s="27">
        <v>0</v>
      </c>
      <c r="AI17" s="29" t="e">
        <f t="shared" si="12"/>
        <v>#DIV/0!</v>
      </c>
      <c r="AJ17" s="46">
        <v>4769.8</v>
      </c>
      <c r="AK17" s="31">
        <v>3776.2847500000003</v>
      </c>
      <c r="AL17" s="29">
        <f t="shared" si="13"/>
        <v>79.17071470501908</v>
      </c>
      <c r="AM17" s="29">
        <v>21.1</v>
      </c>
      <c r="AN17" s="35">
        <v>17.5</v>
      </c>
      <c r="AO17" s="29">
        <f t="shared" si="14"/>
        <v>82.93838862559241</v>
      </c>
      <c r="AP17" s="29">
        <v>2947.7</v>
      </c>
      <c r="AQ17" s="34">
        <v>1972.86</v>
      </c>
      <c r="AR17" s="29">
        <f t="shared" si="15"/>
        <v>66.92879193947824</v>
      </c>
      <c r="AS17" s="43">
        <v>6166.2</v>
      </c>
      <c r="AT17" s="36">
        <v>4414.57609</v>
      </c>
      <c r="AU17" s="29">
        <f t="shared" si="16"/>
        <v>71.59313823748825</v>
      </c>
      <c r="AV17" s="38">
        <v>1043.9</v>
      </c>
      <c r="AW17" s="36">
        <v>834.2708799999999</v>
      </c>
      <c r="AX17" s="29">
        <f t="shared" si="17"/>
        <v>79.91865887537118</v>
      </c>
      <c r="AY17" s="38">
        <v>1013.9</v>
      </c>
      <c r="AZ17" s="36">
        <v>814.2708799999999</v>
      </c>
      <c r="BA17" s="29">
        <f t="shared" si="1"/>
        <v>80.31076832034717</v>
      </c>
      <c r="BB17" s="29">
        <v>2191.1</v>
      </c>
      <c r="BC17" s="35">
        <v>1747.99937</v>
      </c>
      <c r="BD17" s="29">
        <f t="shared" si="18"/>
        <v>79.77725206517275</v>
      </c>
      <c r="BE17" s="44">
        <v>687.7</v>
      </c>
      <c r="BF17" s="35">
        <v>431.60888</v>
      </c>
      <c r="BG17" s="29">
        <f t="shared" si="19"/>
        <v>62.761215646357414</v>
      </c>
      <c r="BH17" s="37">
        <v>2145.6</v>
      </c>
      <c r="BI17" s="42">
        <v>1335.26438</v>
      </c>
      <c r="BJ17" s="2">
        <f t="shared" si="20"/>
        <v>62.23267990305743</v>
      </c>
      <c r="BK17" s="20">
        <f t="shared" si="21"/>
        <v>-61.69999999999982</v>
      </c>
      <c r="BL17" s="20">
        <f t="shared" si="2"/>
        <v>509.98561000000063</v>
      </c>
      <c r="BM17" s="2">
        <f t="shared" si="22"/>
        <v>-826.5569043760164</v>
      </c>
      <c r="BN17" s="11"/>
      <c r="BO17" s="12"/>
    </row>
    <row r="18" spans="1:67" ht="15">
      <c r="A18" s="9">
        <v>9</v>
      </c>
      <c r="B18" s="25" t="s">
        <v>38</v>
      </c>
      <c r="C18" s="28">
        <f t="shared" si="3"/>
        <v>3813.8</v>
      </c>
      <c r="D18" s="42">
        <v>3388.88416</v>
      </c>
      <c r="E18" s="29">
        <f t="shared" si="4"/>
        <v>88.85846557239499</v>
      </c>
      <c r="F18" s="29">
        <v>937.8</v>
      </c>
      <c r="G18" s="30">
        <v>881.5983499999999</v>
      </c>
      <c r="H18" s="29">
        <f t="shared" si="5"/>
        <v>94.00707506931114</v>
      </c>
      <c r="I18" s="29">
        <v>37</v>
      </c>
      <c r="J18" s="31">
        <v>61.13418</v>
      </c>
      <c r="K18" s="29">
        <f t="shared" si="0"/>
        <v>165.22751351351351</v>
      </c>
      <c r="L18" s="29">
        <v>3</v>
      </c>
      <c r="M18" s="32">
        <v>32.5793</v>
      </c>
      <c r="N18" s="29">
        <f t="shared" si="6"/>
        <v>1085.9766666666667</v>
      </c>
      <c r="O18" s="29">
        <v>115</v>
      </c>
      <c r="P18" s="33">
        <v>75.23682</v>
      </c>
      <c r="Q18" s="29">
        <f t="shared" si="7"/>
        <v>65.42332173913043</v>
      </c>
      <c r="R18" s="29">
        <v>216</v>
      </c>
      <c r="S18" s="33">
        <v>181.28278</v>
      </c>
      <c r="T18" s="29">
        <f t="shared" si="23"/>
        <v>83.92721296296295</v>
      </c>
      <c r="U18" s="29"/>
      <c r="V18" s="29"/>
      <c r="W18" s="29" t="e">
        <f t="shared" si="8"/>
        <v>#DIV/0!</v>
      </c>
      <c r="X18" s="29">
        <v>139</v>
      </c>
      <c r="Y18" s="33">
        <v>90.98308</v>
      </c>
      <c r="Z18" s="29">
        <f t="shared" si="9"/>
        <v>65.45545323741008</v>
      </c>
      <c r="AA18" s="29">
        <v>23</v>
      </c>
      <c r="AB18" s="40">
        <v>22.533</v>
      </c>
      <c r="AC18" s="29">
        <f t="shared" si="10"/>
        <v>97.9695652173913</v>
      </c>
      <c r="AD18" s="29"/>
      <c r="AE18" s="29"/>
      <c r="AF18" s="29" t="e">
        <f t="shared" si="11"/>
        <v>#DIV/0!</v>
      </c>
      <c r="AG18" s="29">
        <v>0</v>
      </c>
      <c r="AH18" s="27">
        <v>0</v>
      </c>
      <c r="AI18" s="29" t="e">
        <f t="shared" si="12"/>
        <v>#DIV/0!</v>
      </c>
      <c r="AJ18" s="46">
        <v>2876</v>
      </c>
      <c r="AK18" s="31">
        <v>2507.2858100000003</v>
      </c>
      <c r="AL18" s="29">
        <f t="shared" si="13"/>
        <v>87.17961787204452</v>
      </c>
      <c r="AM18" s="29">
        <v>1012.3</v>
      </c>
      <c r="AN18" s="35">
        <v>843</v>
      </c>
      <c r="AO18" s="29">
        <f t="shared" si="14"/>
        <v>83.27570878198162</v>
      </c>
      <c r="AP18" s="29">
        <v>564.2</v>
      </c>
      <c r="AQ18" s="40">
        <v>383.8</v>
      </c>
      <c r="AR18" s="29">
        <f t="shared" si="15"/>
        <v>68.02552286423253</v>
      </c>
      <c r="AS18" s="43">
        <v>3852.8</v>
      </c>
      <c r="AT18" s="36">
        <v>3057.60031</v>
      </c>
      <c r="AU18" s="29">
        <f t="shared" si="16"/>
        <v>79.36047316237541</v>
      </c>
      <c r="AV18" s="38">
        <v>1166.6</v>
      </c>
      <c r="AW18" s="36">
        <v>976.50432</v>
      </c>
      <c r="AX18" s="29">
        <f t="shared" si="17"/>
        <v>83.70515343733929</v>
      </c>
      <c r="AY18" s="38">
        <v>1156.6</v>
      </c>
      <c r="AZ18" s="36">
        <v>976.50432</v>
      </c>
      <c r="BA18" s="29">
        <f t="shared" si="1"/>
        <v>84.42887082828983</v>
      </c>
      <c r="BB18" s="29">
        <v>1566.6</v>
      </c>
      <c r="BC18" s="35">
        <v>1352.3724</v>
      </c>
      <c r="BD18" s="29">
        <f t="shared" si="18"/>
        <v>86.32531597089238</v>
      </c>
      <c r="BE18" s="44">
        <v>467</v>
      </c>
      <c r="BF18" s="35">
        <v>410.02011</v>
      </c>
      <c r="BG18" s="29">
        <f t="shared" si="19"/>
        <v>87.79873875802998</v>
      </c>
      <c r="BH18" s="37">
        <v>559.6</v>
      </c>
      <c r="BI18" s="42">
        <v>251.03818</v>
      </c>
      <c r="BJ18" s="2">
        <f t="shared" si="20"/>
        <v>44.86028949249464</v>
      </c>
      <c r="BK18" s="20">
        <f t="shared" si="21"/>
        <v>-39</v>
      </c>
      <c r="BL18" s="20">
        <f t="shared" si="2"/>
        <v>331.28385000000026</v>
      </c>
      <c r="BM18" s="2">
        <f t="shared" si="22"/>
        <v>-849.44576923077</v>
      </c>
      <c r="BN18" s="11"/>
      <c r="BO18" s="12"/>
    </row>
    <row r="19" spans="1:67" ht="15">
      <c r="A19" s="9">
        <v>10</v>
      </c>
      <c r="B19" s="25" t="s">
        <v>39</v>
      </c>
      <c r="C19" s="28">
        <f>F19+AJ19</f>
        <v>8642</v>
      </c>
      <c r="D19" s="42">
        <v>8138.41606</v>
      </c>
      <c r="E19" s="29">
        <f t="shared" si="4"/>
        <v>94.17283105762554</v>
      </c>
      <c r="F19" s="29">
        <v>481.6</v>
      </c>
      <c r="G19" s="30">
        <v>373.25778999999994</v>
      </c>
      <c r="H19" s="29">
        <f t="shared" si="5"/>
        <v>77.50369393687706</v>
      </c>
      <c r="I19" s="29">
        <v>30</v>
      </c>
      <c r="J19" s="31">
        <v>28.0927</v>
      </c>
      <c r="K19" s="29">
        <f t="shared" si="0"/>
        <v>93.64233333333334</v>
      </c>
      <c r="L19" s="29">
        <v>0</v>
      </c>
      <c r="M19" s="32">
        <v>0</v>
      </c>
      <c r="N19" s="29" t="e">
        <f t="shared" si="6"/>
        <v>#DIV/0!</v>
      </c>
      <c r="O19" s="29">
        <v>92</v>
      </c>
      <c r="P19" s="33">
        <v>43.76007</v>
      </c>
      <c r="Q19" s="29">
        <f t="shared" si="7"/>
        <v>47.56529347826087</v>
      </c>
      <c r="R19" s="29">
        <v>80.8</v>
      </c>
      <c r="S19" s="33">
        <v>44.07498</v>
      </c>
      <c r="T19" s="29">
        <f t="shared" si="23"/>
        <v>54.54824257425742</v>
      </c>
      <c r="U19" s="29"/>
      <c r="V19" s="29"/>
      <c r="W19" s="29" t="e">
        <f t="shared" si="8"/>
        <v>#DIV/0!</v>
      </c>
      <c r="X19" s="29">
        <v>6</v>
      </c>
      <c r="Y19" s="33">
        <v>12.08738</v>
      </c>
      <c r="Z19" s="29">
        <f t="shared" si="9"/>
        <v>201.45633333333333</v>
      </c>
      <c r="AA19" s="29">
        <v>0</v>
      </c>
      <c r="AB19" s="34">
        <v>0</v>
      </c>
      <c r="AC19" s="29" t="e">
        <f t="shared" si="10"/>
        <v>#DIV/0!</v>
      </c>
      <c r="AD19" s="29"/>
      <c r="AE19" s="29"/>
      <c r="AF19" s="29" t="e">
        <f t="shared" si="11"/>
        <v>#DIV/0!</v>
      </c>
      <c r="AG19" s="29">
        <v>0</v>
      </c>
      <c r="AH19" s="27">
        <v>0</v>
      </c>
      <c r="AI19" s="29" t="e">
        <f t="shared" si="12"/>
        <v>#DIV/0!</v>
      </c>
      <c r="AJ19" s="46">
        <v>8160.4</v>
      </c>
      <c r="AK19" s="31">
        <v>7765.15827</v>
      </c>
      <c r="AL19" s="29">
        <f t="shared" si="13"/>
        <v>95.15658877015832</v>
      </c>
      <c r="AM19" s="29">
        <v>820</v>
      </c>
      <c r="AN19" s="35">
        <v>683</v>
      </c>
      <c r="AO19" s="29">
        <f t="shared" si="14"/>
        <v>83.29268292682926</v>
      </c>
      <c r="AP19" s="29">
        <v>913.1</v>
      </c>
      <c r="AQ19" s="34">
        <v>677</v>
      </c>
      <c r="AR19" s="29">
        <f t="shared" si="15"/>
        <v>74.14302924104697</v>
      </c>
      <c r="AS19" s="43">
        <v>8730</v>
      </c>
      <c r="AT19" s="36">
        <v>8097.07483</v>
      </c>
      <c r="AU19" s="29">
        <f t="shared" si="16"/>
        <v>92.74999805269186</v>
      </c>
      <c r="AV19" s="38">
        <v>939.4</v>
      </c>
      <c r="AW19" s="36">
        <v>682.5078100000001</v>
      </c>
      <c r="AX19" s="29">
        <f t="shared" si="17"/>
        <v>72.65358846071962</v>
      </c>
      <c r="AY19" s="38">
        <v>934.4</v>
      </c>
      <c r="AZ19" s="36">
        <v>682.5078100000001</v>
      </c>
      <c r="BA19" s="29">
        <f t="shared" si="1"/>
        <v>73.0423598030822</v>
      </c>
      <c r="BB19" s="29">
        <v>941.3</v>
      </c>
      <c r="BC19" s="35">
        <v>820.73467</v>
      </c>
      <c r="BD19" s="29">
        <f t="shared" si="18"/>
        <v>87.19161478805908</v>
      </c>
      <c r="BE19" s="44">
        <v>2928</v>
      </c>
      <c r="BF19" s="35">
        <v>2882.39509</v>
      </c>
      <c r="BG19" s="29">
        <f t="shared" si="19"/>
        <v>98.44245525956285</v>
      </c>
      <c r="BH19" s="37">
        <v>3817.8</v>
      </c>
      <c r="BI19" s="42">
        <v>3628.10601</v>
      </c>
      <c r="BJ19" s="2">
        <f t="shared" si="20"/>
        <v>95.03132720414898</v>
      </c>
      <c r="BK19" s="20">
        <f t="shared" si="21"/>
        <v>-88</v>
      </c>
      <c r="BL19" s="20">
        <f t="shared" si="2"/>
        <v>41.341229999999996</v>
      </c>
      <c r="BM19" s="2">
        <f t="shared" si="22"/>
        <v>-46.97867045454545</v>
      </c>
      <c r="BN19" s="11"/>
      <c r="BO19" s="12"/>
    </row>
    <row r="20" spans="1:67" ht="15">
      <c r="A20" s="9">
        <v>11</v>
      </c>
      <c r="B20" s="25" t="s">
        <v>40</v>
      </c>
      <c r="C20" s="28">
        <f t="shared" si="3"/>
        <v>3811.8</v>
      </c>
      <c r="D20" s="42">
        <v>3139.51631</v>
      </c>
      <c r="E20" s="29">
        <f t="shared" si="4"/>
        <v>82.36309119051366</v>
      </c>
      <c r="F20" s="29">
        <v>576.4</v>
      </c>
      <c r="G20" s="30">
        <v>532.87556</v>
      </c>
      <c r="H20" s="29">
        <f t="shared" si="5"/>
        <v>92.4489174184594</v>
      </c>
      <c r="I20" s="29">
        <v>87.3</v>
      </c>
      <c r="J20" s="31">
        <v>71.63923</v>
      </c>
      <c r="K20" s="29">
        <f t="shared" si="0"/>
        <v>82.06097365406644</v>
      </c>
      <c r="L20" s="29">
        <v>0</v>
      </c>
      <c r="M20" s="32">
        <v>0</v>
      </c>
      <c r="N20" s="29" t="e">
        <f t="shared" si="6"/>
        <v>#DIV/0!</v>
      </c>
      <c r="O20" s="29">
        <v>118</v>
      </c>
      <c r="P20" s="31">
        <v>157.28853</v>
      </c>
      <c r="Q20" s="29">
        <f t="shared" si="7"/>
        <v>133.29536440677967</v>
      </c>
      <c r="R20" s="29">
        <v>117.2</v>
      </c>
      <c r="S20" s="31">
        <v>43.964920000000006</v>
      </c>
      <c r="T20" s="29">
        <f t="shared" si="23"/>
        <v>37.51273037542663</v>
      </c>
      <c r="U20" s="29"/>
      <c r="V20" s="29"/>
      <c r="W20" s="29" t="e">
        <f t="shared" si="8"/>
        <v>#DIV/0!</v>
      </c>
      <c r="X20" s="29">
        <v>0</v>
      </c>
      <c r="Y20" s="41">
        <v>1.65</v>
      </c>
      <c r="Z20" s="29" t="e">
        <f t="shared" si="9"/>
        <v>#DIV/0!</v>
      </c>
      <c r="AA20" s="29">
        <v>9</v>
      </c>
      <c r="AB20" s="40">
        <v>7.387</v>
      </c>
      <c r="AC20" s="29">
        <f t="shared" si="10"/>
        <v>82.07777777777777</v>
      </c>
      <c r="AD20" s="29"/>
      <c r="AE20" s="29"/>
      <c r="AF20" s="29" t="e">
        <f t="shared" si="11"/>
        <v>#DIV/0!</v>
      </c>
      <c r="AG20" s="29">
        <v>0</v>
      </c>
      <c r="AH20" s="27">
        <v>0</v>
      </c>
      <c r="AI20" s="29" t="e">
        <f t="shared" si="12"/>
        <v>#DIV/0!</v>
      </c>
      <c r="AJ20" s="46">
        <v>3235.4</v>
      </c>
      <c r="AK20" s="31">
        <v>2606.64075</v>
      </c>
      <c r="AL20" s="29">
        <f t="shared" si="13"/>
        <v>80.5662591951536</v>
      </c>
      <c r="AM20" s="29">
        <v>1206.2</v>
      </c>
      <c r="AN20" s="35">
        <v>1005</v>
      </c>
      <c r="AO20" s="29">
        <f t="shared" si="14"/>
        <v>83.31951583485325</v>
      </c>
      <c r="AP20" s="29">
        <v>917.1</v>
      </c>
      <c r="AQ20" s="34">
        <v>592.3</v>
      </c>
      <c r="AR20" s="29">
        <f t="shared" si="15"/>
        <v>64.58401482935339</v>
      </c>
      <c r="AS20" s="43">
        <v>3908.7</v>
      </c>
      <c r="AT20" s="36">
        <v>2915.76562</v>
      </c>
      <c r="AU20" s="29">
        <f t="shared" si="16"/>
        <v>74.59681275104255</v>
      </c>
      <c r="AV20" s="38">
        <v>958.6</v>
      </c>
      <c r="AW20" s="36">
        <v>744.6796200000001</v>
      </c>
      <c r="AX20" s="29">
        <f t="shared" si="17"/>
        <v>77.68408303776341</v>
      </c>
      <c r="AY20" s="38">
        <v>948.6</v>
      </c>
      <c r="AZ20" s="36">
        <v>744.6796200000001</v>
      </c>
      <c r="BA20" s="29">
        <f t="shared" si="1"/>
        <v>78.50301707779887</v>
      </c>
      <c r="BB20" s="29">
        <v>947</v>
      </c>
      <c r="BC20" s="35">
        <v>712.70398</v>
      </c>
      <c r="BD20" s="29">
        <f t="shared" si="18"/>
        <v>75.25913199577614</v>
      </c>
      <c r="BE20" s="44">
        <v>757.5</v>
      </c>
      <c r="BF20" s="35">
        <v>702.46958</v>
      </c>
      <c r="BG20" s="29">
        <f t="shared" si="19"/>
        <v>92.73525808580857</v>
      </c>
      <c r="BH20" s="37">
        <v>1146.7</v>
      </c>
      <c r="BI20" s="42">
        <v>683.62601</v>
      </c>
      <c r="BJ20" s="2">
        <f t="shared" si="20"/>
        <v>59.61681433679252</v>
      </c>
      <c r="BK20" s="20">
        <f t="shared" si="21"/>
        <v>-96.89999999999964</v>
      </c>
      <c r="BL20" s="20">
        <f t="shared" si="2"/>
        <v>223.75068999999985</v>
      </c>
      <c r="BM20" s="2">
        <f t="shared" si="22"/>
        <v>-230.90886480908225</v>
      </c>
      <c r="BN20" s="11"/>
      <c r="BO20" s="12"/>
    </row>
    <row r="21" spans="1:67" ht="15" customHeight="1">
      <c r="A21" s="9">
        <v>12</v>
      </c>
      <c r="B21" s="25" t="s">
        <v>41</v>
      </c>
      <c r="C21" s="28">
        <f t="shared" si="3"/>
        <v>2754.7000000000003</v>
      </c>
      <c r="D21" s="42">
        <v>2263.96559</v>
      </c>
      <c r="E21" s="29">
        <f t="shared" si="4"/>
        <v>82.18555886303407</v>
      </c>
      <c r="F21" s="29">
        <v>459.8</v>
      </c>
      <c r="G21" s="30">
        <v>334.4738399999999</v>
      </c>
      <c r="H21" s="29">
        <f t="shared" si="5"/>
        <v>72.74333188342756</v>
      </c>
      <c r="I21" s="29">
        <v>33</v>
      </c>
      <c r="J21" s="31">
        <v>30.08313</v>
      </c>
      <c r="K21" s="29">
        <f t="shared" si="0"/>
        <v>91.161</v>
      </c>
      <c r="L21" s="29">
        <v>0</v>
      </c>
      <c r="M21" s="32">
        <v>9.46184</v>
      </c>
      <c r="N21" s="29" t="e">
        <f t="shared" si="6"/>
        <v>#DIV/0!</v>
      </c>
      <c r="O21" s="29">
        <v>118</v>
      </c>
      <c r="P21" s="31">
        <v>42.61915</v>
      </c>
      <c r="Q21" s="29">
        <f t="shared" si="7"/>
        <v>36.11792372881356</v>
      </c>
      <c r="R21" s="29">
        <v>52.4</v>
      </c>
      <c r="S21" s="31">
        <v>8.84714</v>
      </c>
      <c r="T21" s="29">
        <f t="shared" si="23"/>
        <v>16.88385496183206</v>
      </c>
      <c r="U21" s="29"/>
      <c r="V21" s="29"/>
      <c r="W21" s="29" t="e">
        <f t="shared" si="8"/>
        <v>#DIV/0!</v>
      </c>
      <c r="X21" s="29">
        <v>0</v>
      </c>
      <c r="Y21" s="33">
        <v>0</v>
      </c>
      <c r="Z21" s="29" t="e">
        <f t="shared" si="9"/>
        <v>#DIV/0!</v>
      </c>
      <c r="AA21" s="29">
        <v>0</v>
      </c>
      <c r="AB21" s="40">
        <v>0</v>
      </c>
      <c r="AC21" s="29" t="e">
        <f t="shared" si="10"/>
        <v>#DIV/0!</v>
      </c>
      <c r="AD21" s="29"/>
      <c r="AE21" s="29"/>
      <c r="AF21" s="29" t="e">
        <f t="shared" si="11"/>
        <v>#DIV/0!</v>
      </c>
      <c r="AG21" s="29">
        <v>0</v>
      </c>
      <c r="AH21" s="27">
        <v>0</v>
      </c>
      <c r="AI21" s="29" t="e">
        <f t="shared" si="12"/>
        <v>#DIV/0!</v>
      </c>
      <c r="AJ21" s="46">
        <v>2294.9</v>
      </c>
      <c r="AK21" s="31">
        <v>1929.4917500000001</v>
      </c>
      <c r="AL21" s="29">
        <f t="shared" si="13"/>
        <v>84.07737809926358</v>
      </c>
      <c r="AM21" s="29">
        <v>652.2</v>
      </c>
      <c r="AN21" s="35">
        <v>543</v>
      </c>
      <c r="AO21" s="29">
        <f t="shared" si="14"/>
        <v>83.25666973321066</v>
      </c>
      <c r="AP21" s="29">
        <v>813.6</v>
      </c>
      <c r="AQ21" s="34">
        <v>570.6</v>
      </c>
      <c r="AR21" s="29">
        <f t="shared" si="15"/>
        <v>70.13274336283186</v>
      </c>
      <c r="AS21" s="43">
        <v>3042.7</v>
      </c>
      <c r="AT21" s="36">
        <v>2066.94436</v>
      </c>
      <c r="AU21" s="29">
        <f t="shared" si="16"/>
        <v>67.93125710717455</v>
      </c>
      <c r="AV21" s="38">
        <v>922.2</v>
      </c>
      <c r="AW21" s="36">
        <v>635.31733</v>
      </c>
      <c r="AX21" s="29">
        <f t="shared" si="17"/>
        <v>68.89149099978312</v>
      </c>
      <c r="AY21" s="38">
        <v>912.2</v>
      </c>
      <c r="AZ21" s="36">
        <v>635.31733</v>
      </c>
      <c r="BA21" s="29">
        <f t="shared" si="1"/>
        <v>69.6467145362859</v>
      </c>
      <c r="BB21" s="29">
        <v>916.5</v>
      </c>
      <c r="BC21" s="35">
        <v>776.2488000000001</v>
      </c>
      <c r="BD21" s="29">
        <f t="shared" si="18"/>
        <v>84.69708674304421</v>
      </c>
      <c r="BE21" s="44">
        <v>592.6</v>
      </c>
      <c r="BF21" s="35">
        <v>274.87082</v>
      </c>
      <c r="BG21" s="29">
        <f t="shared" si="19"/>
        <v>46.38387107661154</v>
      </c>
      <c r="BH21" s="37">
        <v>509.5</v>
      </c>
      <c r="BI21" s="42">
        <v>303.04166999999995</v>
      </c>
      <c r="BJ21" s="2">
        <f t="shared" si="20"/>
        <v>59.47824730127576</v>
      </c>
      <c r="BK21" s="20">
        <f t="shared" si="21"/>
        <v>-287.99999999999955</v>
      </c>
      <c r="BL21" s="20">
        <f t="shared" si="2"/>
        <v>197.02122999999983</v>
      </c>
      <c r="BM21" s="2">
        <f t="shared" si="22"/>
        <v>-68.4101493055556</v>
      </c>
      <c r="BN21" s="11"/>
      <c r="BO21" s="12"/>
    </row>
    <row r="22" spans="1:67" ht="15">
      <c r="A22" s="9">
        <v>13</v>
      </c>
      <c r="B22" s="25" t="s">
        <v>42</v>
      </c>
      <c r="C22" s="28">
        <f t="shared" si="3"/>
        <v>2883.5</v>
      </c>
      <c r="D22" s="42">
        <v>2555.83242</v>
      </c>
      <c r="E22" s="29">
        <f t="shared" si="4"/>
        <v>88.63646332581932</v>
      </c>
      <c r="F22" s="29">
        <v>469.8</v>
      </c>
      <c r="G22" s="30">
        <v>392.49067</v>
      </c>
      <c r="H22" s="29">
        <f t="shared" si="5"/>
        <v>83.54420391656025</v>
      </c>
      <c r="I22" s="29">
        <v>35</v>
      </c>
      <c r="J22" s="31">
        <v>27.99753</v>
      </c>
      <c r="K22" s="29">
        <f t="shared" si="0"/>
        <v>79.99294285714285</v>
      </c>
      <c r="L22" s="29">
        <v>10.5</v>
      </c>
      <c r="M22" s="32">
        <v>32.3327</v>
      </c>
      <c r="N22" s="29">
        <f t="shared" si="6"/>
        <v>307.9304761904762</v>
      </c>
      <c r="O22" s="29">
        <v>38</v>
      </c>
      <c r="P22" s="31">
        <v>11.90579</v>
      </c>
      <c r="Q22" s="29">
        <f t="shared" si="7"/>
        <v>31.331026315789472</v>
      </c>
      <c r="R22" s="29">
        <v>135</v>
      </c>
      <c r="S22" s="31">
        <v>44.486439999999995</v>
      </c>
      <c r="T22" s="29">
        <f t="shared" si="23"/>
        <v>32.952918518518516</v>
      </c>
      <c r="U22" s="29"/>
      <c r="V22" s="29"/>
      <c r="W22" s="29" t="e">
        <f t="shared" si="8"/>
        <v>#DIV/0!</v>
      </c>
      <c r="X22" s="29">
        <v>5</v>
      </c>
      <c r="Y22" s="33">
        <v>4.8222</v>
      </c>
      <c r="Z22" s="29">
        <f t="shared" si="9"/>
        <v>96.444</v>
      </c>
      <c r="AA22" s="29">
        <v>6</v>
      </c>
      <c r="AB22" s="40">
        <v>21.85926</v>
      </c>
      <c r="AC22" s="29">
        <f t="shared" si="10"/>
        <v>364.32099999999997</v>
      </c>
      <c r="AD22" s="29"/>
      <c r="AE22" s="29"/>
      <c r="AF22" s="29" t="e">
        <f t="shared" si="11"/>
        <v>#DIV/0!</v>
      </c>
      <c r="AG22" s="29">
        <v>0</v>
      </c>
      <c r="AH22" s="27">
        <v>0</v>
      </c>
      <c r="AI22" s="29" t="e">
        <f t="shared" si="12"/>
        <v>#DIV/0!</v>
      </c>
      <c r="AJ22" s="46">
        <v>2413.7</v>
      </c>
      <c r="AK22" s="31">
        <v>2163.34175</v>
      </c>
      <c r="AL22" s="29">
        <f t="shared" si="13"/>
        <v>89.6276152794465</v>
      </c>
      <c r="AM22" s="29">
        <v>851.4</v>
      </c>
      <c r="AN22" s="35">
        <v>709</v>
      </c>
      <c r="AO22" s="29">
        <f t="shared" si="14"/>
        <v>83.27460653042048</v>
      </c>
      <c r="AP22" s="29">
        <v>499.9</v>
      </c>
      <c r="AQ22" s="34">
        <v>421</v>
      </c>
      <c r="AR22" s="29">
        <f t="shared" si="15"/>
        <v>84.21684336867375</v>
      </c>
      <c r="AS22" s="43">
        <v>3050.4</v>
      </c>
      <c r="AT22" s="36">
        <v>2498.77299</v>
      </c>
      <c r="AU22" s="29">
        <f t="shared" si="16"/>
        <v>81.91624016522422</v>
      </c>
      <c r="AV22" s="38">
        <v>887</v>
      </c>
      <c r="AW22" s="36">
        <v>741.3095799999999</v>
      </c>
      <c r="AX22" s="29">
        <f t="shared" si="17"/>
        <v>83.57492446448703</v>
      </c>
      <c r="AY22" s="38">
        <v>877</v>
      </c>
      <c r="AZ22" s="36">
        <v>741.3095799999999</v>
      </c>
      <c r="BA22" s="29">
        <f t="shared" si="1"/>
        <v>84.52788825541617</v>
      </c>
      <c r="BB22" s="29">
        <v>937.7</v>
      </c>
      <c r="BC22" s="35">
        <v>741.88766</v>
      </c>
      <c r="BD22" s="29">
        <f t="shared" si="18"/>
        <v>79.11780526820944</v>
      </c>
      <c r="BE22" s="44">
        <v>568.4</v>
      </c>
      <c r="BF22" s="35">
        <v>477.51167</v>
      </c>
      <c r="BG22" s="29">
        <f t="shared" si="19"/>
        <v>84.00979415904293</v>
      </c>
      <c r="BH22" s="37">
        <v>559.3</v>
      </c>
      <c r="BI22" s="42">
        <v>471.93866</v>
      </c>
      <c r="BJ22" s="2">
        <f t="shared" si="20"/>
        <v>84.38023600929735</v>
      </c>
      <c r="BK22" s="20">
        <f t="shared" si="21"/>
        <v>-166.9000000000001</v>
      </c>
      <c r="BL22" s="20">
        <f t="shared" si="2"/>
        <v>57.05943000000025</v>
      </c>
      <c r="BM22" s="2">
        <f t="shared" si="22"/>
        <v>-34.187795086878495</v>
      </c>
      <c r="BN22" s="11"/>
      <c r="BO22" s="12"/>
    </row>
    <row r="23" spans="1:67" ht="15">
      <c r="A23" s="9">
        <v>14</v>
      </c>
      <c r="B23" s="25" t="s">
        <v>43</v>
      </c>
      <c r="C23" s="28">
        <f>F23+AJ23</f>
        <v>16836.8</v>
      </c>
      <c r="D23" s="42">
        <v>15045.510430000002</v>
      </c>
      <c r="E23" s="29">
        <f t="shared" si="4"/>
        <v>89.36086685118315</v>
      </c>
      <c r="F23" s="29">
        <v>708.8</v>
      </c>
      <c r="G23" s="30">
        <v>597.53268</v>
      </c>
      <c r="H23" s="29">
        <f t="shared" si="5"/>
        <v>84.30201467268624</v>
      </c>
      <c r="I23" s="29">
        <v>30</v>
      </c>
      <c r="J23" s="31">
        <v>23.27462</v>
      </c>
      <c r="K23" s="29">
        <f t="shared" si="0"/>
        <v>77.58206666666666</v>
      </c>
      <c r="L23" s="29">
        <v>0</v>
      </c>
      <c r="M23" s="32">
        <v>1.85603</v>
      </c>
      <c r="N23" s="29" t="e">
        <f t="shared" si="6"/>
        <v>#DIV/0!</v>
      </c>
      <c r="O23" s="29">
        <v>40</v>
      </c>
      <c r="P23" s="31">
        <v>27.69204</v>
      </c>
      <c r="Q23" s="29">
        <f t="shared" si="7"/>
        <v>69.2301</v>
      </c>
      <c r="R23" s="29">
        <v>113.6</v>
      </c>
      <c r="S23" s="31">
        <v>34.92947</v>
      </c>
      <c r="T23" s="29">
        <f t="shared" si="23"/>
        <v>30.747772887323947</v>
      </c>
      <c r="U23" s="29"/>
      <c r="V23" s="29"/>
      <c r="W23" s="29" t="e">
        <f t="shared" si="8"/>
        <v>#DIV/0!</v>
      </c>
      <c r="X23" s="29">
        <v>138.4</v>
      </c>
      <c r="Y23" s="33">
        <v>146.19936</v>
      </c>
      <c r="Z23" s="29">
        <f t="shared" si="9"/>
        <v>105.63537572254336</v>
      </c>
      <c r="AA23" s="29">
        <v>0</v>
      </c>
      <c r="AB23" s="34">
        <v>0</v>
      </c>
      <c r="AC23" s="29" t="e">
        <f t="shared" si="10"/>
        <v>#DIV/0!</v>
      </c>
      <c r="AD23" s="29"/>
      <c r="AE23" s="29"/>
      <c r="AF23" s="29" t="e">
        <f t="shared" si="11"/>
        <v>#DIV/0!</v>
      </c>
      <c r="AG23" s="29">
        <v>0</v>
      </c>
      <c r="AH23" s="27">
        <v>0</v>
      </c>
      <c r="AI23" s="29" t="e">
        <f t="shared" si="12"/>
        <v>#DIV/0!</v>
      </c>
      <c r="AJ23" s="46">
        <v>16128</v>
      </c>
      <c r="AK23" s="31">
        <v>14447.977750000002</v>
      </c>
      <c r="AL23" s="29">
        <f t="shared" si="13"/>
        <v>89.58319537450397</v>
      </c>
      <c r="AM23" s="29">
        <v>747.6</v>
      </c>
      <c r="AN23" s="35">
        <v>623</v>
      </c>
      <c r="AO23" s="29">
        <f t="shared" si="14"/>
        <v>83.33333333333333</v>
      </c>
      <c r="AP23" s="29">
        <v>2924.4</v>
      </c>
      <c r="AQ23" s="34">
        <v>2440.5</v>
      </c>
      <c r="AR23" s="29">
        <f t="shared" si="15"/>
        <v>83.45301600328273</v>
      </c>
      <c r="AS23" s="43">
        <v>17684.9</v>
      </c>
      <c r="AT23" s="36">
        <v>15232.83018</v>
      </c>
      <c r="AU23" s="29">
        <f t="shared" si="16"/>
        <v>86.13466957687066</v>
      </c>
      <c r="AV23" s="38">
        <v>1139.8</v>
      </c>
      <c r="AW23" s="36">
        <v>924.02788</v>
      </c>
      <c r="AX23" s="29">
        <f t="shared" si="17"/>
        <v>81.06929987717143</v>
      </c>
      <c r="AY23" s="38">
        <v>973</v>
      </c>
      <c r="AZ23" s="36">
        <v>784.99596</v>
      </c>
      <c r="BA23" s="29">
        <f t="shared" si="1"/>
        <v>80.67789928057553</v>
      </c>
      <c r="BB23" s="29">
        <v>6109.8</v>
      </c>
      <c r="BC23" s="35">
        <v>5894.71427</v>
      </c>
      <c r="BD23" s="29">
        <f t="shared" si="18"/>
        <v>96.47966005433894</v>
      </c>
      <c r="BE23" s="44">
        <v>8859.6</v>
      </c>
      <c r="BF23" s="35">
        <v>7511.939689999999</v>
      </c>
      <c r="BG23" s="29">
        <f t="shared" si="19"/>
        <v>84.78870027992234</v>
      </c>
      <c r="BH23" s="37">
        <v>1482.6</v>
      </c>
      <c r="BI23" s="42">
        <v>837.75616</v>
      </c>
      <c r="BJ23" s="2">
        <f t="shared" si="20"/>
        <v>56.5058788614596</v>
      </c>
      <c r="BK23" s="20">
        <f t="shared" si="21"/>
        <v>-848.1000000000022</v>
      </c>
      <c r="BL23" s="20">
        <f t="shared" si="2"/>
        <v>-187.31974999999875</v>
      </c>
      <c r="BM23" s="2">
        <f t="shared" si="22"/>
        <v>22.08698856266929</v>
      </c>
      <c r="BN23" s="11"/>
      <c r="BO23" s="12"/>
    </row>
    <row r="24" spans="1:67" ht="15">
      <c r="A24" s="9">
        <v>15</v>
      </c>
      <c r="B24" s="25" t="s">
        <v>44</v>
      </c>
      <c r="C24" s="28">
        <f t="shared" si="3"/>
        <v>4081.3999999999996</v>
      </c>
      <c r="D24" s="42">
        <v>3487.2715399999997</v>
      </c>
      <c r="E24" s="29">
        <f t="shared" si="4"/>
        <v>85.44302298231</v>
      </c>
      <c r="F24" s="29">
        <v>1274.3</v>
      </c>
      <c r="G24" s="30">
        <v>900.2427900000001</v>
      </c>
      <c r="H24" s="29">
        <f t="shared" si="5"/>
        <v>70.64606372125874</v>
      </c>
      <c r="I24" s="29">
        <v>38.5</v>
      </c>
      <c r="J24" s="31">
        <v>45.294360000000005</v>
      </c>
      <c r="K24" s="29">
        <f t="shared" si="0"/>
        <v>117.64768831168833</v>
      </c>
      <c r="L24" s="29">
        <v>0</v>
      </c>
      <c r="M24" s="32">
        <v>0</v>
      </c>
      <c r="N24" s="29" t="e">
        <f t="shared" si="6"/>
        <v>#DIV/0!</v>
      </c>
      <c r="O24" s="29">
        <v>40</v>
      </c>
      <c r="P24" s="31">
        <v>46.51339</v>
      </c>
      <c r="Q24" s="29">
        <f t="shared" si="7"/>
        <v>116.28347500000001</v>
      </c>
      <c r="R24" s="29">
        <v>400</v>
      </c>
      <c r="S24" s="31">
        <v>282.59847</v>
      </c>
      <c r="T24" s="29">
        <f t="shared" si="23"/>
        <v>70.6496175</v>
      </c>
      <c r="U24" s="29"/>
      <c r="V24" s="29"/>
      <c r="W24" s="29" t="e">
        <f t="shared" si="8"/>
        <v>#DIV/0!</v>
      </c>
      <c r="X24" s="29">
        <v>200</v>
      </c>
      <c r="Y24" s="41">
        <v>179.86137</v>
      </c>
      <c r="Z24" s="29">
        <f t="shared" si="9"/>
        <v>89.930685</v>
      </c>
      <c r="AA24" s="29">
        <v>50</v>
      </c>
      <c r="AB24" s="34">
        <v>37.39426</v>
      </c>
      <c r="AC24" s="29">
        <f t="shared" si="10"/>
        <v>74.78852</v>
      </c>
      <c r="AD24" s="29"/>
      <c r="AE24" s="29"/>
      <c r="AF24" s="29" t="e">
        <f t="shared" si="11"/>
        <v>#DIV/0!</v>
      </c>
      <c r="AG24" s="29">
        <v>0</v>
      </c>
      <c r="AH24" s="27">
        <v>0</v>
      </c>
      <c r="AI24" s="29" t="e">
        <f t="shared" si="12"/>
        <v>#DIV/0!</v>
      </c>
      <c r="AJ24" s="46">
        <v>2807.1</v>
      </c>
      <c r="AK24" s="31">
        <v>2587.0287499999995</v>
      </c>
      <c r="AL24" s="29">
        <f t="shared" si="13"/>
        <v>92.1601920131096</v>
      </c>
      <c r="AM24" s="29">
        <v>815.3</v>
      </c>
      <c r="AN24" s="35">
        <v>679</v>
      </c>
      <c r="AO24" s="29">
        <f t="shared" si="14"/>
        <v>83.28222740095671</v>
      </c>
      <c r="AP24" s="29">
        <v>712</v>
      </c>
      <c r="AQ24" s="34">
        <v>647.266</v>
      </c>
      <c r="AR24" s="29">
        <f t="shared" si="15"/>
        <v>90.90814606741573</v>
      </c>
      <c r="AS24" s="43">
        <v>4340.3</v>
      </c>
      <c r="AT24" s="36">
        <v>3503.32561</v>
      </c>
      <c r="AU24" s="29">
        <f t="shared" si="16"/>
        <v>80.716208787411</v>
      </c>
      <c r="AV24" s="38">
        <v>949.2</v>
      </c>
      <c r="AW24" s="36">
        <v>752.64777</v>
      </c>
      <c r="AX24" s="29">
        <f t="shared" si="17"/>
        <v>79.29285398230088</v>
      </c>
      <c r="AY24" s="38">
        <v>939.2</v>
      </c>
      <c r="AZ24" s="36">
        <v>752.64777</v>
      </c>
      <c r="BA24" s="29">
        <f t="shared" si="1"/>
        <v>80.13711350085178</v>
      </c>
      <c r="BB24" s="29">
        <v>1211.4</v>
      </c>
      <c r="BC24" s="35">
        <v>1157.32082</v>
      </c>
      <c r="BD24" s="29">
        <f t="shared" si="18"/>
        <v>95.53581145781739</v>
      </c>
      <c r="BE24" s="44">
        <v>1356.8</v>
      </c>
      <c r="BF24" s="35">
        <v>1147.91546</v>
      </c>
      <c r="BG24" s="29">
        <f t="shared" si="19"/>
        <v>84.60461821933963</v>
      </c>
      <c r="BH24" s="37">
        <v>724.9</v>
      </c>
      <c r="BI24" s="42">
        <v>376.22438</v>
      </c>
      <c r="BJ24" s="2">
        <f t="shared" si="20"/>
        <v>51.90017657607946</v>
      </c>
      <c r="BK24" s="20">
        <f t="shared" si="21"/>
        <v>-258.90000000000055</v>
      </c>
      <c r="BL24" s="20">
        <f t="shared" si="2"/>
        <v>-16.054070000000138</v>
      </c>
      <c r="BM24" s="2">
        <f t="shared" si="22"/>
        <v>6.2008767864040575</v>
      </c>
      <c r="BN24" s="11"/>
      <c r="BO24" s="12"/>
    </row>
    <row r="25" spans="1:67" ht="15" customHeight="1">
      <c r="A25" s="9">
        <v>16</v>
      </c>
      <c r="B25" s="25" t="s">
        <v>45</v>
      </c>
      <c r="C25" s="28">
        <f t="shared" si="3"/>
        <v>6550.7</v>
      </c>
      <c r="D25" s="42">
        <v>5278.216990000001</v>
      </c>
      <c r="E25" s="29">
        <f t="shared" si="4"/>
        <v>80.57485444303664</v>
      </c>
      <c r="F25" s="29">
        <v>1289.5</v>
      </c>
      <c r="G25" s="30">
        <v>966.67172</v>
      </c>
      <c r="H25" s="29">
        <f t="shared" si="5"/>
        <v>74.96484839084917</v>
      </c>
      <c r="I25" s="29">
        <v>201.2</v>
      </c>
      <c r="J25" s="31">
        <v>151.40245</v>
      </c>
      <c r="K25" s="29">
        <f t="shared" si="0"/>
        <v>75.24972664015904</v>
      </c>
      <c r="L25" s="29">
        <v>1</v>
      </c>
      <c r="M25" s="32">
        <v>4.34521</v>
      </c>
      <c r="N25" s="29">
        <f t="shared" si="6"/>
        <v>434.52099999999996</v>
      </c>
      <c r="O25" s="29">
        <v>210.5</v>
      </c>
      <c r="P25" s="31">
        <v>167.61713</v>
      </c>
      <c r="Q25" s="29">
        <f t="shared" si="7"/>
        <v>79.62809026128267</v>
      </c>
      <c r="R25" s="29">
        <v>200</v>
      </c>
      <c r="S25" s="31">
        <v>58.21963</v>
      </c>
      <c r="T25" s="29">
        <f t="shared" si="23"/>
        <v>29.109815</v>
      </c>
      <c r="U25" s="29"/>
      <c r="V25" s="29"/>
      <c r="W25" s="29" t="e">
        <f t="shared" si="8"/>
        <v>#DIV/0!</v>
      </c>
      <c r="X25" s="29">
        <v>365</v>
      </c>
      <c r="Y25" s="41">
        <v>238.02735</v>
      </c>
      <c r="Z25" s="29">
        <f t="shared" si="9"/>
        <v>65.21297260273973</v>
      </c>
      <c r="AA25" s="29">
        <v>0</v>
      </c>
      <c r="AB25" s="40">
        <v>0</v>
      </c>
      <c r="AC25" s="29" t="e">
        <f t="shared" si="10"/>
        <v>#DIV/0!</v>
      </c>
      <c r="AD25" s="29"/>
      <c r="AE25" s="29"/>
      <c r="AF25" s="29" t="e">
        <f t="shared" si="11"/>
        <v>#DIV/0!</v>
      </c>
      <c r="AG25" s="29">
        <v>0</v>
      </c>
      <c r="AH25" s="27">
        <v>0</v>
      </c>
      <c r="AI25" s="29" t="e">
        <f t="shared" si="12"/>
        <v>#DIV/0!</v>
      </c>
      <c r="AJ25" s="46">
        <v>5261.2</v>
      </c>
      <c r="AK25" s="31">
        <v>4311.5452700000005</v>
      </c>
      <c r="AL25" s="29">
        <f t="shared" si="13"/>
        <v>81.94984547251579</v>
      </c>
      <c r="AM25" s="29">
        <v>1416.2</v>
      </c>
      <c r="AN25" s="35">
        <v>1180</v>
      </c>
      <c r="AO25" s="29">
        <f t="shared" si="14"/>
        <v>83.32156475074142</v>
      </c>
      <c r="AP25" s="29">
        <v>640.6</v>
      </c>
      <c r="AQ25" s="40">
        <v>390.4</v>
      </c>
      <c r="AR25" s="29">
        <f t="shared" si="15"/>
        <v>60.94286606306587</v>
      </c>
      <c r="AS25" s="43">
        <v>6792.4</v>
      </c>
      <c r="AT25" s="36">
        <v>5282.51332</v>
      </c>
      <c r="AU25" s="29">
        <f t="shared" si="16"/>
        <v>77.7709398739768</v>
      </c>
      <c r="AV25" s="38">
        <v>1467.2</v>
      </c>
      <c r="AW25" s="36">
        <v>1111.7140500000003</v>
      </c>
      <c r="AX25" s="29">
        <f t="shared" si="17"/>
        <v>75.77113208833153</v>
      </c>
      <c r="AY25" s="38">
        <v>1432.2</v>
      </c>
      <c r="AZ25" s="36">
        <v>1086.7140500000003</v>
      </c>
      <c r="BA25" s="29">
        <f t="shared" si="1"/>
        <v>75.87725527161012</v>
      </c>
      <c r="BB25" s="29">
        <v>1205.7</v>
      </c>
      <c r="BC25" s="35">
        <v>800.1700000000001</v>
      </c>
      <c r="BD25" s="29">
        <f t="shared" si="18"/>
        <v>66.36559674877664</v>
      </c>
      <c r="BE25" s="44">
        <v>1918.2</v>
      </c>
      <c r="BF25" s="35">
        <v>1799.45147</v>
      </c>
      <c r="BG25" s="29">
        <f t="shared" si="19"/>
        <v>93.80937702012304</v>
      </c>
      <c r="BH25" s="37">
        <v>2107.3</v>
      </c>
      <c r="BI25" s="42">
        <v>1502.02313</v>
      </c>
      <c r="BJ25" s="2">
        <f t="shared" si="20"/>
        <v>71.27713804394247</v>
      </c>
      <c r="BK25" s="20">
        <f t="shared" si="21"/>
        <v>-241.69999999999982</v>
      </c>
      <c r="BL25" s="20">
        <f t="shared" si="2"/>
        <v>-4.296329999999216</v>
      </c>
      <c r="BM25" s="2">
        <f t="shared" si="22"/>
        <v>1.7775465453037729</v>
      </c>
      <c r="BN25" s="11"/>
      <c r="BO25" s="12"/>
    </row>
    <row r="26" spans="1:67" ht="0.75" customHeight="1">
      <c r="A26" s="9">
        <v>17</v>
      </c>
      <c r="B26" s="10"/>
      <c r="C26" s="7">
        <f t="shared" si="3"/>
        <v>0</v>
      </c>
      <c r="D26" s="7">
        <f aca="true" t="shared" si="24" ref="D26:D33">G26+AK26</f>
        <v>0</v>
      </c>
      <c r="E26" s="2" t="e">
        <f t="shared" si="4"/>
        <v>#DIV/0!</v>
      </c>
      <c r="F26" s="2"/>
      <c r="G26" s="2"/>
      <c r="H26" s="2" t="e">
        <f t="shared" si="5"/>
        <v>#DIV/0!</v>
      </c>
      <c r="I26" s="2"/>
      <c r="J26" s="2"/>
      <c r="K26" s="2" t="e">
        <f t="shared" si="0"/>
        <v>#DIV/0!</v>
      </c>
      <c r="L26" s="2"/>
      <c r="M26" s="2"/>
      <c r="N26" s="2" t="e">
        <f t="shared" si="6"/>
        <v>#DIV/0!</v>
      </c>
      <c r="O26" s="2"/>
      <c r="P26" s="2"/>
      <c r="Q26" s="2" t="e">
        <f t="shared" si="7"/>
        <v>#DIV/0!</v>
      </c>
      <c r="R26" s="2"/>
      <c r="S26" s="2"/>
      <c r="T26" s="2" t="e">
        <f t="shared" si="23"/>
        <v>#DIV/0!</v>
      </c>
      <c r="U26" s="2"/>
      <c r="V26" s="2"/>
      <c r="W26" s="2" t="e">
        <f t="shared" si="8"/>
        <v>#DIV/0!</v>
      </c>
      <c r="X26" s="2"/>
      <c r="Y26" s="2"/>
      <c r="Z26" s="2" t="e">
        <v>#DIV/0!</v>
      </c>
      <c r="AA26" s="2"/>
      <c r="AB26" s="2"/>
      <c r="AC26" s="2" t="e">
        <f t="shared" si="10"/>
        <v>#DIV/0!</v>
      </c>
      <c r="AD26" s="2"/>
      <c r="AE26" s="2"/>
      <c r="AF26" s="2" t="e">
        <f t="shared" si="11"/>
        <v>#DIV/0!</v>
      </c>
      <c r="AG26" s="2"/>
      <c r="AH26" s="2"/>
      <c r="AI26" s="2" t="e">
        <v>#DIV/0!</v>
      </c>
      <c r="AJ26" s="2"/>
      <c r="AK26" s="26"/>
      <c r="AL26" s="2" t="e">
        <f t="shared" si="13"/>
        <v>#DIV/0!</v>
      </c>
      <c r="AM26" s="2"/>
      <c r="AN26" s="2"/>
      <c r="AO26" s="2" t="e">
        <f t="shared" si="14"/>
        <v>#DIV/0!</v>
      </c>
      <c r="AP26" s="2"/>
      <c r="AQ26" s="2"/>
      <c r="AR26" s="2" t="e">
        <f t="shared" si="15"/>
        <v>#DIV/0!</v>
      </c>
      <c r="AS26" s="2"/>
      <c r="AT26" s="2"/>
      <c r="AU26" s="2" t="e">
        <f t="shared" si="16"/>
        <v>#DIV/0!</v>
      </c>
      <c r="AV26" s="22"/>
      <c r="AW26" s="2"/>
      <c r="AX26" s="2" t="e">
        <f t="shared" si="17"/>
        <v>#DIV/0!</v>
      </c>
      <c r="AY26" s="21"/>
      <c r="AZ26" s="2"/>
      <c r="BA26" s="2" t="e">
        <f t="shared" si="1"/>
        <v>#DIV/0!</v>
      </c>
      <c r="BB26" s="2"/>
      <c r="BC26" s="2"/>
      <c r="BD26" s="2" t="e">
        <f t="shared" si="18"/>
        <v>#DIV/0!</v>
      </c>
      <c r="BE26" s="21"/>
      <c r="BF26" s="2"/>
      <c r="BG26" s="2" t="e">
        <f t="shared" si="19"/>
        <v>#DIV/0!</v>
      </c>
      <c r="BH26" s="21"/>
      <c r="BI26" s="2"/>
      <c r="BJ26" s="2" t="e">
        <f t="shared" si="20"/>
        <v>#DIV/0!</v>
      </c>
      <c r="BK26" s="20">
        <f aca="true" t="shared" si="25" ref="BK26:BK33">C26-AS26</f>
        <v>0</v>
      </c>
      <c r="BL26" s="20">
        <f t="shared" si="2"/>
        <v>0</v>
      </c>
      <c r="BM26" s="2" t="e">
        <f t="shared" si="22"/>
        <v>#DIV/0!</v>
      </c>
      <c r="BN26" s="11"/>
      <c r="BO26" s="12"/>
    </row>
    <row r="27" spans="1:67" ht="15" hidden="1">
      <c r="A27" s="9">
        <v>18</v>
      </c>
      <c r="B27" s="10"/>
      <c r="C27" s="7">
        <f t="shared" si="3"/>
        <v>0</v>
      </c>
      <c r="D27" s="7">
        <f t="shared" si="24"/>
        <v>0</v>
      </c>
      <c r="E27" s="2" t="e">
        <f t="shared" si="4"/>
        <v>#DIV/0!</v>
      </c>
      <c r="F27" s="2"/>
      <c r="G27" s="2"/>
      <c r="H27" s="2" t="e">
        <f t="shared" si="5"/>
        <v>#DIV/0!</v>
      </c>
      <c r="I27" s="2"/>
      <c r="J27" s="2"/>
      <c r="K27" s="2" t="e">
        <f t="shared" si="0"/>
        <v>#DIV/0!</v>
      </c>
      <c r="L27" s="2"/>
      <c r="M27" s="2"/>
      <c r="N27" s="2" t="e">
        <f t="shared" si="6"/>
        <v>#DIV/0!</v>
      </c>
      <c r="O27" s="2"/>
      <c r="P27" s="2"/>
      <c r="Q27" s="2" t="e">
        <f t="shared" si="7"/>
        <v>#DIV/0!</v>
      </c>
      <c r="R27" s="2"/>
      <c r="S27" s="2"/>
      <c r="T27" s="2" t="e">
        <f t="shared" si="23"/>
        <v>#DIV/0!</v>
      </c>
      <c r="U27" s="2"/>
      <c r="V27" s="2"/>
      <c r="W27" s="2" t="e">
        <f t="shared" si="8"/>
        <v>#DIV/0!</v>
      </c>
      <c r="X27" s="2"/>
      <c r="Y27" s="2"/>
      <c r="Z27" s="2" t="e">
        <v>#DIV/0!</v>
      </c>
      <c r="AA27" s="2"/>
      <c r="AB27" s="2"/>
      <c r="AC27" s="2" t="e">
        <f t="shared" si="10"/>
        <v>#DIV/0!</v>
      </c>
      <c r="AD27" s="2"/>
      <c r="AE27" s="2"/>
      <c r="AF27" s="2" t="e">
        <f t="shared" si="11"/>
        <v>#DIV/0!</v>
      </c>
      <c r="AG27" s="2"/>
      <c r="AH27" s="2"/>
      <c r="AI27" s="2" t="e">
        <v>#DIV/0!</v>
      </c>
      <c r="AJ27" s="2"/>
      <c r="AK27" s="2"/>
      <c r="AL27" s="2" t="e">
        <f t="shared" si="13"/>
        <v>#DIV/0!</v>
      </c>
      <c r="AM27" s="2"/>
      <c r="AN27" s="2"/>
      <c r="AO27" s="2" t="e">
        <f t="shared" si="14"/>
        <v>#DIV/0!</v>
      </c>
      <c r="AP27" s="2"/>
      <c r="AQ27" s="2"/>
      <c r="AR27" s="2" t="e">
        <f t="shared" si="15"/>
        <v>#DIV/0!</v>
      </c>
      <c r="AS27" s="2"/>
      <c r="AT27" s="2"/>
      <c r="AU27" s="2" t="e">
        <f t="shared" si="16"/>
        <v>#DIV/0!</v>
      </c>
      <c r="AV27" s="22"/>
      <c r="AW27" s="2"/>
      <c r="AX27" s="2" t="e">
        <f t="shared" si="17"/>
        <v>#DIV/0!</v>
      </c>
      <c r="AY27" s="21"/>
      <c r="AZ27" s="2"/>
      <c r="BA27" s="2" t="e">
        <f t="shared" si="1"/>
        <v>#DIV/0!</v>
      </c>
      <c r="BB27" s="2"/>
      <c r="BC27" s="2"/>
      <c r="BD27" s="2" t="e">
        <f t="shared" si="18"/>
        <v>#DIV/0!</v>
      </c>
      <c r="BE27" s="21"/>
      <c r="BF27" s="2"/>
      <c r="BG27" s="2" t="e">
        <f t="shared" si="19"/>
        <v>#DIV/0!</v>
      </c>
      <c r="BH27" s="21"/>
      <c r="BI27" s="2"/>
      <c r="BJ27" s="2" t="e">
        <f t="shared" si="20"/>
        <v>#DIV/0!</v>
      </c>
      <c r="BK27" s="20">
        <f t="shared" si="25"/>
        <v>0</v>
      </c>
      <c r="BL27" s="20">
        <f t="shared" si="2"/>
        <v>0</v>
      </c>
      <c r="BM27" s="2" t="e">
        <f t="shared" si="22"/>
        <v>#DIV/0!</v>
      </c>
      <c r="BN27" s="11"/>
      <c r="BO27" s="12"/>
    </row>
    <row r="28" spans="1:67" ht="15" hidden="1">
      <c r="A28" s="9">
        <v>19</v>
      </c>
      <c r="B28" s="10"/>
      <c r="C28" s="7">
        <f t="shared" si="3"/>
        <v>0</v>
      </c>
      <c r="D28" s="7">
        <f t="shared" si="24"/>
        <v>0</v>
      </c>
      <c r="E28" s="2" t="e">
        <f t="shared" si="4"/>
        <v>#DIV/0!</v>
      </c>
      <c r="F28" s="2"/>
      <c r="G28" s="2"/>
      <c r="H28" s="2" t="e">
        <f t="shared" si="5"/>
        <v>#DIV/0!</v>
      </c>
      <c r="I28" s="2"/>
      <c r="J28" s="2"/>
      <c r="K28" s="2" t="e">
        <f t="shared" si="0"/>
        <v>#DIV/0!</v>
      </c>
      <c r="L28" s="2"/>
      <c r="M28" s="2"/>
      <c r="N28" s="2" t="e">
        <f t="shared" si="6"/>
        <v>#DIV/0!</v>
      </c>
      <c r="O28" s="2"/>
      <c r="P28" s="2"/>
      <c r="Q28" s="2" t="e">
        <f t="shared" si="7"/>
        <v>#DIV/0!</v>
      </c>
      <c r="R28" s="2"/>
      <c r="S28" s="2"/>
      <c r="T28" s="2" t="e">
        <f t="shared" si="23"/>
        <v>#DIV/0!</v>
      </c>
      <c r="U28" s="2"/>
      <c r="V28" s="2"/>
      <c r="W28" s="2" t="e">
        <f t="shared" si="8"/>
        <v>#DIV/0!</v>
      </c>
      <c r="X28" s="2"/>
      <c r="Y28" s="2"/>
      <c r="Z28" s="2" t="e">
        <v>#DIV/0!</v>
      </c>
      <c r="AA28" s="2"/>
      <c r="AB28" s="2"/>
      <c r="AC28" s="2" t="e">
        <f t="shared" si="10"/>
        <v>#DIV/0!</v>
      </c>
      <c r="AD28" s="2"/>
      <c r="AE28" s="2"/>
      <c r="AF28" s="2" t="e">
        <f t="shared" si="11"/>
        <v>#DIV/0!</v>
      </c>
      <c r="AG28" s="2"/>
      <c r="AH28" s="2"/>
      <c r="AI28" s="2" t="e">
        <v>#DIV/0!</v>
      </c>
      <c r="AJ28" s="2"/>
      <c r="AK28" s="2"/>
      <c r="AL28" s="2" t="e">
        <f t="shared" si="13"/>
        <v>#DIV/0!</v>
      </c>
      <c r="AM28" s="2"/>
      <c r="AN28" s="2"/>
      <c r="AO28" s="2" t="e">
        <f t="shared" si="14"/>
        <v>#DIV/0!</v>
      </c>
      <c r="AP28" s="2"/>
      <c r="AQ28" s="2"/>
      <c r="AR28" s="2" t="e">
        <f t="shared" si="15"/>
        <v>#DIV/0!</v>
      </c>
      <c r="AS28" s="2"/>
      <c r="AT28" s="2"/>
      <c r="AU28" s="2" t="e">
        <f t="shared" si="16"/>
        <v>#DIV/0!</v>
      </c>
      <c r="AV28" s="22"/>
      <c r="AW28" s="2"/>
      <c r="AX28" s="2" t="e">
        <f t="shared" si="17"/>
        <v>#DIV/0!</v>
      </c>
      <c r="AY28" s="21"/>
      <c r="AZ28" s="2"/>
      <c r="BA28" s="2" t="e">
        <f t="shared" si="1"/>
        <v>#DIV/0!</v>
      </c>
      <c r="BB28" s="2"/>
      <c r="BC28" s="2"/>
      <c r="BD28" s="2" t="e">
        <f t="shared" si="18"/>
        <v>#DIV/0!</v>
      </c>
      <c r="BE28" s="21"/>
      <c r="BF28" s="2"/>
      <c r="BG28" s="2" t="e">
        <f t="shared" si="19"/>
        <v>#DIV/0!</v>
      </c>
      <c r="BH28" s="21"/>
      <c r="BI28" s="2"/>
      <c r="BJ28" s="2" t="e">
        <f t="shared" si="20"/>
        <v>#DIV/0!</v>
      </c>
      <c r="BK28" s="20">
        <f t="shared" si="25"/>
        <v>0</v>
      </c>
      <c r="BL28" s="20">
        <f t="shared" si="2"/>
        <v>0</v>
      </c>
      <c r="BM28" s="2" t="e">
        <f t="shared" si="22"/>
        <v>#DIV/0!</v>
      </c>
      <c r="BN28" s="11"/>
      <c r="BO28" s="12"/>
    </row>
    <row r="29" spans="1:67" ht="15" customHeight="1" hidden="1">
      <c r="A29" s="9">
        <v>20</v>
      </c>
      <c r="B29" s="10"/>
      <c r="C29" s="7">
        <f t="shared" si="3"/>
        <v>0</v>
      </c>
      <c r="D29" s="7">
        <f t="shared" si="24"/>
        <v>0</v>
      </c>
      <c r="E29" s="2" t="e">
        <f t="shared" si="4"/>
        <v>#DIV/0!</v>
      </c>
      <c r="F29" s="2"/>
      <c r="G29" s="2"/>
      <c r="H29" s="2" t="e">
        <f t="shared" si="5"/>
        <v>#DIV/0!</v>
      </c>
      <c r="I29" s="2"/>
      <c r="J29" s="2"/>
      <c r="K29" s="2" t="e">
        <f t="shared" si="0"/>
        <v>#DIV/0!</v>
      </c>
      <c r="L29" s="2"/>
      <c r="M29" s="2"/>
      <c r="N29" s="2" t="e">
        <f t="shared" si="6"/>
        <v>#DIV/0!</v>
      </c>
      <c r="O29" s="2"/>
      <c r="P29" s="2"/>
      <c r="Q29" s="2" t="e">
        <f t="shared" si="7"/>
        <v>#DIV/0!</v>
      </c>
      <c r="R29" s="2"/>
      <c r="S29" s="2"/>
      <c r="T29" s="2" t="e">
        <f t="shared" si="23"/>
        <v>#DIV/0!</v>
      </c>
      <c r="U29" s="2"/>
      <c r="V29" s="2"/>
      <c r="W29" s="2" t="e">
        <f t="shared" si="8"/>
        <v>#DIV/0!</v>
      </c>
      <c r="X29" s="2"/>
      <c r="Y29" s="2"/>
      <c r="Z29" s="2" t="e">
        <v>#DIV/0!</v>
      </c>
      <c r="AA29" s="2"/>
      <c r="AB29" s="2"/>
      <c r="AC29" s="2" t="e">
        <f t="shared" si="10"/>
        <v>#DIV/0!</v>
      </c>
      <c r="AD29" s="2"/>
      <c r="AE29" s="2"/>
      <c r="AF29" s="2" t="e">
        <f t="shared" si="11"/>
        <v>#DIV/0!</v>
      </c>
      <c r="AG29" s="2"/>
      <c r="AH29" s="2"/>
      <c r="AI29" s="2" t="e">
        <v>#DIV/0!</v>
      </c>
      <c r="AJ29" s="2"/>
      <c r="AK29" s="2"/>
      <c r="AL29" s="2" t="e">
        <f t="shared" si="13"/>
        <v>#DIV/0!</v>
      </c>
      <c r="AM29" s="2"/>
      <c r="AN29" s="2"/>
      <c r="AO29" s="2" t="e">
        <f t="shared" si="14"/>
        <v>#DIV/0!</v>
      </c>
      <c r="AP29" s="2"/>
      <c r="AQ29" s="2"/>
      <c r="AR29" s="2" t="e">
        <f t="shared" si="15"/>
        <v>#DIV/0!</v>
      </c>
      <c r="AS29" s="2"/>
      <c r="AT29" s="2"/>
      <c r="AU29" s="2" t="e">
        <f t="shared" si="16"/>
        <v>#DIV/0!</v>
      </c>
      <c r="AV29" s="22"/>
      <c r="AW29" s="2"/>
      <c r="AX29" s="2" t="e">
        <f t="shared" si="17"/>
        <v>#DIV/0!</v>
      </c>
      <c r="AY29" s="21"/>
      <c r="AZ29" s="2"/>
      <c r="BA29" s="2" t="e">
        <f t="shared" si="1"/>
        <v>#DIV/0!</v>
      </c>
      <c r="BB29" s="2"/>
      <c r="BC29" s="2"/>
      <c r="BD29" s="2" t="e">
        <f t="shared" si="18"/>
        <v>#DIV/0!</v>
      </c>
      <c r="BE29" s="21"/>
      <c r="BF29" s="2"/>
      <c r="BG29" s="2" t="e">
        <f t="shared" si="19"/>
        <v>#DIV/0!</v>
      </c>
      <c r="BH29" s="21"/>
      <c r="BI29" s="2"/>
      <c r="BJ29" s="2" t="e">
        <f t="shared" si="20"/>
        <v>#DIV/0!</v>
      </c>
      <c r="BK29" s="20">
        <f t="shared" si="25"/>
        <v>0</v>
      </c>
      <c r="BL29" s="20">
        <f t="shared" si="2"/>
        <v>0</v>
      </c>
      <c r="BM29" s="2" t="e">
        <f t="shared" si="22"/>
        <v>#DIV/0!</v>
      </c>
      <c r="BN29" s="11"/>
      <c r="BO29" s="12"/>
    </row>
    <row r="30" spans="1:67" ht="15" hidden="1">
      <c r="A30" s="9">
        <v>21</v>
      </c>
      <c r="B30" s="10"/>
      <c r="C30" s="7">
        <f t="shared" si="3"/>
        <v>0</v>
      </c>
      <c r="D30" s="7">
        <f t="shared" si="24"/>
        <v>0</v>
      </c>
      <c r="E30" s="2" t="e">
        <f t="shared" si="4"/>
        <v>#DIV/0!</v>
      </c>
      <c r="F30" s="2"/>
      <c r="G30" s="2"/>
      <c r="H30" s="2" t="e">
        <f t="shared" si="5"/>
        <v>#DIV/0!</v>
      </c>
      <c r="I30" s="2"/>
      <c r="J30" s="2"/>
      <c r="K30" s="2" t="e">
        <f t="shared" si="0"/>
        <v>#DIV/0!</v>
      </c>
      <c r="L30" s="2"/>
      <c r="M30" s="2"/>
      <c r="N30" s="2" t="e">
        <f t="shared" si="6"/>
        <v>#DIV/0!</v>
      </c>
      <c r="O30" s="2"/>
      <c r="P30" s="2"/>
      <c r="Q30" s="2" t="e">
        <f t="shared" si="7"/>
        <v>#DIV/0!</v>
      </c>
      <c r="R30" s="2"/>
      <c r="S30" s="2"/>
      <c r="T30" s="2" t="e">
        <f t="shared" si="23"/>
        <v>#DIV/0!</v>
      </c>
      <c r="U30" s="2"/>
      <c r="V30" s="2"/>
      <c r="W30" s="2" t="e">
        <f t="shared" si="8"/>
        <v>#DIV/0!</v>
      </c>
      <c r="X30" s="2"/>
      <c r="Y30" s="2"/>
      <c r="Z30" s="2" t="e">
        <v>#DIV/0!</v>
      </c>
      <c r="AA30" s="2"/>
      <c r="AB30" s="2"/>
      <c r="AC30" s="2" t="e">
        <f t="shared" si="10"/>
        <v>#DIV/0!</v>
      </c>
      <c r="AD30" s="2"/>
      <c r="AE30" s="2"/>
      <c r="AF30" s="2" t="e">
        <f t="shared" si="11"/>
        <v>#DIV/0!</v>
      </c>
      <c r="AG30" s="2"/>
      <c r="AH30" s="2"/>
      <c r="AI30" s="2" t="e">
        <v>#DIV/0!</v>
      </c>
      <c r="AJ30" s="2"/>
      <c r="AK30" s="2"/>
      <c r="AL30" s="2" t="e">
        <f t="shared" si="13"/>
        <v>#DIV/0!</v>
      </c>
      <c r="AM30" s="2"/>
      <c r="AN30" s="2"/>
      <c r="AO30" s="2" t="e">
        <f t="shared" si="14"/>
        <v>#DIV/0!</v>
      </c>
      <c r="AP30" s="2"/>
      <c r="AQ30" s="2"/>
      <c r="AR30" s="2" t="e">
        <f t="shared" si="15"/>
        <v>#DIV/0!</v>
      </c>
      <c r="AS30" s="2"/>
      <c r="AT30" s="2"/>
      <c r="AU30" s="2" t="e">
        <f t="shared" si="16"/>
        <v>#DIV/0!</v>
      </c>
      <c r="AV30" s="22"/>
      <c r="AW30" s="2"/>
      <c r="AX30" s="2" t="e">
        <f t="shared" si="17"/>
        <v>#DIV/0!</v>
      </c>
      <c r="AY30" s="21"/>
      <c r="AZ30" s="2"/>
      <c r="BA30" s="2" t="e">
        <f t="shared" si="1"/>
        <v>#DIV/0!</v>
      </c>
      <c r="BB30" s="2"/>
      <c r="BC30" s="2"/>
      <c r="BD30" s="2" t="e">
        <f t="shared" si="18"/>
        <v>#DIV/0!</v>
      </c>
      <c r="BE30" s="21"/>
      <c r="BF30" s="2"/>
      <c r="BG30" s="2" t="e">
        <f t="shared" si="19"/>
        <v>#DIV/0!</v>
      </c>
      <c r="BH30" s="21"/>
      <c r="BI30" s="2"/>
      <c r="BJ30" s="2" t="e">
        <f t="shared" si="20"/>
        <v>#DIV/0!</v>
      </c>
      <c r="BK30" s="20">
        <f t="shared" si="25"/>
        <v>0</v>
      </c>
      <c r="BL30" s="20">
        <f t="shared" si="2"/>
        <v>0</v>
      </c>
      <c r="BM30" s="2" t="e">
        <f t="shared" si="22"/>
        <v>#DIV/0!</v>
      </c>
      <c r="BN30" s="11"/>
      <c r="BO30" s="12"/>
    </row>
    <row r="31" spans="1:67" ht="15" hidden="1">
      <c r="A31" s="9">
        <v>22</v>
      </c>
      <c r="B31" s="10"/>
      <c r="C31" s="7">
        <f t="shared" si="3"/>
        <v>0</v>
      </c>
      <c r="D31" s="7">
        <f t="shared" si="24"/>
        <v>0</v>
      </c>
      <c r="E31" s="2" t="e">
        <f t="shared" si="4"/>
        <v>#DIV/0!</v>
      </c>
      <c r="F31" s="2"/>
      <c r="G31" s="2"/>
      <c r="H31" s="2" t="e">
        <f t="shared" si="5"/>
        <v>#DIV/0!</v>
      </c>
      <c r="I31" s="2"/>
      <c r="J31" s="2"/>
      <c r="K31" s="2" t="e">
        <f t="shared" si="0"/>
        <v>#DIV/0!</v>
      </c>
      <c r="L31" s="2"/>
      <c r="M31" s="2"/>
      <c r="N31" s="2" t="e">
        <f t="shared" si="6"/>
        <v>#DIV/0!</v>
      </c>
      <c r="O31" s="2"/>
      <c r="P31" s="2"/>
      <c r="Q31" s="2" t="e">
        <f t="shared" si="7"/>
        <v>#DIV/0!</v>
      </c>
      <c r="R31" s="2"/>
      <c r="S31" s="2"/>
      <c r="T31" s="2" t="e">
        <f t="shared" si="23"/>
        <v>#DIV/0!</v>
      </c>
      <c r="U31" s="2"/>
      <c r="V31" s="2"/>
      <c r="W31" s="2" t="e">
        <f t="shared" si="8"/>
        <v>#DIV/0!</v>
      </c>
      <c r="X31" s="2"/>
      <c r="Y31" s="2"/>
      <c r="Z31" s="2" t="e">
        <v>#DIV/0!</v>
      </c>
      <c r="AA31" s="2"/>
      <c r="AB31" s="2"/>
      <c r="AC31" s="2" t="e">
        <f t="shared" si="10"/>
        <v>#DIV/0!</v>
      </c>
      <c r="AD31" s="2"/>
      <c r="AE31" s="2"/>
      <c r="AF31" s="2" t="e">
        <f t="shared" si="11"/>
        <v>#DIV/0!</v>
      </c>
      <c r="AG31" s="2"/>
      <c r="AH31" s="2"/>
      <c r="AI31" s="2" t="e">
        <v>#DIV/0!</v>
      </c>
      <c r="AJ31" s="2"/>
      <c r="AK31" s="2"/>
      <c r="AL31" s="2" t="e">
        <f t="shared" si="13"/>
        <v>#DIV/0!</v>
      </c>
      <c r="AM31" s="2"/>
      <c r="AN31" s="2"/>
      <c r="AO31" s="2" t="e">
        <f t="shared" si="14"/>
        <v>#DIV/0!</v>
      </c>
      <c r="AP31" s="2"/>
      <c r="AQ31" s="2"/>
      <c r="AR31" s="2" t="e">
        <f t="shared" si="15"/>
        <v>#DIV/0!</v>
      </c>
      <c r="AS31" s="2"/>
      <c r="AT31" s="2"/>
      <c r="AU31" s="2" t="e">
        <f t="shared" si="16"/>
        <v>#DIV/0!</v>
      </c>
      <c r="AV31" s="22"/>
      <c r="AW31" s="2"/>
      <c r="AX31" s="2" t="e">
        <f t="shared" si="17"/>
        <v>#DIV/0!</v>
      </c>
      <c r="AY31" s="21"/>
      <c r="AZ31" s="2"/>
      <c r="BA31" s="2" t="e">
        <f t="shared" si="1"/>
        <v>#DIV/0!</v>
      </c>
      <c r="BB31" s="2"/>
      <c r="BC31" s="2"/>
      <c r="BD31" s="2" t="e">
        <f t="shared" si="18"/>
        <v>#DIV/0!</v>
      </c>
      <c r="BE31" s="21"/>
      <c r="BF31" s="2"/>
      <c r="BG31" s="2" t="e">
        <f t="shared" si="19"/>
        <v>#DIV/0!</v>
      </c>
      <c r="BH31" s="21"/>
      <c r="BI31" s="2"/>
      <c r="BJ31" s="2" t="e">
        <f t="shared" si="20"/>
        <v>#DIV/0!</v>
      </c>
      <c r="BK31" s="20">
        <f t="shared" si="25"/>
        <v>0</v>
      </c>
      <c r="BL31" s="20">
        <f t="shared" si="2"/>
        <v>0</v>
      </c>
      <c r="BM31" s="2" t="e">
        <f t="shared" si="22"/>
        <v>#DIV/0!</v>
      </c>
      <c r="BN31" s="11"/>
      <c r="BO31" s="12"/>
    </row>
    <row r="32" spans="1:67" ht="15" hidden="1">
      <c r="A32" s="9">
        <v>23</v>
      </c>
      <c r="B32" s="10"/>
      <c r="C32" s="7">
        <f t="shared" si="3"/>
        <v>0</v>
      </c>
      <c r="D32" s="7">
        <f t="shared" si="24"/>
        <v>0</v>
      </c>
      <c r="E32" s="2" t="e">
        <f t="shared" si="4"/>
        <v>#DIV/0!</v>
      </c>
      <c r="F32" s="2"/>
      <c r="G32" s="2"/>
      <c r="H32" s="2" t="e">
        <f t="shared" si="5"/>
        <v>#DIV/0!</v>
      </c>
      <c r="I32" s="2"/>
      <c r="J32" s="2"/>
      <c r="K32" s="2" t="e">
        <f t="shared" si="0"/>
        <v>#DIV/0!</v>
      </c>
      <c r="L32" s="2"/>
      <c r="M32" s="2"/>
      <c r="N32" s="2" t="e">
        <f t="shared" si="6"/>
        <v>#DIV/0!</v>
      </c>
      <c r="O32" s="2"/>
      <c r="P32" s="2"/>
      <c r="Q32" s="2" t="e">
        <f t="shared" si="7"/>
        <v>#DIV/0!</v>
      </c>
      <c r="R32" s="2"/>
      <c r="S32" s="2"/>
      <c r="T32" s="2" t="e">
        <f t="shared" si="23"/>
        <v>#DIV/0!</v>
      </c>
      <c r="U32" s="2"/>
      <c r="V32" s="2"/>
      <c r="W32" s="2" t="e">
        <f t="shared" si="8"/>
        <v>#DIV/0!</v>
      </c>
      <c r="X32" s="2"/>
      <c r="Y32" s="2"/>
      <c r="Z32" s="2" t="e">
        <v>#DIV/0!</v>
      </c>
      <c r="AA32" s="2"/>
      <c r="AB32" s="2"/>
      <c r="AC32" s="2" t="e">
        <f t="shared" si="10"/>
        <v>#DIV/0!</v>
      </c>
      <c r="AD32" s="2"/>
      <c r="AE32" s="2"/>
      <c r="AF32" s="2" t="e">
        <f t="shared" si="11"/>
        <v>#DIV/0!</v>
      </c>
      <c r="AG32" s="2"/>
      <c r="AH32" s="2"/>
      <c r="AI32" s="2" t="e">
        <v>#DIV/0!</v>
      </c>
      <c r="AJ32" s="2"/>
      <c r="AK32" s="2"/>
      <c r="AL32" s="2" t="e">
        <f t="shared" si="13"/>
        <v>#DIV/0!</v>
      </c>
      <c r="AM32" s="2"/>
      <c r="AN32" s="2"/>
      <c r="AO32" s="2" t="e">
        <f t="shared" si="14"/>
        <v>#DIV/0!</v>
      </c>
      <c r="AP32" s="2"/>
      <c r="AQ32" s="2"/>
      <c r="AR32" s="2" t="e">
        <f t="shared" si="15"/>
        <v>#DIV/0!</v>
      </c>
      <c r="AS32" s="2"/>
      <c r="AT32" s="2"/>
      <c r="AU32" s="2" t="e">
        <f t="shared" si="16"/>
        <v>#DIV/0!</v>
      </c>
      <c r="AV32" s="22"/>
      <c r="AW32" s="2"/>
      <c r="AX32" s="2" t="e">
        <f t="shared" si="17"/>
        <v>#DIV/0!</v>
      </c>
      <c r="AY32" s="21"/>
      <c r="AZ32" s="2"/>
      <c r="BA32" s="2" t="e">
        <f t="shared" si="1"/>
        <v>#DIV/0!</v>
      </c>
      <c r="BB32" s="2"/>
      <c r="BC32" s="2"/>
      <c r="BD32" s="2" t="e">
        <f t="shared" si="18"/>
        <v>#DIV/0!</v>
      </c>
      <c r="BE32" s="21"/>
      <c r="BF32" s="2"/>
      <c r="BG32" s="2" t="e">
        <f t="shared" si="19"/>
        <v>#DIV/0!</v>
      </c>
      <c r="BH32" s="21"/>
      <c r="BI32" s="2"/>
      <c r="BJ32" s="2" t="e">
        <f t="shared" si="20"/>
        <v>#DIV/0!</v>
      </c>
      <c r="BK32" s="20">
        <f t="shared" si="25"/>
        <v>0</v>
      </c>
      <c r="BL32" s="20">
        <f t="shared" si="2"/>
        <v>0</v>
      </c>
      <c r="BM32" s="2" t="e">
        <f t="shared" si="22"/>
        <v>#DIV/0!</v>
      </c>
      <c r="BN32" s="11"/>
      <c r="BO32" s="12"/>
    </row>
    <row r="33" spans="1:67" ht="15" customHeight="1" hidden="1">
      <c r="A33" s="9">
        <v>24</v>
      </c>
      <c r="B33" s="10"/>
      <c r="C33" s="7">
        <f t="shared" si="3"/>
        <v>0</v>
      </c>
      <c r="D33" s="7">
        <f t="shared" si="24"/>
        <v>0</v>
      </c>
      <c r="E33" s="2" t="e">
        <f t="shared" si="4"/>
        <v>#DIV/0!</v>
      </c>
      <c r="F33" s="2"/>
      <c r="G33" s="2"/>
      <c r="H33" s="2" t="e">
        <f t="shared" si="5"/>
        <v>#DIV/0!</v>
      </c>
      <c r="I33" s="2"/>
      <c r="J33" s="2"/>
      <c r="K33" s="2" t="e">
        <f t="shared" si="0"/>
        <v>#DIV/0!</v>
      </c>
      <c r="L33" s="2"/>
      <c r="M33" s="2"/>
      <c r="N33" s="2" t="e">
        <f t="shared" si="6"/>
        <v>#DIV/0!</v>
      </c>
      <c r="O33" s="2"/>
      <c r="P33" s="2"/>
      <c r="Q33" s="2" t="e">
        <f t="shared" si="7"/>
        <v>#DIV/0!</v>
      </c>
      <c r="R33" s="2"/>
      <c r="S33" s="2"/>
      <c r="T33" s="2" t="e">
        <f t="shared" si="23"/>
        <v>#DIV/0!</v>
      </c>
      <c r="U33" s="2"/>
      <c r="V33" s="2"/>
      <c r="W33" s="2" t="e">
        <f t="shared" si="8"/>
        <v>#DIV/0!</v>
      </c>
      <c r="X33" s="2"/>
      <c r="Y33" s="2"/>
      <c r="Z33" s="2" t="e">
        <v>#DIV/0!</v>
      </c>
      <c r="AA33" s="2"/>
      <c r="AB33" s="2"/>
      <c r="AC33" s="2" t="e">
        <f t="shared" si="10"/>
        <v>#DIV/0!</v>
      </c>
      <c r="AD33" s="2"/>
      <c r="AE33" s="2"/>
      <c r="AF33" s="2" t="e">
        <f t="shared" si="11"/>
        <v>#DIV/0!</v>
      </c>
      <c r="AG33" s="2"/>
      <c r="AH33" s="2"/>
      <c r="AI33" s="2" t="e">
        <v>#DIV/0!</v>
      </c>
      <c r="AJ33" s="2"/>
      <c r="AK33" s="2"/>
      <c r="AL33" s="2" t="e">
        <f t="shared" si="13"/>
        <v>#DIV/0!</v>
      </c>
      <c r="AM33" s="2"/>
      <c r="AN33" s="2"/>
      <c r="AO33" s="2" t="e">
        <f t="shared" si="14"/>
        <v>#DIV/0!</v>
      </c>
      <c r="AP33" s="2"/>
      <c r="AQ33" s="2"/>
      <c r="AR33" s="2" t="e">
        <f t="shared" si="15"/>
        <v>#DIV/0!</v>
      </c>
      <c r="AS33" s="2"/>
      <c r="AT33" s="2"/>
      <c r="AU33" s="2" t="e">
        <f t="shared" si="16"/>
        <v>#DIV/0!</v>
      </c>
      <c r="AV33" s="22"/>
      <c r="AW33" s="2"/>
      <c r="AX33" s="2" t="e">
        <f t="shared" si="17"/>
        <v>#DIV/0!</v>
      </c>
      <c r="AY33" s="21"/>
      <c r="AZ33" s="2"/>
      <c r="BA33" s="2" t="e">
        <f t="shared" si="1"/>
        <v>#DIV/0!</v>
      </c>
      <c r="BB33" s="2"/>
      <c r="BC33" s="2"/>
      <c r="BD33" s="2" t="e">
        <f t="shared" si="18"/>
        <v>#DIV/0!</v>
      </c>
      <c r="BE33" s="21"/>
      <c r="BF33" s="2"/>
      <c r="BG33" s="2" t="e">
        <f t="shared" si="19"/>
        <v>#DIV/0!</v>
      </c>
      <c r="BH33" s="21"/>
      <c r="BI33" s="2"/>
      <c r="BJ33" s="2" t="e">
        <f t="shared" si="20"/>
        <v>#DIV/0!</v>
      </c>
      <c r="BK33" s="20">
        <f t="shared" si="25"/>
        <v>0</v>
      </c>
      <c r="BL33" s="20">
        <f t="shared" si="2"/>
        <v>0</v>
      </c>
      <c r="BM33" s="2" t="e">
        <f t="shared" si="22"/>
        <v>#DIV/0!</v>
      </c>
      <c r="BN33" s="11"/>
      <c r="BO33" s="12"/>
    </row>
    <row r="34" spans="1:67" ht="14.25" customHeight="1">
      <c r="A34" s="87" t="s">
        <v>20</v>
      </c>
      <c r="B34" s="88"/>
      <c r="C34" s="8">
        <f>SUM(C10:C33)</f>
        <v>98103</v>
      </c>
      <c r="D34" s="8">
        <f>SUM(D10:D25)</f>
        <v>77889.37005</v>
      </c>
      <c r="E34" s="6">
        <f>D34/C34*100</f>
        <v>79.39550273691935</v>
      </c>
      <c r="F34" s="6">
        <f>SUM(F10:F33)</f>
        <v>15877.199999999997</v>
      </c>
      <c r="G34" s="6">
        <f>SUM(G10:G33)</f>
        <v>12530.25495</v>
      </c>
      <c r="H34" s="6">
        <f>G34/F34*100</f>
        <v>78.919802924949</v>
      </c>
      <c r="I34" s="6">
        <f>SUM(I10:I33)</f>
        <v>1424.9</v>
      </c>
      <c r="J34" s="6">
        <f>SUM(J10:J33)</f>
        <v>1122.39428</v>
      </c>
      <c r="K34" s="2">
        <f t="shared" si="0"/>
        <v>78.77003859919995</v>
      </c>
      <c r="L34" s="6">
        <f>SUM(L10:L33)</f>
        <v>100</v>
      </c>
      <c r="M34" s="6">
        <f>SUM(M10:M33)</f>
        <v>97.47843000000002</v>
      </c>
      <c r="N34" s="6">
        <f>M34/L34*100</f>
        <v>97.47843000000002</v>
      </c>
      <c r="O34" s="6">
        <f>SUM(O10:O33)</f>
        <v>1600.03</v>
      </c>
      <c r="P34" s="6">
        <f>SUM(P10:P33)</f>
        <v>829.80892</v>
      </c>
      <c r="Q34" s="6">
        <f>P34/O34*100</f>
        <v>51.86208508590464</v>
      </c>
      <c r="R34" s="6">
        <f>SUM(R10:R33)</f>
        <v>3100</v>
      </c>
      <c r="S34" s="6">
        <f>SUM(S10:S33)</f>
        <v>1813.05424</v>
      </c>
      <c r="T34" s="6">
        <f>S34/R34*100</f>
        <v>58.48562064516128</v>
      </c>
      <c r="U34" s="6">
        <f>SUM(U10:U33)</f>
        <v>0</v>
      </c>
      <c r="V34" s="6">
        <f>SUM(V10:V33)</f>
        <v>0</v>
      </c>
      <c r="W34" s="6" t="e">
        <f>V34/U34*100</f>
        <v>#DIV/0!</v>
      </c>
      <c r="X34" s="6">
        <f>SUM(X10:X33)</f>
        <v>2942.1</v>
      </c>
      <c r="Y34" s="6">
        <f>SUM(Y10:Y33)</f>
        <v>2241.18227</v>
      </c>
      <c r="Z34" s="6">
        <f>Y34/X34*100</f>
        <v>76.17627782876177</v>
      </c>
      <c r="AA34" s="6">
        <f>SUM(AA10:AA33)</f>
        <v>499</v>
      </c>
      <c r="AB34" s="6">
        <f>SUM(AB10:AB33)</f>
        <v>365.99034000000006</v>
      </c>
      <c r="AC34" s="6">
        <f>AB34/AA34*100</f>
        <v>73.34475751503007</v>
      </c>
      <c r="AD34" s="6">
        <f>SUM(AD10:AD33)</f>
        <v>0</v>
      </c>
      <c r="AE34" s="6">
        <f>SUM(AE10:AE33)</f>
        <v>0</v>
      </c>
      <c r="AF34" s="2" t="e">
        <f t="shared" si="11"/>
        <v>#DIV/0!</v>
      </c>
      <c r="AG34" s="6">
        <f>SUM(AG10:AG33)</f>
        <v>0</v>
      </c>
      <c r="AH34" s="6">
        <f>SUM(AH10:AH33)</f>
        <v>0</v>
      </c>
      <c r="AI34" s="2" t="e">
        <v>#DIV/0!</v>
      </c>
      <c r="AJ34" s="6">
        <f>SUM(AJ10:AJ33)</f>
        <v>82225.8</v>
      </c>
      <c r="AK34" s="6">
        <f>SUM(AK10:AK33)</f>
        <v>65359.115099999995</v>
      </c>
      <c r="AL34" s="6">
        <f>AK34/AJ34*100</f>
        <v>79.48735688798405</v>
      </c>
      <c r="AM34" s="6">
        <f>SUM(AM10:AM33)</f>
        <v>12968.400000000001</v>
      </c>
      <c r="AN34" s="6">
        <f>SUM(AN10:AN33)</f>
        <v>10854</v>
      </c>
      <c r="AO34" s="6">
        <f>AN34/AM34*100</f>
        <v>83.69575275284537</v>
      </c>
      <c r="AP34" s="6">
        <f>SUM(AP10:AP33)</f>
        <v>15695.800000000001</v>
      </c>
      <c r="AQ34" s="6">
        <f>SUM(AQ10:AQ33)</f>
        <v>11679.492</v>
      </c>
      <c r="AR34" s="6">
        <f>AQ34/AP34*100</f>
        <v>74.4115750710381</v>
      </c>
      <c r="AS34" s="6">
        <f>SUM(AS10:AS33)</f>
        <v>102969.2</v>
      </c>
      <c r="AT34" s="6">
        <f>SUM(AT10:AT33)</f>
        <v>76943.74145</v>
      </c>
      <c r="AU34" s="6">
        <f>(AT34/AS34)*100</f>
        <v>74.7250065553583</v>
      </c>
      <c r="AV34" s="6">
        <f>SUM(AV10:AV33)</f>
        <v>16822.300000000003</v>
      </c>
      <c r="AW34" s="6">
        <f>SUM(AW10:AW33)</f>
        <v>13155.58276</v>
      </c>
      <c r="AX34" s="6">
        <f>AW34/AV34*100</f>
        <v>78.20323475386836</v>
      </c>
      <c r="AY34" s="6">
        <f>SUM(AY10:AY33)</f>
        <v>16444.500000000004</v>
      </c>
      <c r="AZ34" s="6">
        <f>SUM(AZ10:AZ33)</f>
        <v>12940.55084</v>
      </c>
      <c r="BA34" s="6">
        <f t="shared" si="1"/>
        <v>78.69227303961809</v>
      </c>
      <c r="BB34" s="6">
        <f>SUM(BB10:BB33)</f>
        <v>28813.4</v>
      </c>
      <c r="BC34" s="6">
        <f>SUM(BC10:BC33)</f>
        <v>24619.53924</v>
      </c>
      <c r="BD34" s="6">
        <f>BC34/BB34*100</f>
        <v>85.4447557039433</v>
      </c>
      <c r="BE34" s="6">
        <f>SUM(BE10:BE33)</f>
        <v>39190.3</v>
      </c>
      <c r="BF34" s="6">
        <f>SUM(BF10:BF33)</f>
        <v>26540.91363</v>
      </c>
      <c r="BG34" s="6">
        <f>BF34/BE34*100</f>
        <v>67.7231703508266</v>
      </c>
      <c r="BH34" s="6">
        <f>SUM(BH10:BH33)</f>
        <v>16562</v>
      </c>
      <c r="BI34" s="6">
        <f>SUM(BI10:BI33)</f>
        <v>11477.33186</v>
      </c>
      <c r="BJ34" s="6">
        <f>BI34/BH34*100</f>
        <v>69.2991900736626</v>
      </c>
      <c r="BK34" s="6">
        <f>SUM(BK10:BK33)</f>
        <v>-4866.199999999999</v>
      </c>
      <c r="BL34" s="6">
        <f>SUM(BL10:BL33)</f>
        <v>945.6286000000005</v>
      </c>
      <c r="BM34" s="6">
        <f>BL34/BK34*100</f>
        <v>-19.432588056388983</v>
      </c>
      <c r="BN34" s="11"/>
      <c r="BO34" s="12"/>
    </row>
    <row r="35" spans="3:65" ht="15" hidden="1">
      <c r="C35" s="16">
        <f>C34-C20</f>
        <v>94291.2</v>
      </c>
      <c r="D35" s="16">
        <f aca="true" t="shared" si="26" ref="D35:BM35">D34-D20</f>
        <v>74749.85373999999</v>
      </c>
      <c r="E35" s="16">
        <f t="shared" si="26"/>
        <v>-2.9675884535943027</v>
      </c>
      <c r="F35" s="16">
        <f t="shared" si="26"/>
        <v>15300.799999999997</v>
      </c>
      <c r="G35" s="16">
        <f t="shared" si="26"/>
        <v>11997.37939</v>
      </c>
      <c r="H35" s="16">
        <f t="shared" si="26"/>
        <v>-13.529114493510406</v>
      </c>
      <c r="I35" s="16">
        <f t="shared" si="26"/>
        <v>1337.6000000000001</v>
      </c>
      <c r="J35" s="16">
        <f t="shared" si="26"/>
        <v>1050.75505</v>
      </c>
      <c r="K35" s="16">
        <f t="shared" si="26"/>
        <v>-3.2909350548664946</v>
      </c>
      <c r="L35" s="16">
        <f t="shared" si="26"/>
        <v>100</v>
      </c>
      <c r="M35" s="16">
        <f t="shared" si="26"/>
        <v>97.47843000000002</v>
      </c>
      <c r="N35" s="16" t="e">
        <f t="shared" si="26"/>
        <v>#DIV/0!</v>
      </c>
      <c r="O35" s="16">
        <f t="shared" si="26"/>
        <v>1482.03</v>
      </c>
      <c r="P35" s="16">
        <f t="shared" si="26"/>
        <v>672.5203899999999</v>
      </c>
      <c r="Q35" s="16">
        <f t="shared" si="26"/>
        <v>-81.43327932087503</v>
      </c>
      <c r="R35" s="16">
        <f t="shared" si="26"/>
        <v>2982.8</v>
      </c>
      <c r="S35" s="16">
        <f t="shared" si="26"/>
        <v>1769.08932</v>
      </c>
      <c r="T35" s="16">
        <f t="shared" si="26"/>
        <v>20.972890269734656</v>
      </c>
      <c r="U35" s="16">
        <f t="shared" si="26"/>
        <v>0</v>
      </c>
      <c r="V35" s="16">
        <f t="shared" si="26"/>
        <v>0</v>
      </c>
      <c r="W35" s="16" t="e">
        <f t="shared" si="26"/>
        <v>#DIV/0!</v>
      </c>
      <c r="X35" s="16">
        <f t="shared" si="26"/>
        <v>2942.1</v>
      </c>
      <c r="Y35" s="16">
        <f t="shared" si="26"/>
        <v>2239.5322699999997</v>
      </c>
      <c r="Z35" s="16" t="e">
        <f t="shared" si="26"/>
        <v>#DIV/0!</v>
      </c>
      <c r="AA35" s="16">
        <f t="shared" si="26"/>
        <v>490</v>
      </c>
      <c r="AB35" s="16">
        <f t="shared" si="26"/>
        <v>358.60334000000006</v>
      </c>
      <c r="AC35" s="16">
        <f t="shared" si="26"/>
        <v>-8.7330202627477</v>
      </c>
      <c r="AD35" s="16"/>
      <c r="AE35" s="16"/>
      <c r="AF35" s="2" t="e">
        <f t="shared" si="11"/>
        <v>#DIV/0!</v>
      </c>
      <c r="AG35" s="16">
        <f t="shared" si="26"/>
        <v>0</v>
      </c>
      <c r="AH35" s="16">
        <f t="shared" si="26"/>
        <v>0</v>
      </c>
      <c r="AI35" s="16" t="e">
        <f t="shared" si="26"/>
        <v>#DIV/0!</v>
      </c>
      <c r="AJ35" s="16">
        <f t="shared" si="26"/>
        <v>78990.40000000001</v>
      </c>
      <c r="AK35" s="16">
        <f t="shared" si="26"/>
        <v>62752.47435</v>
      </c>
      <c r="AL35" s="16">
        <f t="shared" si="26"/>
        <v>-1.0789023071695567</v>
      </c>
      <c r="AM35" s="16">
        <f t="shared" si="26"/>
        <v>11762.2</v>
      </c>
      <c r="AN35" s="16">
        <f t="shared" si="26"/>
        <v>9849</v>
      </c>
      <c r="AO35" s="16">
        <f t="shared" si="26"/>
        <v>0.37623691799211656</v>
      </c>
      <c r="AP35" s="16">
        <f t="shared" si="26"/>
        <v>14778.7</v>
      </c>
      <c r="AQ35" s="16">
        <f t="shared" si="26"/>
        <v>11087.192000000001</v>
      </c>
      <c r="AR35" s="16">
        <f t="shared" si="26"/>
        <v>9.827560241684708</v>
      </c>
      <c r="AS35" s="16">
        <f t="shared" si="26"/>
        <v>99060.5</v>
      </c>
      <c r="AT35" s="16">
        <f t="shared" si="26"/>
        <v>74027.97583</v>
      </c>
      <c r="AU35" s="16">
        <f t="shared" si="26"/>
        <v>0.12819380431575667</v>
      </c>
      <c r="AV35" s="16">
        <f t="shared" si="26"/>
        <v>15863.700000000003</v>
      </c>
      <c r="AW35" s="16">
        <f t="shared" si="26"/>
        <v>12410.903139999999</v>
      </c>
      <c r="AX35" s="16">
        <f t="shared" si="26"/>
        <v>0.5191517161049433</v>
      </c>
      <c r="AY35" s="16">
        <f t="shared" si="26"/>
        <v>15495.900000000003</v>
      </c>
      <c r="AZ35" s="16">
        <f t="shared" si="26"/>
        <v>12195.871219999999</v>
      </c>
      <c r="BA35" s="16">
        <f t="shared" si="26"/>
        <v>0.18925596181921378</v>
      </c>
      <c r="BB35" s="16">
        <f t="shared" si="26"/>
        <v>27866.4</v>
      </c>
      <c r="BC35" s="16">
        <f t="shared" si="26"/>
        <v>23906.83526</v>
      </c>
      <c r="BD35" s="16">
        <f t="shared" si="26"/>
        <v>10.185623708167157</v>
      </c>
      <c r="BE35" s="16">
        <f t="shared" si="26"/>
        <v>38432.8</v>
      </c>
      <c r="BF35" s="16">
        <f t="shared" si="26"/>
        <v>25838.44405</v>
      </c>
      <c r="BG35" s="16">
        <f t="shared" si="26"/>
        <v>-25.01208773498196</v>
      </c>
      <c r="BH35" s="16">
        <f t="shared" si="26"/>
        <v>15415.3</v>
      </c>
      <c r="BI35" s="16">
        <f t="shared" si="26"/>
        <v>10793.70585</v>
      </c>
      <c r="BJ35" s="16">
        <f t="shared" si="26"/>
        <v>9.682375736870078</v>
      </c>
      <c r="BK35" s="16">
        <f t="shared" si="26"/>
        <v>-4769.299999999999</v>
      </c>
      <c r="BL35" s="16">
        <f t="shared" si="26"/>
        <v>721.8779100000006</v>
      </c>
      <c r="BM35" s="16">
        <f t="shared" si="26"/>
        <v>211.47627675269325</v>
      </c>
    </row>
    <row r="36" spans="3:66" ht="15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</row>
    <row r="37" spans="3:65" ht="15" customHeight="1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</row>
    <row r="41" ht="15">
      <c r="AH41" s="24"/>
    </row>
  </sheetData>
  <sheetProtection/>
  <mergeCells count="31">
    <mergeCell ref="A34:B34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5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1</cp:lastModifiedBy>
  <cp:lastPrinted>2019-07-08T08:59:29Z</cp:lastPrinted>
  <dcterms:created xsi:type="dcterms:W3CDTF">2013-04-03T10:22:22Z</dcterms:created>
  <dcterms:modified xsi:type="dcterms:W3CDTF">2019-11-05T08:51:17Z</dcterms:modified>
  <cp:category/>
  <cp:version/>
  <cp:contentType/>
  <cp:contentStatus/>
</cp:coreProperties>
</file>