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0" windowWidth="13920" windowHeight="8445" activeTab="1"/>
  </bookViews>
  <sheets>
    <sheet name="Лист1" sheetId="1" r:id="rId1"/>
    <sheet name="без культуры" sheetId="4" r:id="rId2"/>
    <sheet name="Лист2" sheetId="2" r:id="rId3"/>
    <sheet name="Лист3" sheetId="3" r:id="rId4"/>
  </sheets>
  <definedNames>
    <definedName name="_xlnm.Print_Area" localSheetId="1">'без культуры'!$A$1:$AI$38</definedName>
    <definedName name="_xlnm.Print_Area" localSheetId="0">Лист1!$A$1:$AL$38</definedName>
  </definedNames>
  <calcPr calcId="145621"/>
</workbook>
</file>

<file path=xl/calcChain.xml><?xml version="1.0" encoding="utf-8"?>
<calcChain xmlns="http://schemas.openxmlformats.org/spreadsheetml/2006/main">
  <c r="AI26" i="4" l="1"/>
  <c r="AI32" i="4" l="1"/>
  <c r="AI27" i="4"/>
  <c r="AI28" i="4"/>
  <c r="AI29" i="4"/>
  <c r="AI30" i="4"/>
  <c r="AI31" i="4"/>
  <c r="AI33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9" i="4"/>
  <c r="AI8" i="4"/>
  <c r="AG34" i="4"/>
  <c r="AF34" i="4"/>
  <c r="AD34" i="4"/>
  <c r="AE34" i="4" s="1"/>
  <c r="AC34" i="4"/>
  <c r="AC35" i="4" s="1"/>
  <c r="AA34" i="4"/>
  <c r="Z34" i="4"/>
  <c r="Z35" i="4" s="1"/>
  <c r="U34" i="4"/>
  <c r="T35" i="4" s="1"/>
  <c r="T34" i="4"/>
  <c r="R34" i="4"/>
  <c r="Q34" i="4"/>
  <c r="O34" i="4"/>
  <c r="N34" i="4"/>
  <c r="L34" i="4"/>
  <c r="K34" i="4"/>
  <c r="J34" i="4"/>
  <c r="I34" i="4"/>
  <c r="H34" i="4"/>
  <c r="H35" i="4" s="1"/>
  <c r="F34" i="4"/>
  <c r="G34" i="4" s="1"/>
  <c r="E34" i="4"/>
  <c r="AH33" i="4"/>
  <c r="AE33" i="4"/>
  <c r="AB33" i="4"/>
  <c r="X33" i="4"/>
  <c r="W33" i="4"/>
  <c r="V33" i="4"/>
  <c r="S33" i="4"/>
  <c r="P33" i="4"/>
  <c r="P34" i="4" s="1"/>
  <c r="M33" i="4"/>
  <c r="J33" i="4"/>
  <c r="G33" i="4"/>
  <c r="AH32" i="4"/>
  <c r="AE32" i="4"/>
  <c r="AB32" i="4"/>
  <c r="X32" i="4"/>
  <c r="W32" i="4"/>
  <c r="V32" i="4"/>
  <c r="S32" i="4"/>
  <c r="M32" i="4"/>
  <c r="J32" i="4"/>
  <c r="AH31" i="4"/>
  <c r="AE31" i="4"/>
  <c r="AB31" i="4"/>
  <c r="X31" i="4"/>
  <c r="Y31" i="4" s="1"/>
  <c r="W31" i="4"/>
  <c r="V31" i="4"/>
  <c r="S31" i="4"/>
  <c r="M31" i="4"/>
  <c r="G31" i="4"/>
  <c r="AH30" i="4"/>
  <c r="AE30" i="4"/>
  <c r="AB30" i="4"/>
  <c r="X30" i="4"/>
  <c r="W30" i="4"/>
  <c r="V30" i="4"/>
  <c r="S30" i="4"/>
  <c r="M30" i="4"/>
  <c r="J30" i="4"/>
  <c r="G30" i="4"/>
  <c r="AH29" i="4"/>
  <c r="AE29" i="4"/>
  <c r="AB29" i="4"/>
  <c r="X29" i="4"/>
  <c r="Y29" i="4" s="1"/>
  <c r="W29" i="4"/>
  <c r="V29" i="4"/>
  <c r="S29" i="4"/>
  <c r="M29" i="4"/>
  <c r="J29" i="4"/>
  <c r="G29" i="4"/>
  <c r="AH28" i="4"/>
  <c r="AE28" i="4"/>
  <c r="AB28" i="4"/>
  <c r="X28" i="4"/>
  <c r="Y28" i="4" s="1"/>
  <c r="W28" i="4"/>
  <c r="V28" i="4"/>
  <c r="S28" i="4"/>
  <c r="M28" i="4"/>
  <c r="J28" i="4"/>
  <c r="G28" i="4"/>
  <c r="AE27" i="4"/>
  <c r="AB27" i="4"/>
  <c r="X27" i="4"/>
  <c r="W27" i="4"/>
  <c r="V27" i="4"/>
  <c r="S27" i="4"/>
  <c r="M27" i="4"/>
  <c r="J27" i="4"/>
  <c r="G27" i="4"/>
  <c r="AE26" i="4"/>
  <c r="AB26" i="4"/>
  <c r="Y26" i="4"/>
  <c r="X26" i="4"/>
  <c r="W26" i="4"/>
  <c r="V26" i="4"/>
  <c r="S26" i="4"/>
  <c r="M26" i="4"/>
  <c r="J26" i="4"/>
  <c r="G26" i="4"/>
  <c r="AH25" i="4"/>
  <c r="AE25" i="4"/>
  <c r="AB25" i="4"/>
  <c r="X25" i="4"/>
  <c r="Y25" i="4" s="1"/>
  <c r="W25" i="4"/>
  <c r="V25" i="4"/>
  <c r="M25" i="4"/>
  <c r="J25" i="4"/>
  <c r="G25" i="4"/>
  <c r="AH24" i="4"/>
  <c r="AE24" i="4"/>
  <c r="AB24" i="4"/>
  <c r="X24" i="4"/>
  <c r="W24" i="4"/>
  <c r="V24" i="4"/>
  <c r="S24" i="4"/>
  <c r="M24" i="4"/>
  <c r="J24" i="4"/>
  <c r="AH23" i="4"/>
  <c r="AE23" i="4"/>
  <c r="AB23" i="4"/>
  <c r="X23" i="4"/>
  <c r="Y23" i="4" s="1"/>
  <c r="W23" i="4"/>
  <c r="V23" i="4"/>
  <c r="S23" i="4"/>
  <c r="M23" i="4"/>
  <c r="J23" i="4"/>
  <c r="G23" i="4"/>
  <c r="AH22" i="4"/>
  <c r="AE22" i="4"/>
  <c r="AB22" i="4"/>
  <c r="X22" i="4"/>
  <c r="W22" i="4"/>
  <c r="V22" i="4"/>
  <c r="S22" i="4"/>
  <c r="M22" i="4"/>
  <c r="J22" i="4"/>
  <c r="G22" i="4"/>
  <c r="AH21" i="4"/>
  <c r="AE21" i="4"/>
  <c r="AB21" i="4"/>
  <c r="X21" i="4"/>
  <c r="W21" i="4"/>
  <c r="V21" i="4"/>
  <c r="S21" i="4"/>
  <c r="M21" i="4"/>
  <c r="J21" i="4"/>
  <c r="AH20" i="4"/>
  <c r="AE20" i="4"/>
  <c r="AB20" i="4"/>
  <c r="X20" i="4"/>
  <c r="Y20" i="4" s="1"/>
  <c r="W20" i="4"/>
  <c r="V20" i="4"/>
  <c r="S20" i="4"/>
  <c r="M20" i="4"/>
  <c r="J20" i="4"/>
  <c r="G20" i="4"/>
  <c r="AH19" i="4"/>
  <c r="AE19" i="4"/>
  <c r="AB19" i="4"/>
  <c r="X19" i="4"/>
  <c r="Y19" i="4" s="1"/>
  <c r="W19" i="4"/>
  <c r="V19" i="4"/>
  <c r="S19" i="4"/>
  <c r="M19" i="4"/>
  <c r="J19" i="4"/>
  <c r="AH18" i="4"/>
  <c r="AE18" i="4"/>
  <c r="AB18" i="4"/>
  <c r="X18" i="4"/>
  <c r="Y18" i="4" s="1"/>
  <c r="W18" i="4"/>
  <c r="V18" i="4"/>
  <c r="S18" i="4"/>
  <c r="M18" i="4"/>
  <c r="J18" i="4"/>
  <c r="G18" i="4"/>
  <c r="AH17" i="4"/>
  <c r="AE17" i="4"/>
  <c r="AB17" i="4"/>
  <c r="X17" i="4"/>
  <c r="W17" i="4"/>
  <c r="V17" i="4"/>
  <c r="S17" i="4"/>
  <c r="M17" i="4"/>
  <c r="J17" i="4"/>
  <c r="G17" i="4"/>
  <c r="AH16" i="4"/>
  <c r="AE16" i="4"/>
  <c r="AB16" i="4"/>
  <c r="X16" i="4"/>
  <c r="W16" i="4"/>
  <c r="V16" i="4"/>
  <c r="S16" i="4"/>
  <c r="M16" i="4"/>
  <c r="J16" i="4"/>
  <c r="G16" i="4"/>
  <c r="AH15" i="4"/>
  <c r="AE15" i="4"/>
  <c r="AB15" i="4"/>
  <c r="X15" i="4"/>
  <c r="Y15" i="4" s="1"/>
  <c r="W15" i="4"/>
  <c r="V15" i="4"/>
  <c r="S15" i="4"/>
  <c r="M15" i="4"/>
  <c r="J15" i="4"/>
  <c r="G15" i="4"/>
  <c r="AH14" i="4"/>
  <c r="AE14" i="4"/>
  <c r="AB14" i="4"/>
  <c r="X14" i="4"/>
  <c r="Y14" i="4" s="1"/>
  <c r="W14" i="4"/>
  <c r="V14" i="4"/>
  <c r="S14" i="4"/>
  <c r="M14" i="4"/>
  <c r="J14" i="4"/>
  <c r="G14" i="4"/>
  <c r="AH13" i="4"/>
  <c r="AE13" i="4"/>
  <c r="AB13" i="4"/>
  <c r="X13" i="4"/>
  <c r="W13" i="4"/>
  <c r="V13" i="4"/>
  <c r="S13" i="4"/>
  <c r="M13" i="4"/>
  <c r="G13" i="4"/>
  <c r="AH12" i="4"/>
  <c r="AE12" i="4"/>
  <c r="AB12" i="4"/>
  <c r="X12" i="4"/>
  <c r="Y12" i="4" s="1"/>
  <c r="W12" i="4"/>
  <c r="V12" i="4"/>
  <c r="S12" i="4"/>
  <c r="M12" i="4"/>
  <c r="J12" i="4"/>
  <c r="AH11" i="4"/>
  <c r="AE11" i="4"/>
  <c r="AB11" i="4"/>
  <c r="X11" i="4"/>
  <c r="W11" i="4"/>
  <c r="V11" i="4"/>
  <c r="S11" i="4"/>
  <c r="M11" i="4"/>
  <c r="J11" i="4"/>
  <c r="G11" i="4"/>
  <c r="AH10" i="4"/>
  <c r="AE10" i="4"/>
  <c r="AB10" i="4"/>
  <c r="X10" i="4"/>
  <c r="W10" i="4"/>
  <c r="V10" i="4"/>
  <c r="S10" i="4"/>
  <c r="G10" i="4"/>
  <c r="AE9" i="4"/>
  <c r="AB9" i="4"/>
  <c r="X9" i="4"/>
  <c r="Y9" i="4" s="1"/>
  <c r="W9" i="4"/>
  <c r="V9" i="4"/>
  <c r="S9" i="4"/>
  <c r="M9" i="4"/>
  <c r="J9" i="4"/>
  <c r="G9" i="4"/>
  <c r="AH8" i="4"/>
  <c r="AE8" i="4"/>
  <c r="AB8" i="4"/>
  <c r="X8" i="4"/>
  <c r="W8" i="4"/>
  <c r="V8" i="4"/>
  <c r="S8" i="4"/>
  <c r="M8" i="4"/>
  <c r="J8" i="4"/>
  <c r="G8" i="4"/>
  <c r="K35" i="4" l="1"/>
  <c r="AI34" i="4"/>
  <c r="AH34" i="4"/>
  <c r="Y13" i="4"/>
  <c r="Y16" i="4"/>
  <c r="Y27" i="4"/>
  <c r="Y30" i="4"/>
  <c r="Y32" i="4"/>
  <c r="Y33" i="4"/>
  <c r="AB34" i="4"/>
  <c r="AF35" i="4"/>
  <c r="Y11" i="4"/>
  <c r="Y22" i="4"/>
  <c r="V34" i="4"/>
  <c r="W34" i="4"/>
  <c r="X34" i="4"/>
  <c r="Y34" i="4" s="1"/>
  <c r="Y10" i="4"/>
  <c r="Y17" i="4"/>
  <c r="Y21" i="4"/>
  <c r="Y24" i="4"/>
  <c r="M34" i="4"/>
  <c r="S34" i="4"/>
  <c r="Q35" i="4"/>
  <c r="E35" i="4"/>
  <c r="Y8" i="4"/>
  <c r="W27" i="1"/>
  <c r="X27" i="1"/>
  <c r="W28" i="1"/>
  <c r="X28" i="1"/>
  <c r="W29" i="1"/>
  <c r="X29" i="1"/>
  <c r="Y29" i="1" s="1"/>
  <c r="W30" i="1"/>
  <c r="X30" i="1"/>
  <c r="Y30" i="1" s="1"/>
  <c r="W31" i="1"/>
  <c r="X31" i="1"/>
  <c r="W32" i="1"/>
  <c r="X32" i="1"/>
  <c r="W33" i="1"/>
  <c r="X33" i="1"/>
  <c r="W10" i="1"/>
  <c r="X10" i="1"/>
  <c r="W11" i="1"/>
  <c r="X11" i="1"/>
  <c r="W12" i="1"/>
  <c r="X12" i="1"/>
  <c r="Y12" i="1" s="1"/>
  <c r="W13" i="1"/>
  <c r="Y13" i="1" s="1"/>
  <c r="X13" i="1"/>
  <c r="W14" i="1"/>
  <c r="X14" i="1"/>
  <c r="W15" i="1"/>
  <c r="X15" i="1"/>
  <c r="W16" i="1"/>
  <c r="X16" i="1"/>
  <c r="Y16" i="1" s="1"/>
  <c r="W17" i="1"/>
  <c r="Y17" i="1" s="1"/>
  <c r="X17" i="1"/>
  <c r="W18" i="1"/>
  <c r="X18" i="1"/>
  <c r="W19" i="1"/>
  <c r="X19" i="1"/>
  <c r="W20" i="1"/>
  <c r="X20" i="1"/>
  <c r="Y20" i="1" s="1"/>
  <c r="W21" i="1"/>
  <c r="Y21" i="1" s="1"/>
  <c r="X21" i="1"/>
  <c r="W22" i="1"/>
  <c r="X22" i="1"/>
  <c r="W23" i="1"/>
  <c r="X23" i="1"/>
  <c r="W24" i="1"/>
  <c r="X24" i="1"/>
  <c r="Y24" i="1" s="1"/>
  <c r="W25" i="1"/>
  <c r="Y25" i="1" s="1"/>
  <c r="X25" i="1"/>
  <c r="W26" i="1"/>
  <c r="X26" i="1"/>
  <c r="AK29" i="1"/>
  <c r="AK30" i="1"/>
  <c r="AK31" i="1"/>
  <c r="AK32" i="1"/>
  <c r="AK33" i="1"/>
  <c r="AK28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H25" i="1"/>
  <c r="AH26" i="1"/>
  <c r="AH27" i="1"/>
  <c r="AH28" i="1"/>
  <c r="AH29" i="1"/>
  <c r="AH30" i="1"/>
  <c r="AH31" i="1"/>
  <c r="AH32" i="1"/>
  <c r="AH33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E28" i="1"/>
  <c r="AE29" i="1"/>
  <c r="AE30" i="1"/>
  <c r="AE31" i="1"/>
  <c r="AE32" i="1"/>
  <c r="AE33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Y27" i="1"/>
  <c r="Y28" i="1"/>
  <c r="Y31" i="1"/>
  <c r="Y32" i="1"/>
  <c r="Y10" i="1"/>
  <c r="Y11" i="1"/>
  <c r="Y14" i="1"/>
  <c r="Y15" i="1"/>
  <c r="Y18" i="1"/>
  <c r="Y19" i="1"/>
  <c r="Y22" i="1"/>
  <c r="Y23" i="1"/>
  <c r="Y26" i="1"/>
  <c r="V27" i="1"/>
  <c r="V28" i="1"/>
  <c r="V29" i="1"/>
  <c r="V30" i="1"/>
  <c r="V31" i="1"/>
  <c r="V32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S27" i="1"/>
  <c r="S28" i="1"/>
  <c r="S29" i="1"/>
  <c r="S30" i="1"/>
  <c r="S31" i="1"/>
  <c r="S32" i="1"/>
  <c r="S33" i="1"/>
  <c r="S26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9" i="1"/>
  <c r="M27" i="1"/>
  <c r="M28" i="1"/>
  <c r="M29" i="1"/>
  <c r="M30" i="1"/>
  <c r="M31" i="1"/>
  <c r="M32" i="1"/>
  <c r="M33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J25" i="1"/>
  <c r="J26" i="1"/>
  <c r="J27" i="1"/>
  <c r="J28" i="1"/>
  <c r="J29" i="1"/>
  <c r="J30" i="1"/>
  <c r="J12" i="1"/>
  <c r="J14" i="1"/>
  <c r="J15" i="1"/>
  <c r="J16" i="1"/>
  <c r="J17" i="1"/>
  <c r="J18" i="1"/>
  <c r="J19" i="1"/>
  <c r="J20" i="1"/>
  <c r="J21" i="1"/>
  <c r="J22" i="1"/>
  <c r="J23" i="1"/>
  <c r="J24" i="1"/>
  <c r="G26" i="1"/>
  <c r="G27" i="1"/>
  <c r="G28" i="1"/>
  <c r="G29" i="1"/>
  <c r="G30" i="1"/>
  <c r="G31" i="1"/>
  <c r="G20" i="1"/>
  <c r="G14" i="1"/>
  <c r="G15" i="1"/>
  <c r="G16" i="1"/>
  <c r="G17" i="1"/>
  <c r="G18" i="1"/>
  <c r="G13" i="1"/>
  <c r="G10" i="1"/>
  <c r="G11" i="1"/>
  <c r="W35" i="4" l="1"/>
  <c r="AB30" i="1"/>
  <c r="AB14" i="1" l="1"/>
  <c r="AB22" i="1" l="1"/>
  <c r="G22" i="1"/>
  <c r="G23" i="1"/>
  <c r="AB23" i="1"/>
  <c r="AB24" i="1"/>
  <c r="G25" i="1"/>
  <c r="AB25" i="1"/>
  <c r="AB26" i="1"/>
  <c r="AB27" i="1"/>
  <c r="AB28" i="1"/>
  <c r="AB29" i="1"/>
  <c r="AB31" i="1"/>
  <c r="J32" i="1"/>
  <c r="AB32" i="1"/>
  <c r="G33" i="1"/>
  <c r="J33" i="1"/>
  <c r="P33" i="1"/>
  <c r="V33" i="1"/>
  <c r="Y33" i="1"/>
  <c r="AB33" i="1"/>
  <c r="E34" i="1"/>
  <c r="F34" i="1"/>
  <c r="H34" i="1"/>
  <c r="I34" i="1"/>
  <c r="K34" i="1"/>
  <c r="L34" i="1"/>
  <c r="N34" i="1"/>
  <c r="O34" i="1"/>
  <c r="P34" i="1"/>
  <c r="Q34" i="1"/>
  <c r="R34" i="1"/>
  <c r="T34" i="1"/>
  <c r="U34" i="1"/>
  <c r="V34" i="1" s="1"/>
  <c r="Z34" i="1"/>
  <c r="AA34" i="1"/>
  <c r="AC34" i="1"/>
  <c r="AD34" i="1"/>
  <c r="AE34" i="1" s="1"/>
  <c r="AF34" i="1"/>
  <c r="AG34" i="1"/>
  <c r="H35" i="1" l="1"/>
  <c r="AC35" i="1"/>
  <c r="AH34" i="1"/>
  <c r="S34" i="1"/>
  <c r="M34" i="1"/>
  <c r="AF35" i="1"/>
  <c r="Z35" i="1"/>
  <c r="Q35" i="1"/>
  <c r="T35" i="1"/>
  <c r="J34" i="1"/>
  <c r="E35" i="1"/>
  <c r="K35" i="1"/>
  <c r="G34" i="1"/>
  <c r="AB34" i="1"/>
  <c r="AB18" i="1" l="1"/>
  <c r="AB13" i="1" l="1"/>
  <c r="AB19" i="1" l="1"/>
  <c r="AB15" i="1" l="1"/>
  <c r="AK26" i="1" l="1"/>
  <c r="X9" i="1" l="1"/>
  <c r="X8" i="1"/>
  <c r="X34" i="1" s="1"/>
  <c r="W8" i="1"/>
  <c r="J11" i="1"/>
  <c r="M11" i="1"/>
  <c r="AB10" i="1"/>
  <c r="AB11" i="1"/>
  <c r="AB12" i="1"/>
  <c r="AB16" i="1"/>
  <c r="AB17" i="1"/>
  <c r="AB20" i="1"/>
  <c r="AB21" i="1"/>
  <c r="AH9" i="1"/>
  <c r="AH8" i="1"/>
  <c r="AL8" i="1"/>
  <c r="AK10" i="1" l="1"/>
  <c r="AE9" i="1" l="1"/>
  <c r="AB9" i="1"/>
  <c r="W9" i="1"/>
  <c r="W34" i="1" s="1"/>
  <c r="V9" i="1"/>
  <c r="M9" i="1"/>
  <c r="J9" i="1"/>
  <c r="G9" i="1"/>
  <c r="W35" i="1" l="1"/>
  <c r="Y34" i="1"/>
  <c r="Y9" i="1"/>
  <c r="AK8" i="1" l="1"/>
  <c r="AE8" i="1"/>
  <c r="AB8" i="1"/>
  <c r="Y8" i="1"/>
  <c r="V8" i="1"/>
  <c r="S8" i="1"/>
  <c r="M8" i="1"/>
  <c r="J8" i="1"/>
  <c r="G8" i="1"/>
  <c r="AL24" i="1" l="1"/>
  <c r="AL27" i="1"/>
  <c r="AL18" i="1" l="1"/>
  <c r="AL9" i="1" l="1"/>
  <c r="AL10" i="1"/>
  <c r="AL11" i="1"/>
  <c r="AL12" i="1"/>
  <c r="AL13" i="1"/>
  <c r="AL14" i="1"/>
  <c r="AL15" i="1"/>
  <c r="AL16" i="1"/>
  <c r="AL17" i="1"/>
  <c r="AL19" i="1"/>
  <c r="AL20" i="1"/>
  <c r="AL21" i="1"/>
  <c r="AL22" i="1"/>
  <c r="AL23" i="1"/>
  <c r="AL25" i="1"/>
  <c r="AL26" i="1"/>
  <c r="AL28" i="1"/>
  <c r="AL29" i="1"/>
  <c r="AL30" i="1"/>
  <c r="AL31" i="1"/>
  <c r="AL32" i="1"/>
  <c r="AL33" i="1"/>
  <c r="AJ34" i="1" l="1"/>
  <c r="AI34" i="1"/>
  <c r="AI35" i="1" l="1"/>
  <c r="AL34" i="1" l="1"/>
  <c r="AK34" i="1"/>
</calcChain>
</file>

<file path=xl/sharedStrings.xml><?xml version="1.0" encoding="utf-8"?>
<sst xmlns="http://schemas.openxmlformats.org/spreadsheetml/2006/main" count="264" uniqueCount="91">
  <si>
    <t>№</t>
  </si>
  <si>
    <t>%</t>
  </si>
  <si>
    <t xml:space="preserve">Алатырский </t>
  </si>
  <si>
    <t xml:space="preserve">Аликовский </t>
  </si>
  <si>
    <t xml:space="preserve">Вурнарский </t>
  </si>
  <si>
    <t xml:space="preserve">Ибресинский </t>
  </si>
  <si>
    <t xml:space="preserve">Канашский </t>
  </si>
  <si>
    <t xml:space="preserve">Козловский </t>
  </si>
  <si>
    <t xml:space="preserve">Комсомольский </t>
  </si>
  <si>
    <t xml:space="preserve">Красноармейский </t>
  </si>
  <si>
    <t xml:space="preserve">Красночетайский </t>
  </si>
  <si>
    <t xml:space="preserve">Моргаушский </t>
  </si>
  <si>
    <t>Порецкий</t>
  </si>
  <si>
    <t xml:space="preserve">Урмарский </t>
  </si>
  <si>
    <t xml:space="preserve">Цивильский </t>
  </si>
  <si>
    <t>Чебоксарский</t>
  </si>
  <si>
    <t xml:space="preserve">Шемуршинский </t>
  </si>
  <si>
    <t xml:space="preserve">Шумерлинский </t>
  </si>
  <si>
    <t xml:space="preserve">Ядринский </t>
  </si>
  <si>
    <t xml:space="preserve">Яльчикский </t>
  </si>
  <si>
    <t>Янтиковский</t>
  </si>
  <si>
    <t>Дошкольные образовательные учреждения</t>
  </si>
  <si>
    <t>Общеобразовательные учреждения</t>
  </si>
  <si>
    <t>Дата начала отопительного сезона</t>
  </si>
  <si>
    <t>ведомственные</t>
  </si>
  <si>
    <t>ЖКХ</t>
  </si>
  <si>
    <t>всего</t>
  </si>
  <si>
    <t>включено в работу</t>
  </si>
  <si>
    <t>Всего</t>
  </si>
  <si>
    <t>подключены к теплу</t>
  </si>
  <si>
    <t>Учреждения здравоохранения</t>
  </si>
  <si>
    <t>Объекты культуры</t>
  </si>
  <si>
    <t>Объекты спорта, ФОК</t>
  </si>
  <si>
    <t>Многоквартирные дома, подключенные к централизованным системам теплоснабжения</t>
  </si>
  <si>
    <t xml:space="preserve">ИТОГО </t>
  </si>
  <si>
    <t>Алатырь</t>
  </si>
  <si>
    <t>Канаш</t>
  </si>
  <si>
    <t>Шумерля</t>
  </si>
  <si>
    <t>Чебоксары</t>
  </si>
  <si>
    <t>Наименование МО</t>
  </si>
  <si>
    <t>Батыревский</t>
  </si>
  <si>
    <t>Количество социально значимых объектов (Дом ветеранов и др.)</t>
  </si>
  <si>
    <t>НПА                                      о начале отопительного сезона</t>
  </si>
  <si>
    <t>не подключены</t>
  </si>
  <si>
    <t>квартир</t>
  </si>
  <si>
    <t>семей</t>
  </si>
  <si>
    <t>жителей</t>
  </si>
  <si>
    <t>В домах, не подключенных к теплу, количество</t>
  </si>
  <si>
    <t>Котельные и топочные, отапливающие жилфонд и объекты соцсферы</t>
  </si>
  <si>
    <t>ВСЕГО объектов образования</t>
  </si>
  <si>
    <t>Средний процент подключения к теплу</t>
  </si>
  <si>
    <t>пост от 26.09.2018 № 487</t>
  </si>
  <si>
    <t xml:space="preserve">пост от 23.09.2019 №1187  </t>
  </si>
  <si>
    <t>с 23.09.2019</t>
  </si>
  <si>
    <t xml:space="preserve">расп от 18.09.2019 № 301 </t>
  </si>
  <si>
    <t>пост от 20.09.2019 № 573</t>
  </si>
  <si>
    <t xml:space="preserve">расп от 19.09.2019 № 344-р </t>
  </si>
  <si>
    <t xml:space="preserve"> с 24.09.2019</t>
  </si>
  <si>
    <t xml:space="preserve">пост от 18.09.2019 № 520 </t>
  </si>
  <si>
    <t>расп от  20.09.2019 № 465</t>
  </si>
  <si>
    <t>с 23.09.2023</t>
  </si>
  <si>
    <t>расп от 19.09.2018 № 300</t>
  </si>
  <si>
    <t>пост от  18.09.2019 г.  № 345</t>
  </si>
  <si>
    <t>пост от 20.09.2019 № 663</t>
  </si>
  <si>
    <t>расп от 16.09.2019 № 510</t>
  </si>
  <si>
    <t>с 26.09.2019</t>
  </si>
  <si>
    <t>расп от 18.09.2019 № 376-р</t>
  </si>
  <si>
    <t>пост от 18.09.2019                              № 730</t>
  </si>
  <si>
    <t>с 25.09.2019</t>
  </si>
  <si>
    <t>от 16.09.2019 № 271</t>
  </si>
  <si>
    <t xml:space="preserve">пост от 23.09.2019 № 426 </t>
  </si>
  <si>
    <t>с 24.09.2019</t>
  </si>
  <si>
    <t>от 20.09.2019 № 719</t>
  </si>
  <si>
    <t>расп от 18.09.2019 № 141-р</t>
  </si>
  <si>
    <t>расп от 20.09.2019 № 111</t>
  </si>
  <si>
    <t>пост от 17.09.2019 № 642</t>
  </si>
  <si>
    <t>расп от 25.09.2019 № 877</t>
  </si>
  <si>
    <t>пост от 18.09.2019 № 1432</t>
  </si>
  <si>
    <t>пост от 23.09.2019 № 1216</t>
  </si>
  <si>
    <t>пост от 18.09.2019 № 2291</t>
  </si>
  <si>
    <t>с 21.09.2019</t>
  </si>
  <si>
    <t>с 20.09.2019</t>
  </si>
  <si>
    <t xml:space="preserve">пост от 20.09.2019 №155  </t>
  </si>
  <si>
    <t>от 20.09.2019 № 272</t>
  </si>
  <si>
    <t>с 23.09.2020</t>
  </si>
  <si>
    <t>пост от  19.09.2019 г.  № 564</t>
  </si>
  <si>
    <t>ИНФОРМАЦИЯ о пуске тепла по состоянию на  17.00 27.09.2019</t>
  </si>
  <si>
    <t>* - Мариинско-Посадский район в 2 домах завершается капитальный ремонт внутридомовой системы теплоснабжения</t>
  </si>
  <si>
    <t>** - город Новочебоксарск  5 многоквартных домов после подачи тепла отключены от системы теплоснабжения по причине аврии на участке тепловых сетей по улице Советская возле дома 49 а.</t>
  </si>
  <si>
    <t>Новочебоксарск**</t>
  </si>
  <si>
    <t>Марпосадский*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</si>
</sst>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Fill="1"/>
    <xf numFmtId="0" fontId="4" fillId="2" borderId="30" xfId="0" applyFont="1" applyFill="1" applyBorder="1" applyAlignment="1">
      <alignment horizontal="center" vertical="top"/>
    </xf>
    <xf numFmtId="0" fontId="4" fillId="2" borderId="31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center" vertical="top"/>
    </xf>
    <xf numFmtId="0" fontId="0" fillId="0" borderId="0" xfId="0" applyFill="1"/>
    <xf numFmtId="0" fontId="2" fillId="2" borderId="22" xfId="0" applyFont="1" applyFill="1" applyBorder="1" applyAlignment="1">
      <alignment horizontal="center" vertical="top" wrapText="1"/>
    </xf>
    <xf numFmtId="0" fontId="0" fillId="2" borderId="11" xfId="0" applyFill="1" applyBorder="1"/>
    <xf numFmtId="0" fontId="2" fillId="2" borderId="11" xfId="0" applyFont="1" applyFill="1" applyBorder="1" applyAlignment="1">
      <alignment horizontal="center" vertical="top"/>
    </xf>
    <xf numFmtId="0" fontId="5" fillId="2" borderId="2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vertical="top" wrapText="1"/>
    </xf>
    <xf numFmtId="0" fontId="0" fillId="2" borderId="6" xfId="0" applyFill="1" applyBorder="1"/>
    <xf numFmtId="0" fontId="5" fillId="2" borderId="6" xfId="0" applyFont="1" applyFill="1" applyBorder="1"/>
    <xf numFmtId="0" fontId="2" fillId="2" borderId="13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0" fillId="2" borderId="0" xfId="0" applyFill="1"/>
    <xf numFmtId="0" fontId="2" fillId="2" borderId="20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45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54" xfId="0" applyFont="1" applyFill="1" applyBorder="1" applyAlignment="1">
      <alignment horizontal="center" vertical="top" wrapText="1"/>
    </xf>
    <xf numFmtId="2" fontId="7" fillId="2" borderId="0" xfId="0" applyNumberFormat="1" applyFont="1" applyFill="1"/>
    <xf numFmtId="2" fontId="1" fillId="2" borderId="0" xfId="0" applyNumberFormat="1" applyFont="1" applyFill="1"/>
    <xf numFmtId="0" fontId="1" fillId="2" borderId="26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1" fillId="2" borderId="27" xfId="0" applyFont="1" applyFill="1" applyBorder="1" applyAlignment="1">
      <alignment horizontal="left" vertical="top" wrapText="1"/>
    </xf>
    <xf numFmtId="0" fontId="1" fillId="2" borderId="5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45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14" fontId="1" fillId="2" borderId="55" xfId="0" applyNumberFormat="1" applyFont="1" applyFill="1" applyBorder="1" applyAlignment="1">
      <alignment horizontal="center" vertical="top" wrapText="1"/>
    </xf>
    <xf numFmtId="14" fontId="4" fillId="2" borderId="56" xfId="0" applyNumberFormat="1" applyFont="1" applyFill="1" applyBorder="1" applyAlignment="1">
      <alignment horizontal="center" vertical="top" wrapText="1"/>
    </xf>
    <xf numFmtId="14" fontId="1" fillId="2" borderId="56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164" fontId="9" fillId="2" borderId="9" xfId="0" applyNumberFormat="1" applyFont="1" applyFill="1" applyBorder="1" applyAlignment="1">
      <alignment horizontal="center" vertical="top" wrapText="1"/>
    </xf>
    <xf numFmtId="164" fontId="9" fillId="2" borderId="37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40" xfId="0" applyFont="1" applyFill="1" applyBorder="1" applyAlignment="1">
      <alignment horizontal="center" vertical="top" wrapText="1"/>
    </xf>
    <xf numFmtId="1" fontId="6" fillId="2" borderId="8" xfId="0" applyNumberFormat="1" applyFont="1" applyFill="1" applyBorder="1" applyAlignment="1">
      <alignment horizontal="center" vertical="top" wrapText="1"/>
    </xf>
    <xf numFmtId="164" fontId="9" fillId="2" borderId="58" xfId="0" applyNumberFormat="1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44" xfId="0" applyFont="1" applyFill="1" applyBorder="1" applyAlignment="1">
      <alignment horizontal="center" vertical="top" wrapText="1"/>
    </xf>
    <xf numFmtId="164" fontId="9" fillId="2" borderId="57" xfId="0" applyNumberFormat="1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4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43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 vertical="top" wrapText="1"/>
    </xf>
    <xf numFmtId="164" fontId="9" fillId="3" borderId="58" xfId="0" applyNumberFormat="1" applyFont="1" applyFill="1" applyBorder="1" applyAlignment="1">
      <alignment horizontal="center" vertical="top" wrapText="1"/>
    </xf>
    <xf numFmtId="164" fontId="9" fillId="3" borderId="33" xfId="0" applyNumberFormat="1" applyFont="1" applyFill="1" applyBorder="1" applyAlignment="1">
      <alignment horizontal="center" vertical="top" wrapText="1"/>
    </xf>
    <xf numFmtId="0" fontId="9" fillId="2" borderId="51" xfId="0" applyFont="1" applyFill="1" applyBorder="1" applyAlignment="1">
      <alignment horizontal="center" vertical="top" wrapText="1"/>
    </xf>
    <xf numFmtId="0" fontId="9" fillId="2" borderId="52" xfId="0" applyFont="1" applyFill="1" applyBorder="1" applyAlignment="1">
      <alignment horizontal="center" vertical="top" wrapText="1"/>
    </xf>
    <xf numFmtId="164" fontId="9" fillId="2" borderId="53" xfId="0" applyNumberFormat="1" applyFont="1" applyFill="1" applyBorder="1" applyAlignment="1">
      <alignment horizontal="center" vertical="top" wrapText="1"/>
    </xf>
    <xf numFmtId="164" fontId="9" fillId="2" borderId="16" xfId="0" applyNumberFormat="1" applyFont="1" applyFill="1" applyBorder="1" applyAlignment="1">
      <alignment horizontal="center" vertical="top" wrapText="1"/>
    </xf>
    <xf numFmtId="0" fontId="8" fillId="2" borderId="46" xfId="0" applyFont="1" applyFill="1" applyBorder="1" applyAlignment="1">
      <alignment horizontal="center" vertical="top" wrapText="1"/>
    </xf>
    <xf numFmtId="0" fontId="8" fillId="2" borderId="47" xfId="0" applyFont="1" applyFill="1" applyBorder="1" applyAlignment="1">
      <alignment horizontal="center" vertical="top" wrapText="1"/>
    </xf>
    <xf numFmtId="164" fontId="9" fillId="2" borderId="59" xfId="0" applyNumberFormat="1" applyFont="1" applyFill="1" applyBorder="1" applyAlignment="1">
      <alignment horizontal="center" vertical="top" wrapText="1"/>
    </xf>
    <xf numFmtId="2" fontId="9" fillId="2" borderId="60" xfId="0" applyNumberFormat="1" applyFont="1" applyFill="1" applyBorder="1" applyAlignment="1">
      <alignment horizontal="center" vertical="top" wrapText="1"/>
    </xf>
    <xf numFmtId="0" fontId="9" fillId="2" borderId="53" xfId="0" applyFont="1" applyFill="1" applyBorder="1" applyAlignment="1">
      <alignment horizontal="center" vertical="top" wrapText="1"/>
    </xf>
    <xf numFmtId="0" fontId="9" fillId="2" borderId="61" xfId="0" applyFont="1" applyFill="1" applyBorder="1" applyAlignment="1">
      <alignment horizontal="center" vertical="top" wrapText="1"/>
    </xf>
    <xf numFmtId="164" fontId="9" fillId="2" borderId="60" xfId="0" applyNumberFormat="1" applyFont="1" applyFill="1" applyBorder="1" applyAlignment="1">
      <alignment horizontal="center" vertical="top" wrapText="1"/>
    </xf>
    <xf numFmtId="1" fontId="9" fillId="2" borderId="51" xfId="0" applyNumberFormat="1" applyFont="1" applyFill="1" applyBorder="1" applyAlignment="1">
      <alignment horizontal="center" vertical="top" wrapText="1"/>
    </xf>
    <xf numFmtId="164" fontId="9" fillId="2" borderId="49" xfId="0" applyNumberFormat="1" applyFont="1" applyFill="1" applyBorder="1" applyAlignment="1">
      <alignment horizontal="center" vertical="top" wrapText="1"/>
    </xf>
    <xf numFmtId="1" fontId="9" fillId="2" borderId="53" xfId="0" applyNumberFormat="1" applyFont="1" applyFill="1" applyBorder="1" applyAlignment="1">
      <alignment horizontal="center" vertical="top" wrapText="1"/>
    </xf>
    <xf numFmtId="1" fontId="9" fillId="2" borderId="49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6" fillId="2" borderId="47" xfId="0" applyFont="1" applyFill="1" applyBorder="1" applyAlignment="1">
      <alignment horizontal="center" vertical="top" wrapText="1"/>
    </xf>
    <xf numFmtId="0" fontId="6" fillId="2" borderId="62" xfId="0" applyFont="1" applyFill="1" applyBorder="1" applyAlignment="1">
      <alignment horizontal="center" vertical="top" wrapText="1"/>
    </xf>
    <xf numFmtId="164" fontId="10" fillId="2" borderId="16" xfId="0" applyNumberFormat="1" applyFont="1" applyFill="1" applyBorder="1" applyAlignment="1">
      <alignment horizontal="center" vertical="top" wrapText="1"/>
    </xf>
    <xf numFmtId="1" fontId="9" fillId="2" borderId="37" xfId="0" applyNumberFormat="1" applyFont="1" applyFill="1" applyBorder="1" applyAlignment="1">
      <alignment horizontal="center" vertical="top" wrapText="1"/>
    </xf>
    <xf numFmtId="1" fontId="9" fillId="2" borderId="57" xfId="0" applyNumberFormat="1" applyFont="1" applyFill="1" applyBorder="1" applyAlignment="1">
      <alignment horizontal="center" vertical="top" wrapText="1"/>
    </xf>
    <xf numFmtId="0" fontId="6" fillId="2" borderId="46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1" fontId="9" fillId="2" borderId="9" xfId="0" applyNumberFormat="1" applyFont="1" applyFill="1" applyBorder="1" applyAlignment="1">
      <alignment horizontal="center" vertical="top" wrapText="1"/>
    </xf>
    <xf numFmtId="1" fontId="6" fillId="2" borderId="17" xfId="0" applyNumberFormat="1" applyFont="1" applyFill="1" applyBorder="1" applyAlignment="1">
      <alignment horizontal="center" vertical="top" wrapText="1"/>
    </xf>
    <xf numFmtId="1" fontId="9" fillId="2" borderId="16" xfId="0" applyNumberFormat="1" applyFont="1" applyFill="1" applyBorder="1" applyAlignment="1">
      <alignment horizontal="center" vertical="top" wrapText="1"/>
    </xf>
    <xf numFmtId="1" fontId="9" fillId="2" borderId="48" xfId="0" applyNumberFormat="1" applyFont="1" applyFill="1" applyBorder="1" applyAlignment="1">
      <alignment horizontal="center" vertical="top" wrapText="1"/>
    </xf>
    <xf numFmtId="0" fontId="6" fillId="2" borderId="31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45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164" fontId="9" fillId="2" borderId="23" xfId="0" applyNumberFormat="1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2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164" fontId="9" fillId="2" borderId="5" xfId="0" applyNumberFormat="1" applyFont="1" applyFill="1" applyBorder="1" applyAlignment="1">
      <alignment horizontal="center" vertical="top" wrapText="1"/>
    </xf>
    <xf numFmtId="1" fontId="9" fillId="2" borderId="5" xfId="0" applyNumberFormat="1" applyFont="1" applyFill="1" applyBorder="1" applyAlignment="1">
      <alignment horizontal="center" vertical="top" wrapText="1"/>
    </xf>
    <xf numFmtId="164" fontId="9" fillId="2" borderId="38" xfId="0" applyNumberFormat="1" applyFont="1" applyFill="1" applyBorder="1" applyAlignment="1">
      <alignment horizontal="center" vertical="top" wrapText="1"/>
    </xf>
    <xf numFmtId="0" fontId="6" fillId="2" borderId="41" xfId="0" applyFont="1" applyFill="1" applyBorder="1" applyAlignment="1">
      <alignment horizontal="center" vertical="top" wrapText="1"/>
    </xf>
    <xf numFmtId="1" fontId="9" fillId="2" borderId="38" xfId="0" applyNumberFormat="1" applyFont="1" applyFill="1" applyBorder="1" applyAlignment="1">
      <alignment horizontal="center" vertical="top" wrapText="1"/>
    </xf>
    <xf numFmtId="1" fontId="6" fillId="2" borderId="18" xfId="0" applyNumberFormat="1" applyFont="1" applyFill="1" applyBorder="1" applyAlignment="1">
      <alignment horizontal="center" vertical="top" wrapText="1"/>
    </xf>
    <xf numFmtId="1" fontId="6" fillId="2" borderId="2" xfId="0" applyNumberFormat="1" applyFont="1" applyFill="1" applyBorder="1" applyAlignment="1">
      <alignment horizontal="center" vertical="top" wrapText="1"/>
    </xf>
    <xf numFmtId="1" fontId="9" fillId="2" borderId="23" xfId="0" applyNumberFormat="1" applyFont="1" applyFill="1" applyBorder="1" applyAlignment="1">
      <alignment horizontal="center" vertical="top" wrapText="1"/>
    </xf>
    <xf numFmtId="2" fontId="9" fillId="2" borderId="4" xfId="0" applyNumberFormat="1" applyFont="1" applyFill="1" applyBorder="1" applyAlignment="1">
      <alignment horizontal="center" vertical="top" wrapText="1"/>
    </xf>
    <xf numFmtId="1" fontId="9" fillId="2" borderId="4" xfId="0" applyNumberFormat="1" applyFont="1" applyFill="1" applyBorder="1" applyAlignment="1">
      <alignment horizontal="center" vertical="top" wrapText="1"/>
    </xf>
    <xf numFmtId="164" fontId="9" fillId="2" borderId="63" xfId="0" applyNumberFormat="1" applyFont="1" applyFill="1" applyBorder="1" applyAlignment="1">
      <alignment horizontal="center" vertical="top" wrapText="1"/>
    </xf>
    <xf numFmtId="0" fontId="9" fillId="2" borderId="63" xfId="0" applyFont="1" applyFill="1" applyBorder="1" applyAlignment="1">
      <alignment horizontal="center" vertical="top" wrapText="1"/>
    </xf>
    <xf numFmtId="1" fontId="9" fillId="2" borderId="3" xfId="0" applyNumberFormat="1" applyFont="1" applyFill="1" applyBorder="1" applyAlignment="1">
      <alignment horizontal="center" vertical="top" wrapText="1"/>
    </xf>
    <xf numFmtId="1" fontId="9" fillId="2" borderId="42" xfId="0" applyNumberFormat="1" applyFont="1" applyFill="1" applyBorder="1" applyAlignment="1">
      <alignment horizontal="center" vertical="top" wrapText="1"/>
    </xf>
    <xf numFmtId="1" fontId="9" fillId="2" borderId="63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49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53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center" vertical="top" wrapText="1"/>
    </xf>
    <xf numFmtId="0" fontId="2" fillId="2" borderId="38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40" xfId="0" applyFont="1" applyFill="1" applyBorder="1" applyAlignment="1">
      <alignment horizontal="center" vertical="top" wrapText="1"/>
    </xf>
    <xf numFmtId="0" fontId="2" fillId="2" borderId="41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52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4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2" borderId="33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46" xfId="0" applyFont="1" applyFill="1" applyBorder="1" applyAlignment="1">
      <alignment horizontal="center" vertical="top" wrapText="1"/>
    </xf>
    <xf numFmtId="0" fontId="2" fillId="2" borderId="47" xfId="0" applyFont="1" applyFill="1" applyBorder="1" applyAlignment="1">
      <alignment horizontal="center" vertical="top" wrapText="1"/>
    </xf>
    <xf numFmtId="0" fontId="2" fillId="2" borderId="48" xfId="0" applyFont="1" applyFill="1" applyBorder="1" applyAlignment="1">
      <alignment horizontal="center" vertical="top" wrapText="1"/>
    </xf>
    <xf numFmtId="0" fontId="0" fillId="2" borderId="51" xfId="0" applyFill="1" applyBorder="1"/>
    <xf numFmtId="0" fontId="5" fillId="0" borderId="36" xfId="0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center" vertical="top" wrapText="1"/>
    </xf>
    <xf numFmtId="2" fontId="1" fillId="2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left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2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5" fillId="0" borderId="56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"/>
  <sheetViews>
    <sheetView view="pageBreakPreview" zoomScale="85" zoomScaleNormal="85" zoomScaleSheetLayoutView="85" zoomScalePageLayoutView="70" workbookViewId="0">
      <selection activeCell="AD10" sqref="AD10"/>
    </sheetView>
  </sheetViews>
  <sheetFormatPr defaultColWidth="9.140625" defaultRowHeight="15" x14ac:dyDescent="0.25"/>
  <cols>
    <col min="1" max="1" width="3.5703125" style="1" customWidth="1"/>
    <col min="2" max="2" width="16.42578125" style="1" customWidth="1"/>
    <col min="3" max="3" width="19.140625" style="7" customWidth="1"/>
    <col min="4" max="4" width="14.42578125" style="1" customWidth="1"/>
    <col min="5" max="5" width="5.42578125" style="1" customWidth="1"/>
    <col min="6" max="6" width="5.28515625" style="1" customWidth="1"/>
    <col min="7" max="7" width="7" style="1" customWidth="1"/>
    <col min="8" max="8" width="5.140625" style="1" customWidth="1"/>
    <col min="9" max="9" width="6.5703125" style="1" customWidth="1"/>
    <col min="10" max="10" width="7.42578125" style="1" customWidth="1"/>
    <col min="11" max="11" width="6" style="1" customWidth="1"/>
    <col min="12" max="12" width="8.140625" style="1" customWidth="1"/>
    <col min="13" max="13" width="7.140625" style="1" customWidth="1"/>
    <col min="14" max="14" width="6.42578125" style="7" hidden="1" customWidth="1"/>
    <col min="15" max="16" width="6.140625" style="7" hidden="1" customWidth="1"/>
    <col min="17" max="17" width="5.85546875" style="1" customWidth="1"/>
    <col min="18" max="18" width="5.7109375" style="1" customWidth="1"/>
    <col min="19" max="19" width="5.42578125" style="1" customWidth="1"/>
    <col min="20" max="20" width="5.85546875" style="1" customWidth="1"/>
    <col min="21" max="21" width="5.42578125" style="1" customWidth="1"/>
    <col min="22" max="22" width="8.42578125" style="1" customWidth="1"/>
    <col min="23" max="24" width="5.28515625" style="7" customWidth="1"/>
    <col min="25" max="25" width="6" style="7" customWidth="1"/>
    <col min="26" max="26" width="5.42578125" style="1" customWidth="1"/>
    <col min="27" max="27" width="5" style="1" customWidth="1"/>
    <col min="28" max="28" width="7" style="1" customWidth="1"/>
    <col min="29" max="29" width="6.28515625" style="1" customWidth="1"/>
    <col min="30" max="30" width="5.28515625" style="1" customWidth="1"/>
    <col min="31" max="31" width="7.28515625" style="1" customWidth="1"/>
    <col min="32" max="32" width="5.42578125" style="1" customWidth="1"/>
    <col min="33" max="33" width="4.7109375" style="1" customWidth="1"/>
    <col min="34" max="34" width="6.5703125" style="1" customWidth="1"/>
    <col min="35" max="36" width="6" style="1" customWidth="1"/>
    <col min="37" max="37" width="6.85546875" style="1" customWidth="1"/>
    <col min="38" max="38" width="8" style="1" customWidth="1"/>
    <col min="39" max="16384" width="9.140625" style="1"/>
  </cols>
  <sheetData>
    <row r="1" spans="1:43" s="7" customFormat="1" x14ac:dyDescent="0.25"/>
    <row r="2" spans="1:43" s="7" customFormat="1" x14ac:dyDescent="0.25"/>
    <row r="3" spans="1:43" ht="19.5" customHeight="1" thickBot="1" x14ac:dyDescent="0.3">
      <c r="A3" s="152" t="s">
        <v>86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153"/>
      <c r="P3" s="153"/>
      <c r="Q3" s="152"/>
      <c r="R3" s="152"/>
      <c r="S3" s="152"/>
      <c r="T3" s="152"/>
      <c r="U3" s="152"/>
      <c r="V3" s="152"/>
      <c r="W3" s="153"/>
      <c r="X3" s="153"/>
      <c r="Y3" s="153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</row>
    <row r="4" spans="1:43" ht="65.25" customHeight="1" thickBot="1" x14ac:dyDescent="0.3">
      <c r="A4" s="156" t="s">
        <v>0</v>
      </c>
      <c r="B4" s="154" t="s">
        <v>39</v>
      </c>
      <c r="C4" s="131" t="s">
        <v>42</v>
      </c>
      <c r="D4" s="158" t="s">
        <v>23</v>
      </c>
      <c r="E4" s="140" t="s">
        <v>48</v>
      </c>
      <c r="F4" s="140"/>
      <c r="G4" s="140"/>
      <c r="H4" s="140"/>
      <c r="I4" s="140"/>
      <c r="J4" s="160"/>
      <c r="K4" s="171" t="s">
        <v>33</v>
      </c>
      <c r="L4" s="172"/>
      <c r="M4" s="173"/>
      <c r="N4" s="139" t="s">
        <v>47</v>
      </c>
      <c r="O4" s="140"/>
      <c r="P4" s="160"/>
      <c r="Q4" s="174" t="s">
        <v>21</v>
      </c>
      <c r="R4" s="172"/>
      <c r="S4" s="173"/>
      <c r="T4" s="150" t="s">
        <v>22</v>
      </c>
      <c r="U4" s="148"/>
      <c r="V4" s="151"/>
      <c r="W4" s="171" t="s">
        <v>49</v>
      </c>
      <c r="X4" s="172"/>
      <c r="Y4" s="173"/>
      <c r="Z4" s="140" t="s">
        <v>30</v>
      </c>
      <c r="AA4" s="140"/>
      <c r="AB4" s="140"/>
      <c r="AC4" s="139" t="s">
        <v>31</v>
      </c>
      <c r="AD4" s="140"/>
      <c r="AE4" s="160"/>
      <c r="AF4" s="140" t="s">
        <v>32</v>
      </c>
      <c r="AG4" s="140"/>
      <c r="AH4" s="140"/>
      <c r="AI4" s="139" t="s">
        <v>41</v>
      </c>
      <c r="AJ4" s="140"/>
      <c r="AK4" s="140"/>
      <c r="AL4" s="8" t="s">
        <v>50</v>
      </c>
    </row>
    <row r="5" spans="1:43" ht="18.75" customHeight="1" thickBot="1" x14ac:dyDescent="0.3">
      <c r="A5" s="157"/>
      <c r="B5" s="155"/>
      <c r="C5" s="145"/>
      <c r="D5" s="159"/>
      <c r="E5" s="139" t="s">
        <v>24</v>
      </c>
      <c r="F5" s="140"/>
      <c r="G5" s="160"/>
      <c r="H5" s="139" t="s">
        <v>25</v>
      </c>
      <c r="I5" s="140"/>
      <c r="J5" s="160"/>
      <c r="K5" s="133" t="s">
        <v>26</v>
      </c>
      <c r="L5" s="141" t="s">
        <v>29</v>
      </c>
      <c r="M5" s="161" t="s">
        <v>1</v>
      </c>
      <c r="N5" s="150" t="s">
        <v>44</v>
      </c>
      <c r="O5" s="148" t="s">
        <v>45</v>
      </c>
      <c r="P5" s="135" t="s">
        <v>46</v>
      </c>
      <c r="Q5" s="146" t="s">
        <v>28</v>
      </c>
      <c r="R5" s="141" t="s">
        <v>29</v>
      </c>
      <c r="S5" s="161" t="s">
        <v>1</v>
      </c>
      <c r="T5" s="133" t="s">
        <v>28</v>
      </c>
      <c r="U5" s="141" t="s">
        <v>29</v>
      </c>
      <c r="V5" s="143" t="s">
        <v>1</v>
      </c>
      <c r="W5" s="175" t="s">
        <v>28</v>
      </c>
      <c r="X5" s="176" t="s">
        <v>29</v>
      </c>
      <c r="Y5" s="177" t="s">
        <v>1</v>
      </c>
      <c r="Z5" s="146" t="s">
        <v>28</v>
      </c>
      <c r="AA5" s="141" t="s">
        <v>29</v>
      </c>
      <c r="AB5" s="143" t="s">
        <v>1</v>
      </c>
      <c r="AC5" s="133" t="s">
        <v>28</v>
      </c>
      <c r="AD5" s="141" t="s">
        <v>29</v>
      </c>
      <c r="AE5" s="161" t="s">
        <v>1</v>
      </c>
      <c r="AF5" s="146" t="s">
        <v>28</v>
      </c>
      <c r="AG5" s="141" t="s">
        <v>29</v>
      </c>
      <c r="AH5" s="161" t="s">
        <v>1</v>
      </c>
      <c r="AI5" s="133" t="s">
        <v>28</v>
      </c>
      <c r="AJ5" s="141" t="s">
        <v>29</v>
      </c>
      <c r="AK5" s="137" t="s">
        <v>1</v>
      </c>
      <c r="AL5" s="131" t="s">
        <v>1</v>
      </c>
    </row>
    <row r="6" spans="1:43" ht="70.5" customHeight="1" thickBot="1" x14ac:dyDescent="0.3">
      <c r="A6" s="157"/>
      <c r="B6" s="155"/>
      <c r="C6" s="145"/>
      <c r="D6" s="159"/>
      <c r="E6" s="17" t="s">
        <v>26</v>
      </c>
      <c r="F6" s="18" t="s">
        <v>27</v>
      </c>
      <c r="G6" s="19" t="s">
        <v>1</v>
      </c>
      <c r="H6" s="17" t="s">
        <v>26</v>
      </c>
      <c r="I6" s="18" t="s">
        <v>27</v>
      </c>
      <c r="J6" s="19" t="s">
        <v>1</v>
      </c>
      <c r="K6" s="163"/>
      <c r="L6" s="164"/>
      <c r="M6" s="165"/>
      <c r="N6" s="166"/>
      <c r="O6" s="149"/>
      <c r="P6" s="136"/>
      <c r="Q6" s="147"/>
      <c r="R6" s="142"/>
      <c r="S6" s="162"/>
      <c r="T6" s="134"/>
      <c r="U6" s="142"/>
      <c r="V6" s="144"/>
      <c r="W6" s="163"/>
      <c r="X6" s="164"/>
      <c r="Y6" s="165"/>
      <c r="Z6" s="147"/>
      <c r="AA6" s="142"/>
      <c r="AB6" s="144"/>
      <c r="AC6" s="134"/>
      <c r="AD6" s="142"/>
      <c r="AE6" s="162"/>
      <c r="AF6" s="147"/>
      <c r="AG6" s="142"/>
      <c r="AH6" s="162"/>
      <c r="AI6" s="134"/>
      <c r="AJ6" s="142"/>
      <c r="AK6" s="138"/>
      <c r="AL6" s="132"/>
    </row>
    <row r="7" spans="1:43" ht="15.75" customHeight="1" thickBot="1" x14ac:dyDescent="0.3">
      <c r="A7" s="10">
        <v>1</v>
      </c>
      <c r="B7" s="16">
        <v>2</v>
      </c>
      <c r="C7" s="11">
        <v>3</v>
      </c>
      <c r="D7" s="15">
        <v>4</v>
      </c>
      <c r="E7" s="35">
        <v>5</v>
      </c>
      <c r="F7" s="36">
        <v>6</v>
      </c>
      <c r="G7" s="38">
        <v>7</v>
      </c>
      <c r="H7" s="35">
        <v>8</v>
      </c>
      <c r="I7" s="36">
        <v>9</v>
      </c>
      <c r="J7" s="38">
        <v>10</v>
      </c>
      <c r="K7" s="35">
        <v>11</v>
      </c>
      <c r="L7" s="36">
        <v>12</v>
      </c>
      <c r="M7" s="37">
        <v>13</v>
      </c>
      <c r="N7" s="35">
        <v>14</v>
      </c>
      <c r="O7" s="36">
        <v>15</v>
      </c>
      <c r="P7" s="38">
        <v>16</v>
      </c>
      <c r="Q7" s="26">
        <v>17</v>
      </c>
      <c r="R7" s="36">
        <v>18</v>
      </c>
      <c r="S7" s="38">
        <v>19</v>
      </c>
      <c r="T7" s="35">
        <v>20</v>
      </c>
      <c r="U7" s="36">
        <v>21</v>
      </c>
      <c r="V7" s="37">
        <v>22</v>
      </c>
      <c r="W7" s="22">
        <v>23</v>
      </c>
      <c r="X7" s="23">
        <v>24</v>
      </c>
      <c r="Y7" s="25">
        <v>25</v>
      </c>
      <c r="Z7" s="26">
        <v>26</v>
      </c>
      <c r="AA7" s="36">
        <v>27</v>
      </c>
      <c r="AB7" s="37">
        <v>28</v>
      </c>
      <c r="AC7" s="35">
        <v>29</v>
      </c>
      <c r="AD7" s="36">
        <v>30</v>
      </c>
      <c r="AE7" s="38">
        <v>31</v>
      </c>
      <c r="AF7" s="26">
        <v>32</v>
      </c>
      <c r="AG7" s="24">
        <v>33</v>
      </c>
      <c r="AH7" s="25">
        <v>34</v>
      </c>
      <c r="AI7" s="35">
        <v>35</v>
      </c>
      <c r="AJ7" s="33">
        <v>36</v>
      </c>
      <c r="AK7" s="34">
        <v>37</v>
      </c>
      <c r="AL7" s="33">
        <v>38</v>
      </c>
    </row>
    <row r="8" spans="1:43" ht="29.25" customHeight="1" thickBot="1" x14ac:dyDescent="0.3">
      <c r="A8" s="2">
        <v>1</v>
      </c>
      <c r="B8" s="88" t="s">
        <v>2</v>
      </c>
      <c r="C8" s="29" t="s">
        <v>82</v>
      </c>
      <c r="D8" s="39" t="s">
        <v>68</v>
      </c>
      <c r="E8" s="42">
        <v>53</v>
      </c>
      <c r="F8" s="43">
        <v>50</v>
      </c>
      <c r="G8" s="45">
        <f t="shared" ref="G8:G20" si="0">(F8/E8)*100</f>
        <v>94.339622641509436</v>
      </c>
      <c r="H8" s="42">
        <v>2</v>
      </c>
      <c r="I8" s="43">
        <v>2</v>
      </c>
      <c r="J8" s="45">
        <f t="shared" ref="J8:J9" si="1">(I8/H8)*100</f>
        <v>100</v>
      </c>
      <c r="K8" s="42">
        <v>4</v>
      </c>
      <c r="L8" s="43">
        <v>4</v>
      </c>
      <c r="M8" s="44">
        <f t="shared" ref="M8:M9" si="2">(L8/K8)*100</f>
        <v>100</v>
      </c>
      <c r="N8" s="48"/>
      <c r="O8" s="47"/>
      <c r="P8" s="47"/>
      <c r="Q8" s="47">
        <v>2</v>
      </c>
      <c r="R8" s="47">
        <v>2</v>
      </c>
      <c r="S8" s="85">
        <f t="shared" ref="S8:S33" si="3">(R8/Q8)*100</f>
        <v>100</v>
      </c>
      <c r="T8" s="46">
        <v>13</v>
      </c>
      <c r="U8" s="47">
        <v>13</v>
      </c>
      <c r="V8" s="44">
        <f t="shared" ref="V8:V33" si="4">(U8/T8)*100</f>
        <v>100</v>
      </c>
      <c r="W8" s="92">
        <f>Q8+T8</f>
        <v>15</v>
      </c>
      <c r="X8" s="49">
        <f t="shared" ref="X8" si="5">U8+R8</f>
        <v>15</v>
      </c>
      <c r="Y8" s="93">
        <f>X8/W8*100</f>
        <v>100</v>
      </c>
      <c r="Z8" s="46">
        <v>19</v>
      </c>
      <c r="AA8" s="46">
        <v>19</v>
      </c>
      <c r="AB8" s="44">
        <f t="shared" ref="AB8:AB33" si="6">(AA8/Z8)*100</f>
        <v>100</v>
      </c>
      <c r="AC8" s="48">
        <v>13</v>
      </c>
      <c r="AD8" s="47">
        <v>12</v>
      </c>
      <c r="AE8" s="45">
        <f t="shared" ref="AE8:AE33" si="7">(AD8/AC8)*100</f>
        <v>92.307692307692307</v>
      </c>
      <c r="AF8" s="46">
        <v>1</v>
      </c>
      <c r="AG8" s="47">
        <v>1</v>
      </c>
      <c r="AH8" s="44">
        <f>(AG8/AF8)*100</f>
        <v>100</v>
      </c>
      <c r="AI8" s="48">
        <v>1</v>
      </c>
      <c r="AJ8" s="47">
        <v>1</v>
      </c>
      <c r="AK8" s="44">
        <f>AJ8/AI8*100</f>
        <v>100</v>
      </c>
      <c r="AL8" s="50">
        <f>(L8+R8+U8+AA8+AD8+AG8+AJ8)/(K8+Q8+T8+Z8+AC8+AF8+AI8)*100</f>
        <v>98.113207547169807</v>
      </c>
      <c r="AM8" s="27"/>
    </row>
    <row r="9" spans="1:43" ht="25.5" customHeight="1" thickBot="1" x14ac:dyDescent="0.3">
      <c r="A9" s="4">
        <v>2</v>
      </c>
      <c r="B9" s="89" t="s">
        <v>3</v>
      </c>
      <c r="C9" s="30" t="s">
        <v>52</v>
      </c>
      <c r="D9" s="40" t="s">
        <v>53</v>
      </c>
      <c r="E9" s="51">
        <v>18</v>
      </c>
      <c r="F9" s="52">
        <v>18</v>
      </c>
      <c r="G9" s="54">
        <f t="shared" si="0"/>
        <v>100</v>
      </c>
      <c r="H9" s="51">
        <v>8</v>
      </c>
      <c r="I9" s="52">
        <v>8</v>
      </c>
      <c r="J9" s="54">
        <f t="shared" si="1"/>
        <v>100</v>
      </c>
      <c r="K9" s="51">
        <v>18</v>
      </c>
      <c r="L9" s="52">
        <v>18</v>
      </c>
      <c r="M9" s="69">
        <f t="shared" si="2"/>
        <v>100</v>
      </c>
      <c r="N9" s="57"/>
      <c r="O9" s="56"/>
      <c r="P9" s="56"/>
      <c r="Q9" s="56">
        <v>4</v>
      </c>
      <c r="R9" s="56">
        <v>4</v>
      </c>
      <c r="S9" s="86">
        <f t="shared" si="3"/>
        <v>100</v>
      </c>
      <c r="T9" s="55">
        <v>13</v>
      </c>
      <c r="U9" s="56">
        <v>13</v>
      </c>
      <c r="V9" s="69">
        <f t="shared" si="4"/>
        <v>100</v>
      </c>
      <c r="W9" s="94">
        <f t="shared" ref="W9" si="8">Q9+T9</f>
        <v>17</v>
      </c>
      <c r="X9" s="81">
        <f>U9+R9</f>
        <v>17</v>
      </c>
      <c r="Y9" s="95">
        <f t="shared" ref="Y9:Y33" si="9">X9/W9*100</f>
        <v>100</v>
      </c>
      <c r="Z9" s="55">
        <v>16</v>
      </c>
      <c r="AA9" s="56">
        <v>16</v>
      </c>
      <c r="AB9" s="69">
        <f t="shared" si="6"/>
        <v>100</v>
      </c>
      <c r="AC9" s="57">
        <v>26</v>
      </c>
      <c r="AD9" s="56">
        <v>26</v>
      </c>
      <c r="AE9" s="54">
        <f t="shared" si="7"/>
        <v>100</v>
      </c>
      <c r="AF9" s="55">
        <v>1</v>
      </c>
      <c r="AG9" s="56">
        <v>1</v>
      </c>
      <c r="AH9" s="69">
        <f t="shared" ref="AH9:AH33" si="10">(AG9/AF9)*100</f>
        <v>100</v>
      </c>
      <c r="AI9" s="57"/>
      <c r="AJ9" s="56"/>
      <c r="AK9" s="69"/>
      <c r="AL9" s="64">
        <f t="shared" ref="AL9:AL33" si="11">(L9+R9+U9+AA9+AD9+AG9+AJ9)/(K9+Q9+T9+Z9+AC9+AF9+AI9)*100</f>
        <v>100</v>
      </c>
      <c r="AM9" s="28"/>
    </row>
    <row r="10" spans="1:43" ht="26.25" thickBot="1" x14ac:dyDescent="0.3">
      <c r="A10" s="3">
        <v>3</v>
      </c>
      <c r="B10" s="89" t="s">
        <v>40</v>
      </c>
      <c r="C10" s="31" t="s">
        <v>54</v>
      </c>
      <c r="D10" s="40" t="s">
        <v>53</v>
      </c>
      <c r="E10" s="51">
        <v>48</v>
      </c>
      <c r="F10" s="52">
        <v>48</v>
      </c>
      <c r="G10" s="54">
        <f t="shared" si="0"/>
        <v>100</v>
      </c>
      <c r="H10" s="51"/>
      <c r="I10" s="52"/>
      <c r="J10" s="54"/>
      <c r="K10" s="51">
        <v>0</v>
      </c>
      <c r="L10" s="52"/>
      <c r="M10" s="84"/>
      <c r="N10" s="57">
        <v>0</v>
      </c>
      <c r="O10" s="56"/>
      <c r="P10" s="56"/>
      <c r="Q10" s="56">
        <v>10</v>
      </c>
      <c r="R10" s="56">
        <v>10</v>
      </c>
      <c r="S10" s="86">
        <f t="shared" si="3"/>
        <v>100</v>
      </c>
      <c r="T10" s="55">
        <v>25</v>
      </c>
      <c r="U10" s="55">
        <v>25</v>
      </c>
      <c r="V10" s="69">
        <f t="shared" si="4"/>
        <v>100</v>
      </c>
      <c r="W10" s="94">
        <f t="shared" ref="W10:W26" si="12">Q10+T10</f>
        <v>35</v>
      </c>
      <c r="X10" s="81">
        <f t="shared" ref="X10:X26" si="13">U10+R10</f>
        <v>35</v>
      </c>
      <c r="Y10" s="95">
        <f t="shared" si="9"/>
        <v>100</v>
      </c>
      <c r="Z10" s="55">
        <v>1</v>
      </c>
      <c r="AA10" s="56">
        <v>1</v>
      </c>
      <c r="AB10" s="69">
        <f t="shared" si="6"/>
        <v>100</v>
      </c>
      <c r="AC10" s="57">
        <v>51</v>
      </c>
      <c r="AD10" s="56">
        <v>41</v>
      </c>
      <c r="AE10" s="54">
        <f t="shared" si="7"/>
        <v>80.392156862745097</v>
      </c>
      <c r="AF10" s="55">
        <v>1</v>
      </c>
      <c r="AG10" s="56">
        <v>1</v>
      </c>
      <c r="AH10" s="69">
        <f t="shared" si="10"/>
        <v>100</v>
      </c>
      <c r="AI10" s="57">
        <v>1</v>
      </c>
      <c r="AJ10" s="56">
        <v>1</v>
      </c>
      <c r="AK10" s="69">
        <f>(AJ10/AI10)*100</f>
        <v>100</v>
      </c>
      <c r="AL10" s="50">
        <f t="shared" si="11"/>
        <v>88.764044943820224</v>
      </c>
      <c r="AM10" s="28"/>
    </row>
    <row r="11" spans="1:43" ht="27.75" customHeight="1" thickBot="1" x14ac:dyDescent="0.3">
      <c r="A11" s="4">
        <v>4</v>
      </c>
      <c r="B11" s="89" t="s">
        <v>4</v>
      </c>
      <c r="C11" s="31" t="s">
        <v>55</v>
      </c>
      <c r="D11" s="41" t="s">
        <v>57</v>
      </c>
      <c r="E11" s="51">
        <v>2</v>
      </c>
      <c r="F11" s="52">
        <v>2</v>
      </c>
      <c r="G11" s="54">
        <f t="shared" si="0"/>
        <v>100</v>
      </c>
      <c r="H11" s="51">
        <v>10</v>
      </c>
      <c r="I11" s="52">
        <v>4</v>
      </c>
      <c r="J11" s="54">
        <f t="shared" ref="J11:J30" si="14">(I11/H11)*100</f>
        <v>40</v>
      </c>
      <c r="K11" s="51">
        <v>99</v>
      </c>
      <c r="L11" s="51">
        <v>99</v>
      </c>
      <c r="M11" s="69">
        <f t="shared" ref="M11:M33" si="15">(L11/K11)*100</f>
        <v>100</v>
      </c>
      <c r="N11" s="57"/>
      <c r="O11" s="56"/>
      <c r="P11" s="56"/>
      <c r="Q11" s="56">
        <v>8</v>
      </c>
      <c r="R11" s="56">
        <v>8</v>
      </c>
      <c r="S11" s="86">
        <f t="shared" si="3"/>
        <v>100</v>
      </c>
      <c r="T11" s="51">
        <v>18</v>
      </c>
      <c r="U11" s="51">
        <v>18</v>
      </c>
      <c r="V11" s="69">
        <f t="shared" si="4"/>
        <v>100</v>
      </c>
      <c r="W11" s="94">
        <f t="shared" si="12"/>
        <v>26</v>
      </c>
      <c r="X11" s="81">
        <f t="shared" si="13"/>
        <v>26</v>
      </c>
      <c r="Y11" s="95">
        <f t="shared" si="9"/>
        <v>100</v>
      </c>
      <c r="Z11" s="55">
        <v>48</v>
      </c>
      <c r="AA11" s="55">
        <v>48</v>
      </c>
      <c r="AB11" s="69">
        <f t="shared" si="6"/>
        <v>100</v>
      </c>
      <c r="AC11" s="57">
        <v>68</v>
      </c>
      <c r="AD11" s="57">
        <v>68</v>
      </c>
      <c r="AE11" s="54">
        <f t="shared" si="7"/>
        <v>100</v>
      </c>
      <c r="AF11" s="55">
        <v>2</v>
      </c>
      <c r="AG11" s="55">
        <v>2</v>
      </c>
      <c r="AH11" s="69">
        <f t="shared" si="10"/>
        <v>100</v>
      </c>
      <c r="AI11" s="57">
        <v>1</v>
      </c>
      <c r="AJ11" s="57">
        <v>1</v>
      </c>
      <c r="AK11" s="69">
        <f t="shared" ref="AK11:AK25" si="16">(AJ11/AI11)*100</f>
        <v>100</v>
      </c>
      <c r="AL11" s="64">
        <f t="shared" si="11"/>
        <v>100</v>
      </c>
      <c r="AM11" s="27"/>
    </row>
    <row r="12" spans="1:43" ht="26.25" thickBot="1" x14ac:dyDescent="0.3">
      <c r="A12" s="5">
        <v>5</v>
      </c>
      <c r="B12" s="89" t="s">
        <v>5</v>
      </c>
      <c r="C12" s="31" t="s">
        <v>56</v>
      </c>
      <c r="D12" s="41" t="s">
        <v>53</v>
      </c>
      <c r="E12" s="51"/>
      <c r="F12" s="52"/>
      <c r="G12" s="54"/>
      <c r="H12" s="51">
        <v>18</v>
      </c>
      <c r="I12" s="52">
        <v>18</v>
      </c>
      <c r="J12" s="54">
        <f t="shared" si="14"/>
        <v>100</v>
      </c>
      <c r="K12" s="51">
        <v>71</v>
      </c>
      <c r="L12" s="52">
        <v>71</v>
      </c>
      <c r="M12" s="69">
        <f t="shared" si="15"/>
        <v>100</v>
      </c>
      <c r="N12" s="57"/>
      <c r="O12" s="56"/>
      <c r="P12" s="56"/>
      <c r="Q12" s="56">
        <v>9</v>
      </c>
      <c r="R12" s="56">
        <v>9</v>
      </c>
      <c r="S12" s="86">
        <f t="shared" si="3"/>
        <v>100</v>
      </c>
      <c r="T12" s="55">
        <v>13</v>
      </c>
      <c r="U12" s="56">
        <v>13</v>
      </c>
      <c r="V12" s="69">
        <f t="shared" si="4"/>
        <v>100</v>
      </c>
      <c r="W12" s="94">
        <f t="shared" si="12"/>
        <v>22</v>
      </c>
      <c r="X12" s="81">
        <f t="shared" si="13"/>
        <v>22</v>
      </c>
      <c r="Y12" s="95">
        <f t="shared" si="9"/>
        <v>100</v>
      </c>
      <c r="Z12" s="55">
        <v>30</v>
      </c>
      <c r="AA12" s="56">
        <v>30</v>
      </c>
      <c r="AB12" s="69">
        <f t="shared" si="6"/>
        <v>100</v>
      </c>
      <c r="AC12" s="57">
        <v>30</v>
      </c>
      <c r="AD12" s="56">
        <v>30</v>
      </c>
      <c r="AE12" s="54">
        <f t="shared" si="7"/>
        <v>100</v>
      </c>
      <c r="AF12" s="55">
        <v>1</v>
      </c>
      <c r="AG12" s="56">
        <v>1</v>
      </c>
      <c r="AH12" s="69">
        <f t="shared" si="10"/>
        <v>100</v>
      </c>
      <c r="AI12" s="57">
        <v>1</v>
      </c>
      <c r="AJ12" s="56">
        <v>1</v>
      </c>
      <c r="AK12" s="69">
        <f t="shared" si="16"/>
        <v>100</v>
      </c>
      <c r="AL12" s="64">
        <f t="shared" si="11"/>
        <v>100</v>
      </c>
      <c r="AM12" s="28"/>
    </row>
    <row r="13" spans="1:43" ht="26.25" customHeight="1" thickBot="1" x14ac:dyDescent="0.3">
      <c r="A13" s="4">
        <v>6</v>
      </c>
      <c r="B13" s="90" t="s">
        <v>6</v>
      </c>
      <c r="C13" s="30" t="s">
        <v>58</v>
      </c>
      <c r="D13" s="40" t="s">
        <v>53</v>
      </c>
      <c r="E13" s="51">
        <v>98</v>
      </c>
      <c r="F13" s="52">
        <v>95</v>
      </c>
      <c r="G13" s="54">
        <f t="shared" si="0"/>
        <v>96.938775510204081</v>
      </c>
      <c r="H13" s="51"/>
      <c r="I13" s="52"/>
      <c r="J13" s="54"/>
      <c r="K13" s="51">
        <v>3</v>
      </c>
      <c r="L13" s="52">
        <v>3</v>
      </c>
      <c r="M13" s="69">
        <f t="shared" si="15"/>
        <v>100</v>
      </c>
      <c r="N13" s="57"/>
      <c r="O13" s="56"/>
      <c r="P13" s="56"/>
      <c r="Q13" s="56">
        <v>19</v>
      </c>
      <c r="R13" s="56">
        <v>17</v>
      </c>
      <c r="S13" s="86">
        <f t="shared" si="3"/>
        <v>89.473684210526315</v>
      </c>
      <c r="T13" s="55">
        <v>29</v>
      </c>
      <c r="U13" s="56">
        <v>28</v>
      </c>
      <c r="V13" s="69">
        <f t="shared" si="4"/>
        <v>96.551724137931032</v>
      </c>
      <c r="W13" s="94">
        <f t="shared" si="12"/>
        <v>48</v>
      </c>
      <c r="X13" s="81">
        <f t="shared" si="13"/>
        <v>45</v>
      </c>
      <c r="Y13" s="95">
        <f t="shared" si="9"/>
        <v>93.75</v>
      </c>
      <c r="Z13" s="55">
        <v>69</v>
      </c>
      <c r="AA13" s="55">
        <v>69</v>
      </c>
      <c r="AB13" s="69">
        <f t="shared" si="6"/>
        <v>100</v>
      </c>
      <c r="AC13" s="57">
        <v>65</v>
      </c>
      <c r="AD13" s="57">
        <v>65</v>
      </c>
      <c r="AE13" s="54">
        <f t="shared" si="7"/>
        <v>100</v>
      </c>
      <c r="AF13" s="55">
        <v>4</v>
      </c>
      <c r="AG13" s="56">
        <v>4</v>
      </c>
      <c r="AH13" s="69">
        <f t="shared" si="10"/>
        <v>100</v>
      </c>
      <c r="AI13" s="57">
        <v>3</v>
      </c>
      <c r="AJ13" s="56">
        <v>3</v>
      </c>
      <c r="AK13" s="69">
        <f t="shared" si="16"/>
        <v>100</v>
      </c>
      <c r="AL13" s="50">
        <f t="shared" si="11"/>
        <v>98.4375</v>
      </c>
      <c r="AM13" s="27"/>
      <c r="AN13" s="21"/>
    </row>
    <row r="14" spans="1:43" ht="25.5" customHeight="1" thickBot="1" x14ac:dyDescent="0.3">
      <c r="A14" s="4">
        <v>7</v>
      </c>
      <c r="B14" s="89" t="s">
        <v>7</v>
      </c>
      <c r="C14" s="30" t="s">
        <v>59</v>
      </c>
      <c r="D14" s="40" t="s">
        <v>53</v>
      </c>
      <c r="E14" s="51">
        <v>14</v>
      </c>
      <c r="F14" s="52">
        <v>12</v>
      </c>
      <c r="G14" s="54">
        <f t="shared" si="0"/>
        <v>85.714285714285708</v>
      </c>
      <c r="H14" s="51">
        <v>5</v>
      </c>
      <c r="I14" s="52">
        <v>4</v>
      </c>
      <c r="J14" s="54">
        <f t="shared" si="14"/>
        <v>80</v>
      </c>
      <c r="K14" s="51">
        <v>72</v>
      </c>
      <c r="L14" s="52">
        <v>72</v>
      </c>
      <c r="M14" s="69">
        <f t="shared" si="15"/>
        <v>100</v>
      </c>
      <c r="N14" s="57"/>
      <c r="O14" s="56"/>
      <c r="P14" s="56"/>
      <c r="Q14" s="56">
        <v>4</v>
      </c>
      <c r="R14" s="56">
        <v>4</v>
      </c>
      <c r="S14" s="86">
        <f t="shared" si="3"/>
        <v>100</v>
      </c>
      <c r="T14" s="55">
        <v>11</v>
      </c>
      <c r="U14" s="56">
        <v>9</v>
      </c>
      <c r="V14" s="69">
        <f t="shared" si="4"/>
        <v>81.818181818181827</v>
      </c>
      <c r="W14" s="94">
        <f t="shared" si="12"/>
        <v>15</v>
      </c>
      <c r="X14" s="81">
        <f t="shared" si="13"/>
        <v>13</v>
      </c>
      <c r="Y14" s="95">
        <f t="shared" si="9"/>
        <v>86.666666666666671</v>
      </c>
      <c r="Z14" s="55">
        <v>3</v>
      </c>
      <c r="AA14" s="56">
        <v>2</v>
      </c>
      <c r="AB14" s="69">
        <f t="shared" si="6"/>
        <v>66.666666666666657</v>
      </c>
      <c r="AC14" s="57">
        <v>3</v>
      </c>
      <c r="AD14" s="52">
        <v>1</v>
      </c>
      <c r="AE14" s="54">
        <f t="shared" si="7"/>
        <v>33.333333333333329</v>
      </c>
      <c r="AF14" s="55">
        <v>1</v>
      </c>
      <c r="AG14" s="56">
        <v>1</v>
      </c>
      <c r="AH14" s="69">
        <f t="shared" si="10"/>
        <v>100</v>
      </c>
      <c r="AI14" s="57">
        <v>2</v>
      </c>
      <c r="AJ14" s="56">
        <v>2</v>
      </c>
      <c r="AK14" s="69">
        <f t="shared" si="16"/>
        <v>100</v>
      </c>
      <c r="AL14" s="50">
        <f t="shared" si="11"/>
        <v>94.791666666666657</v>
      </c>
      <c r="AM14" s="27"/>
      <c r="AN14" s="21"/>
    </row>
    <row r="15" spans="1:43" ht="27" customHeight="1" thickBot="1" x14ac:dyDescent="0.3">
      <c r="A15" s="4">
        <v>8</v>
      </c>
      <c r="B15" s="89" t="s">
        <v>8</v>
      </c>
      <c r="C15" s="31" t="s">
        <v>61</v>
      </c>
      <c r="D15" s="40" t="s">
        <v>53</v>
      </c>
      <c r="E15" s="51">
        <v>68</v>
      </c>
      <c r="F15" s="52">
        <v>68</v>
      </c>
      <c r="G15" s="54">
        <f t="shared" si="0"/>
        <v>100</v>
      </c>
      <c r="H15" s="51">
        <v>2</v>
      </c>
      <c r="I15" s="52">
        <v>2</v>
      </c>
      <c r="J15" s="54">
        <f t="shared" si="14"/>
        <v>100</v>
      </c>
      <c r="K15" s="51">
        <v>5</v>
      </c>
      <c r="L15" s="52">
        <v>5</v>
      </c>
      <c r="M15" s="69">
        <f t="shared" si="15"/>
        <v>100</v>
      </c>
      <c r="N15" s="57">
        <v>0</v>
      </c>
      <c r="O15" s="56">
        <v>0</v>
      </c>
      <c r="P15" s="56">
        <v>0</v>
      </c>
      <c r="Q15" s="56">
        <v>5</v>
      </c>
      <c r="R15" s="56">
        <v>5</v>
      </c>
      <c r="S15" s="86">
        <f t="shared" si="3"/>
        <v>100</v>
      </c>
      <c r="T15" s="55">
        <v>21</v>
      </c>
      <c r="U15" s="56">
        <v>21</v>
      </c>
      <c r="V15" s="69">
        <f t="shared" si="4"/>
        <v>100</v>
      </c>
      <c r="W15" s="94">
        <f t="shared" si="12"/>
        <v>26</v>
      </c>
      <c r="X15" s="81">
        <f t="shared" si="13"/>
        <v>26</v>
      </c>
      <c r="Y15" s="95">
        <f t="shared" si="9"/>
        <v>100</v>
      </c>
      <c r="Z15" s="55">
        <v>16</v>
      </c>
      <c r="AA15" s="56">
        <v>16</v>
      </c>
      <c r="AB15" s="69">
        <f t="shared" si="6"/>
        <v>100</v>
      </c>
      <c r="AC15" s="57">
        <v>16</v>
      </c>
      <c r="AD15" s="52">
        <v>16</v>
      </c>
      <c r="AE15" s="54">
        <f t="shared" si="7"/>
        <v>100</v>
      </c>
      <c r="AF15" s="55">
        <v>1</v>
      </c>
      <c r="AG15" s="56">
        <v>1</v>
      </c>
      <c r="AH15" s="69">
        <f t="shared" si="10"/>
        <v>100</v>
      </c>
      <c r="AI15" s="57">
        <v>1</v>
      </c>
      <c r="AJ15" s="56">
        <v>1</v>
      </c>
      <c r="AK15" s="69">
        <f t="shared" si="16"/>
        <v>100</v>
      </c>
      <c r="AL15" s="64">
        <f t="shared" si="11"/>
        <v>100</v>
      </c>
      <c r="AM15" s="27"/>
      <c r="AN15" s="21"/>
    </row>
    <row r="16" spans="1:43" ht="31.5" customHeight="1" thickBot="1" x14ac:dyDescent="0.3">
      <c r="A16" s="4">
        <v>9</v>
      </c>
      <c r="B16" s="89" t="s">
        <v>9</v>
      </c>
      <c r="C16" s="31" t="s">
        <v>85</v>
      </c>
      <c r="D16" s="40" t="s">
        <v>71</v>
      </c>
      <c r="E16" s="51">
        <v>9</v>
      </c>
      <c r="F16" s="52">
        <v>9</v>
      </c>
      <c r="G16" s="54">
        <f t="shared" si="0"/>
        <v>100</v>
      </c>
      <c r="H16" s="51">
        <v>4</v>
      </c>
      <c r="I16" s="52">
        <v>4</v>
      </c>
      <c r="J16" s="54">
        <f t="shared" si="14"/>
        <v>100</v>
      </c>
      <c r="K16" s="51">
        <v>46</v>
      </c>
      <c r="L16" s="52">
        <v>46</v>
      </c>
      <c r="M16" s="69">
        <f t="shared" si="15"/>
        <v>100</v>
      </c>
      <c r="N16" s="57"/>
      <c r="O16" s="56"/>
      <c r="P16" s="56"/>
      <c r="Q16" s="56">
        <v>5</v>
      </c>
      <c r="R16" s="56">
        <v>5</v>
      </c>
      <c r="S16" s="86">
        <f t="shared" si="3"/>
        <v>100</v>
      </c>
      <c r="T16" s="55">
        <v>10</v>
      </c>
      <c r="U16" s="56">
        <v>10</v>
      </c>
      <c r="V16" s="69">
        <f t="shared" si="4"/>
        <v>100</v>
      </c>
      <c r="W16" s="94">
        <f t="shared" si="12"/>
        <v>15</v>
      </c>
      <c r="X16" s="81">
        <f t="shared" si="13"/>
        <v>15</v>
      </c>
      <c r="Y16" s="95">
        <f t="shared" si="9"/>
        <v>100</v>
      </c>
      <c r="Z16" s="55">
        <v>21</v>
      </c>
      <c r="AA16" s="56">
        <v>21</v>
      </c>
      <c r="AB16" s="69">
        <f t="shared" si="6"/>
        <v>100</v>
      </c>
      <c r="AC16" s="57">
        <v>25</v>
      </c>
      <c r="AD16" s="56">
        <v>25</v>
      </c>
      <c r="AE16" s="54">
        <f t="shared" si="7"/>
        <v>100</v>
      </c>
      <c r="AF16" s="55">
        <v>2</v>
      </c>
      <c r="AG16" s="56">
        <v>2</v>
      </c>
      <c r="AH16" s="69">
        <f t="shared" si="10"/>
        <v>100</v>
      </c>
      <c r="AI16" s="57">
        <v>1</v>
      </c>
      <c r="AJ16" s="56">
        <v>1</v>
      </c>
      <c r="AK16" s="69">
        <f t="shared" si="16"/>
        <v>100</v>
      </c>
      <c r="AL16" s="64">
        <f t="shared" si="11"/>
        <v>100</v>
      </c>
      <c r="AM16" s="27"/>
      <c r="AN16" s="21"/>
      <c r="AO16" s="21"/>
      <c r="AP16" s="21"/>
      <c r="AQ16" s="21"/>
    </row>
    <row r="17" spans="1:43" ht="27.75" customHeight="1" thickBot="1" x14ac:dyDescent="0.3">
      <c r="A17" s="4">
        <v>10</v>
      </c>
      <c r="B17" s="89" t="s">
        <v>10</v>
      </c>
      <c r="C17" s="30" t="s">
        <v>62</v>
      </c>
      <c r="D17" s="40" t="s">
        <v>60</v>
      </c>
      <c r="E17" s="51">
        <v>38</v>
      </c>
      <c r="F17" s="52">
        <v>38</v>
      </c>
      <c r="G17" s="54">
        <f t="shared" si="0"/>
        <v>100</v>
      </c>
      <c r="H17" s="51">
        <v>3</v>
      </c>
      <c r="I17" s="52">
        <v>3</v>
      </c>
      <c r="J17" s="54">
        <f t="shared" si="14"/>
        <v>100</v>
      </c>
      <c r="K17" s="51">
        <v>29</v>
      </c>
      <c r="L17" s="52">
        <v>29</v>
      </c>
      <c r="M17" s="69">
        <f t="shared" si="15"/>
        <v>100</v>
      </c>
      <c r="N17" s="57"/>
      <c r="O17" s="56"/>
      <c r="P17" s="56"/>
      <c r="Q17" s="56">
        <v>4</v>
      </c>
      <c r="R17" s="56">
        <v>4</v>
      </c>
      <c r="S17" s="86">
        <f t="shared" si="3"/>
        <v>100</v>
      </c>
      <c r="T17" s="55">
        <v>9</v>
      </c>
      <c r="U17" s="56">
        <v>9</v>
      </c>
      <c r="V17" s="69">
        <f t="shared" si="4"/>
        <v>100</v>
      </c>
      <c r="W17" s="94">
        <f t="shared" si="12"/>
        <v>13</v>
      </c>
      <c r="X17" s="81">
        <f t="shared" si="13"/>
        <v>13</v>
      </c>
      <c r="Y17" s="95">
        <f t="shared" si="9"/>
        <v>100</v>
      </c>
      <c r="Z17" s="51">
        <v>29</v>
      </c>
      <c r="AA17" s="56">
        <v>29</v>
      </c>
      <c r="AB17" s="69">
        <f t="shared" si="6"/>
        <v>100</v>
      </c>
      <c r="AC17" s="57">
        <v>20</v>
      </c>
      <c r="AD17" s="56">
        <v>20</v>
      </c>
      <c r="AE17" s="54">
        <f t="shared" si="7"/>
        <v>100</v>
      </c>
      <c r="AF17" s="55">
        <v>1</v>
      </c>
      <c r="AG17" s="56">
        <v>1</v>
      </c>
      <c r="AH17" s="69">
        <f t="shared" si="10"/>
        <v>100</v>
      </c>
      <c r="AI17" s="57">
        <v>1</v>
      </c>
      <c r="AJ17" s="56">
        <v>1</v>
      </c>
      <c r="AK17" s="69">
        <f t="shared" si="16"/>
        <v>100</v>
      </c>
      <c r="AL17" s="64">
        <f t="shared" si="11"/>
        <v>100</v>
      </c>
      <c r="AM17" s="28"/>
      <c r="AN17" s="21"/>
      <c r="AO17" s="21"/>
      <c r="AP17" s="21"/>
      <c r="AQ17" s="21"/>
    </row>
    <row r="18" spans="1:43" ht="26.25" thickBot="1" x14ac:dyDescent="0.3">
      <c r="A18" s="3">
        <v>11</v>
      </c>
      <c r="B18" s="90" t="s">
        <v>90</v>
      </c>
      <c r="C18" s="30" t="s">
        <v>63</v>
      </c>
      <c r="D18" s="40" t="s">
        <v>53</v>
      </c>
      <c r="E18" s="51">
        <v>85</v>
      </c>
      <c r="F18" s="52">
        <v>85</v>
      </c>
      <c r="G18" s="54">
        <f t="shared" si="0"/>
        <v>100</v>
      </c>
      <c r="H18" s="51">
        <v>4</v>
      </c>
      <c r="I18" s="52">
        <v>4</v>
      </c>
      <c r="J18" s="54">
        <f t="shared" si="14"/>
        <v>100</v>
      </c>
      <c r="K18" s="51">
        <v>64</v>
      </c>
      <c r="L18" s="52">
        <v>62</v>
      </c>
      <c r="M18" s="69">
        <f t="shared" si="15"/>
        <v>96.875</v>
      </c>
      <c r="N18" s="57"/>
      <c r="O18" s="56"/>
      <c r="P18" s="56"/>
      <c r="Q18" s="56">
        <v>6</v>
      </c>
      <c r="R18" s="56">
        <v>6</v>
      </c>
      <c r="S18" s="86">
        <f t="shared" si="3"/>
        <v>100</v>
      </c>
      <c r="T18" s="55">
        <v>12</v>
      </c>
      <c r="U18" s="56">
        <v>12</v>
      </c>
      <c r="V18" s="69">
        <f t="shared" si="4"/>
        <v>100</v>
      </c>
      <c r="W18" s="94">
        <f t="shared" si="12"/>
        <v>18</v>
      </c>
      <c r="X18" s="81">
        <f t="shared" si="13"/>
        <v>18</v>
      </c>
      <c r="Y18" s="95">
        <f t="shared" si="9"/>
        <v>100</v>
      </c>
      <c r="Z18" s="55">
        <v>32</v>
      </c>
      <c r="AA18" s="56">
        <v>32</v>
      </c>
      <c r="AB18" s="69">
        <f t="shared" si="6"/>
        <v>100</v>
      </c>
      <c r="AC18" s="57">
        <v>37</v>
      </c>
      <c r="AD18" s="56">
        <v>37</v>
      </c>
      <c r="AE18" s="54">
        <f t="shared" si="7"/>
        <v>100</v>
      </c>
      <c r="AF18" s="55">
        <v>1</v>
      </c>
      <c r="AG18" s="56">
        <v>1</v>
      </c>
      <c r="AH18" s="69">
        <f t="shared" si="10"/>
        <v>100</v>
      </c>
      <c r="AI18" s="57">
        <v>1</v>
      </c>
      <c r="AJ18" s="56">
        <v>1</v>
      </c>
      <c r="AK18" s="69">
        <f t="shared" si="16"/>
        <v>100</v>
      </c>
      <c r="AL18" s="50">
        <f t="shared" si="11"/>
        <v>98.692810457516345</v>
      </c>
      <c r="AM18" s="27"/>
      <c r="AN18" s="21"/>
    </row>
    <row r="19" spans="1:43" ht="25.5" customHeight="1" thickBot="1" x14ac:dyDescent="0.3">
      <c r="A19" s="4">
        <v>12</v>
      </c>
      <c r="B19" s="89" t="s">
        <v>11</v>
      </c>
      <c r="C19" s="31" t="s">
        <v>64</v>
      </c>
      <c r="D19" s="40" t="s">
        <v>53</v>
      </c>
      <c r="E19" s="51"/>
      <c r="F19" s="52"/>
      <c r="G19" s="54"/>
      <c r="H19" s="51">
        <v>12</v>
      </c>
      <c r="I19" s="52">
        <v>12</v>
      </c>
      <c r="J19" s="54">
        <f t="shared" si="14"/>
        <v>100</v>
      </c>
      <c r="K19" s="51">
        <v>27</v>
      </c>
      <c r="L19" s="52">
        <v>27</v>
      </c>
      <c r="M19" s="69">
        <f t="shared" si="15"/>
        <v>100</v>
      </c>
      <c r="N19" s="57"/>
      <c r="O19" s="56"/>
      <c r="P19" s="56"/>
      <c r="Q19" s="56">
        <v>14</v>
      </c>
      <c r="R19" s="56">
        <v>14</v>
      </c>
      <c r="S19" s="86">
        <f t="shared" si="3"/>
        <v>100</v>
      </c>
      <c r="T19" s="55">
        <v>25</v>
      </c>
      <c r="U19" s="56">
        <v>25</v>
      </c>
      <c r="V19" s="69">
        <f t="shared" si="4"/>
        <v>100</v>
      </c>
      <c r="W19" s="94">
        <f t="shared" si="12"/>
        <v>39</v>
      </c>
      <c r="X19" s="81">
        <f t="shared" si="13"/>
        <v>39</v>
      </c>
      <c r="Y19" s="95">
        <f t="shared" si="9"/>
        <v>100</v>
      </c>
      <c r="Z19" s="55">
        <v>50</v>
      </c>
      <c r="AA19" s="56">
        <v>50</v>
      </c>
      <c r="AB19" s="69">
        <f t="shared" si="6"/>
        <v>100</v>
      </c>
      <c r="AC19" s="53">
        <v>33</v>
      </c>
      <c r="AD19" s="56">
        <v>33</v>
      </c>
      <c r="AE19" s="54">
        <f t="shared" si="7"/>
        <v>100</v>
      </c>
      <c r="AF19" s="55">
        <v>1</v>
      </c>
      <c r="AG19" s="56">
        <v>1</v>
      </c>
      <c r="AH19" s="69">
        <f t="shared" si="10"/>
        <v>100</v>
      </c>
      <c r="AI19" s="57">
        <v>4</v>
      </c>
      <c r="AJ19" s="56">
        <v>4</v>
      </c>
      <c r="AK19" s="69">
        <f t="shared" si="16"/>
        <v>100</v>
      </c>
      <c r="AL19" s="64">
        <f t="shared" si="11"/>
        <v>100</v>
      </c>
      <c r="AM19" s="28"/>
      <c r="AN19" s="21"/>
    </row>
    <row r="20" spans="1:43" ht="26.25" thickBot="1" x14ac:dyDescent="0.3">
      <c r="A20" s="4">
        <v>13</v>
      </c>
      <c r="B20" s="89" t="s">
        <v>12</v>
      </c>
      <c r="C20" s="31" t="s">
        <v>66</v>
      </c>
      <c r="D20" s="40" t="s">
        <v>53</v>
      </c>
      <c r="E20" s="51">
        <v>18</v>
      </c>
      <c r="F20" s="52">
        <v>18</v>
      </c>
      <c r="G20" s="54">
        <f t="shared" si="0"/>
        <v>100</v>
      </c>
      <c r="H20" s="51">
        <v>10</v>
      </c>
      <c r="I20" s="52">
        <v>10</v>
      </c>
      <c r="J20" s="54">
        <f t="shared" si="14"/>
        <v>100</v>
      </c>
      <c r="K20" s="51">
        <v>38</v>
      </c>
      <c r="L20" s="52">
        <v>38</v>
      </c>
      <c r="M20" s="69">
        <f t="shared" si="15"/>
        <v>100</v>
      </c>
      <c r="N20" s="57">
        <v>0</v>
      </c>
      <c r="O20" s="56">
        <v>0</v>
      </c>
      <c r="P20" s="56">
        <v>0</v>
      </c>
      <c r="Q20" s="56">
        <v>3</v>
      </c>
      <c r="R20" s="56">
        <v>3</v>
      </c>
      <c r="S20" s="86">
        <f t="shared" si="3"/>
        <v>100</v>
      </c>
      <c r="T20" s="55">
        <v>6</v>
      </c>
      <c r="U20" s="56">
        <v>6</v>
      </c>
      <c r="V20" s="69">
        <f t="shared" si="4"/>
        <v>100</v>
      </c>
      <c r="W20" s="94">
        <f t="shared" si="12"/>
        <v>9</v>
      </c>
      <c r="X20" s="81">
        <f t="shared" si="13"/>
        <v>9</v>
      </c>
      <c r="Y20" s="95">
        <f t="shared" si="9"/>
        <v>100</v>
      </c>
      <c r="Z20" s="55">
        <v>16</v>
      </c>
      <c r="AA20" s="56">
        <v>16</v>
      </c>
      <c r="AB20" s="69">
        <f t="shared" si="6"/>
        <v>100</v>
      </c>
      <c r="AC20" s="57">
        <v>7</v>
      </c>
      <c r="AD20" s="56">
        <v>7</v>
      </c>
      <c r="AE20" s="54">
        <f t="shared" si="7"/>
        <v>100</v>
      </c>
      <c r="AF20" s="55">
        <v>1</v>
      </c>
      <c r="AG20" s="56">
        <v>1</v>
      </c>
      <c r="AH20" s="69">
        <f t="shared" si="10"/>
        <v>100</v>
      </c>
      <c r="AI20" s="57">
        <v>1</v>
      </c>
      <c r="AJ20" s="56">
        <v>1</v>
      </c>
      <c r="AK20" s="69">
        <f t="shared" si="16"/>
        <v>100</v>
      </c>
      <c r="AL20" s="64">
        <f t="shared" si="11"/>
        <v>100</v>
      </c>
      <c r="AM20" s="28"/>
      <c r="AN20" s="21"/>
    </row>
    <row r="21" spans="1:43" ht="21.75" customHeight="1" thickBot="1" x14ac:dyDescent="0.3">
      <c r="A21" s="4">
        <v>14</v>
      </c>
      <c r="B21" s="90" t="s">
        <v>13</v>
      </c>
      <c r="C21" s="30" t="s">
        <v>67</v>
      </c>
      <c r="D21" s="40" t="s">
        <v>81</v>
      </c>
      <c r="E21" s="51"/>
      <c r="F21" s="52"/>
      <c r="G21" s="54"/>
      <c r="H21" s="51">
        <v>29</v>
      </c>
      <c r="I21" s="52">
        <v>29</v>
      </c>
      <c r="J21" s="54">
        <f t="shared" si="14"/>
        <v>100</v>
      </c>
      <c r="K21" s="51">
        <v>63</v>
      </c>
      <c r="L21" s="52">
        <v>63</v>
      </c>
      <c r="M21" s="69">
        <f t="shared" si="15"/>
        <v>100</v>
      </c>
      <c r="N21" s="57"/>
      <c r="O21" s="56"/>
      <c r="P21" s="56"/>
      <c r="Q21" s="56">
        <v>7</v>
      </c>
      <c r="R21" s="56">
        <v>7</v>
      </c>
      <c r="S21" s="86">
        <f t="shared" si="3"/>
        <v>100</v>
      </c>
      <c r="T21" s="55">
        <v>16</v>
      </c>
      <c r="U21" s="56">
        <v>16</v>
      </c>
      <c r="V21" s="69">
        <f t="shared" si="4"/>
        <v>100</v>
      </c>
      <c r="W21" s="94">
        <f t="shared" si="12"/>
        <v>23</v>
      </c>
      <c r="X21" s="81">
        <f t="shared" si="13"/>
        <v>23</v>
      </c>
      <c r="Y21" s="95">
        <f t="shared" si="9"/>
        <v>100</v>
      </c>
      <c r="Z21" s="55">
        <v>1</v>
      </c>
      <c r="AA21" s="56">
        <v>1</v>
      </c>
      <c r="AB21" s="69">
        <f t="shared" si="6"/>
        <v>100</v>
      </c>
      <c r="AC21" s="57">
        <v>16</v>
      </c>
      <c r="AD21" s="56">
        <v>16</v>
      </c>
      <c r="AE21" s="54">
        <f t="shared" si="7"/>
        <v>100</v>
      </c>
      <c r="AF21" s="55">
        <v>1</v>
      </c>
      <c r="AG21" s="56">
        <v>1</v>
      </c>
      <c r="AH21" s="69">
        <f t="shared" si="10"/>
        <v>100</v>
      </c>
      <c r="AI21" s="57">
        <v>1</v>
      </c>
      <c r="AJ21" s="56">
        <v>1</v>
      </c>
      <c r="AK21" s="69">
        <f t="shared" si="16"/>
        <v>100</v>
      </c>
      <c r="AL21" s="64">
        <f t="shared" si="11"/>
        <v>100</v>
      </c>
      <c r="AM21" s="28"/>
      <c r="AN21" s="21"/>
    </row>
    <row r="22" spans="1:43" ht="22.5" customHeight="1" thickBot="1" x14ac:dyDescent="0.3">
      <c r="A22" s="3">
        <v>15</v>
      </c>
      <c r="B22" s="90" t="s">
        <v>14</v>
      </c>
      <c r="C22" s="31" t="s">
        <v>69</v>
      </c>
      <c r="D22" s="40" t="s">
        <v>53</v>
      </c>
      <c r="E22" s="51">
        <v>5</v>
      </c>
      <c r="F22" s="52">
        <v>5</v>
      </c>
      <c r="G22" s="54">
        <f t="shared" ref="G22" si="17">(F22/E22)*100</f>
        <v>100</v>
      </c>
      <c r="H22" s="51">
        <v>11</v>
      </c>
      <c r="I22" s="51">
        <v>11</v>
      </c>
      <c r="J22" s="54">
        <f t="shared" si="14"/>
        <v>100</v>
      </c>
      <c r="K22" s="51">
        <v>39</v>
      </c>
      <c r="L22" s="51">
        <v>39</v>
      </c>
      <c r="M22" s="69">
        <f t="shared" si="15"/>
        <v>100</v>
      </c>
      <c r="N22" s="57"/>
      <c r="O22" s="56"/>
      <c r="P22" s="56"/>
      <c r="Q22" s="56">
        <v>13</v>
      </c>
      <c r="R22" s="56">
        <v>13</v>
      </c>
      <c r="S22" s="86">
        <f t="shared" si="3"/>
        <v>100</v>
      </c>
      <c r="T22" s="55">
        <v>19</v>
      </c>
      <c r="U22" s="56">
        <v>19</v>
      </c>
      <c r="V22" s="69">
        <f t="shared" si="4"/>
        <v>100</v>
      </c>
      <c r="W22" s="94">
        <f t="shared" si="12"/>
        <v>32</v>
      </c>
      <c r="X22" s="81">
        <f t="shared" si="13"/>
        <v>32</v>
      </c>
      <c r="Y22" s="95">
        <f t="shared" si="9"/>
        <v>100</v>
      </c>
      <c r="Z22" s="55">
        <v>3</v>
      </c>
      <c r="AA22" s="56">
        <v>3</v>
      </c>
      <c r="AB22" s="69">
        <f t="shared" si="6"/>
        <v>100</v>
      </c>
      <c r="AC22" s="57">
        <v>40</v>
      </c>
      <c r="AD22" s="56">
        <v>40</v>
      </c>
      <c r="AE22" s="54">
        <f t="shared" si="7"/>
        <v>100</v>
      </c>
      <c r="AF22" s="55">
        <v>2</v>
      </c>
      <c r="AG22" s="56">
        <v>2</v>
      </c>
      <c r="AH22" s="69">
        <f t="shared" si="10"/>
        <v>100</v>
      </c>
      <c r="AI22" s="57">
        <v>2</v>
      </c>
      <c r="AJ22" s="56">
        <v>2</v>
      </c>
      <c r="AK22" s="69">
        <f t="shared" si="16"/>
        <v>100</v>
      </c>
      <c r="AL22" s="64">
        <f t="shared" si="11"/>
        <v>100</v>
      </c>
      <c r="AM22" s="27"/>
      <c r="AN22" s="21"/>
    </row>
    <row r="23" spans="1:43" ht="24.75" customHeight="1" thickBot="1" x14ac:dyDescent="0.3">
      <c r="A23" s="4">
        <v>16</v>
      </c>
      <c r="B23" s="89" t="s">
        <v>15</v>
      </c>
      <c r="C23" s="31" t="s">
        <v>83</v>
      </c>
      <c r="D23" s="40" t="s">
        <v>84</v>
      </c>
      <c r="E23" s="51">
        <v>1</v>
      </c>
      <c r="F23" s="52">
        <v>1</v>
      </c>
      <c r="G23" s="54">
        <f t="shared" ref="G23" si="18">(F23/E23)*100</f>
        <v>100</v>
      </c>
      <c r="H23" s="51">
        <v>19</v>
      </c>
      <c r="I23" s="52">
        <v>17</v>
      </c>
      <c r="J23" s="54">
        <f t="shared" si="14"/>
        <v>89.473684210526315</v>
      </c>
      <c r="K23" s="51">
        <v>179</v>
      </c>
      <c r="L23" s="52">
        <v>179</v>
      </c>
      <c r="M23" s="69">
        <f t="shared" si="15"/>
        <v>100</v>
      </c>
      <c r="N23" s="57"/>
      <c r="O23" s="56"/>
      <c r="P23" s="56"/>
      <c r="Q23" s="56">
        <v>16</v>
      </c>
      <c r="R23" s="56">
        <v>15</v>
      </c>
      <c r="S23" s="86">
        <f t="shared" si="3"/>
        <v>93.75</v>
      </c>
      <c r="T23" s="55">
        <v>26</v>
      </c>
      <c r="U23" s="56">
        <v>25</v>
      </c>
      <c r="V23" s="69">
        <f t="shared" si="4"/>
        <v>96.15384615384616</v>
      </c>
      <c r="W23" s="94">
        <f t="shared" si="12"/>
        <v>42</v>
      </c>
      <c r="X23" s="81">
        <f t="shared" si="13"/>
        <v>40</v>
      </c>
      <c r="Y23" s="95">
        <f t="shared" si="9"/>
        <v>95.238095238095227</v>
      </c>
      <c r="Z23" s="55">
        <v>55</v>
      </c>
      <c r="AA23" s="56">
        <v>54</v>
      </c>
      <c r="AB23" s="69">
        <f t="shared" si="6"/>
        <v>98.181818181818187</v>
      </c>
      <c r="AC23" s="57">
        <v>71</v>
      </c>
      <c r="AD23" s="52">
        <v>60</v>
      </c>
      <c r="AE23" s="54">
        <f t="shared" si="7"/>
        <v>84.507042253521121</v>
      </c>
      <c r="AF23" s="55">
        <v>1</v>
      </c>
      <c r="AG23" s="56">
        <v>1</v>
      </c>
      <c r="AH23" s="69">
        <f t="shared" si="10"/>
        <v>100</v>
      </c>
      <c r="AI23" s="57">
        <v>3</v>
      </c>
      <c r="AJ23" s="56">
        <v>3</v>
      </c>
      <c r="AK23" s="69">
        <f t="shared" si="16"/>
        <v>100</v>
      </c>
      <c r="AL23" s="50">
        <f t="shared" si="11"/>
        <v>96.011396011396016</v>
      </c>
      <c r="AM23" s="27"/>
      <c r="AN23" s="21"/>
    </row>
    <row r="24" spans="1:43" ht="27" customHeight="1" thickBot="1" x14ac:dyDescent="0.3">
      <c r="A24" s="4">
        <v>17</v>
      </c>
      <c r="B24" s="89" t="s">
        <v>16</v>
      </c>
      <c r="C24" s="30" t="s">
        <v>70</v>
      </c>
      <c r="D24" s="40" t="s">
        <v>68</v>
      </c>
      <c r="E24" s="51"/>
      <c r="F24" s="52"/>
      <c r="G24" s="54"/>
      <c r="H24" s="51">
        <v>30</v>
      </c>
      <c r="I24" s="52">
        <v>30</v>
      </c>
      <c r="J24" s="54">
        <f t="shared" si="14"/>
        <v>100</v>
      </c>
      <c r="K24" s="51">
        <v>6</v>
      </c>
      <c r="L24" s="52">
        <v>6</v>
      </c>
      <c r="M24" s="69">
        <f t="shared" si="15"/>
        <v>100</v>
      </c>
      <c r="N24" s="57"/>
      <c r="O24" s="56"/>
      <c r="P24" s="56"/>
      <c r="Q24" s="56">
        <v>5</v>
      </c>
      <c r="R24" s="56">
        <v>5</v>
      </c>
      <c r="S24" s="86">
        <f t="shared" si="3"/>
        <v>100</v>
      </c>
      <c r="T24" s="55">
        <v>11</v>
      </c>
      <c r="U24" s="56">
        <v>11</v>
      </c>
      <c r="V24" s="69">
        <f t="shared" si="4"/>
        <v>100</v>
      </c>
      <c r="W24" s="94">
        <f t="shared" si="12"/>
        <v>16</v>
      </c>
      <c r="X24" s="81">
        <f t="shared" si="13"/>
        <v>16</v>
      </c>
      <c r="Y24" s="95">
        <f t="shared" si="9"/>
        <v>100</v>
      </c>
      <c r="Z24" s="55">
        <v>1</v>
      </c>
      <c r="AA24" s="56">
        <v>1</v>
      </c>
      <c r="AB24" s="69">
        <f t="shared" si="6"/>
        <v>100</v>
      </c>
      <c r="AC24" s="57">
        <v>9</v>
      </c>
      <c r="AD24" s="56">
        <v>9</v>
      </c>
      <c r="AE24" s="54">
        <f t="shared" si="7"/>
        <v>100</v>
      </c>
      <c r="AF24" s="55">
        <v>1</v>
      </c>
      <c r="AG24" s="56">
        <v>1</v>
      </c>
      <c r="AH24" s="69">
        <f t="shared" si="10"/>
        <v>100</v>
      </c>
      <c r="AI24" s="57">
        <v>1</v>
      </c>
      <c r="AJ24" s="56">
        <v>1</v>
      </c>
      <c r="AK24" s="69">
        <f t="shared" si="16"/>
        <v>100</v>
      </c>
      <c r="AL24" s="64">
        <f>(L24+R24+U24+AA24+AD24+AG24+AJ24)/(K24+Q24+T24+Z24+AC24+AF24+AI24)*100</f>
        <v>100</v>
      </c>
      <c r="AM24" s="28"/>
      <c r="AN24" s="21"/>
    </row>
    <row r="25" spans="1:43" ht="26.25" customHeight="1" thickBot="1" x14ac:dyDescent="0.3">
      <c r="A25" s="3">
        <v>18</v>
      </c>
      <c r="B25" s="90" t="s">
        <v>17</v>
      </c>
      <c r="C25" s="30" t="s">
        <v>51</v>
      </c>
      <c r="D25" s="40" t="s">
        <v>71</v>
      </c>
      <c r="E25" s="51">
        <v>21</v>
      </c>
      <c r="F25" s="52">
        <v>21</v>
      </c>
      <c r="G25" s="54">
        <f t="shared" ref="G25:G31" si="19">(F25/E25)*100</f>
        <v>100</v>
      </c>
      <c r="H25" s="51">
        <v>2</v>
      </c>
      <c r="I25" s="52">
        <v>2</v>
      </c>
      <c r="J25" s="54">
        <f t="shared" si="14"/>
        <v>100</v>
      </c>
      <c r="K25" s="51">
        <v>8</v>
      </c>
      <c r="L25" s="52">
        <v>8</v>
      </c>
      <c r="M25" s="69">
        <f t="shared" si="15"/>
        <v>100</v>
      </c>
      <c r="N25" s="57">
        <v>140</v>
      </c>
      <c r="O25" s="56">
        <v>140</v>
      </c>
      <c r="P25" s="56">
        <v>324</v>
      </c>
      <c r="Q25" s="56"/>
      <c r="R25" s="56"/>
      <c r="S25" s="86"/>
      <c r="T25" s="55">
        <v>7</v>
      </c>
      <c r="U25" s="56">
        <v>7</v>
      </c>
      <c r="V25" s="69">
        <f t="shared" si="4"/>
        <v>100</v>
      </c>
      <c r="W25" s="94">
        <f t="shared" si="12"/>
        <v>7</v>
      </c>
      <c r="X25" s="81">
        <f t="shared" si="13"/>
        <v>7</v>
      </c>
      <c r="Y25" s="95">
        <f t="shared" si="9"/>
        <v>100</v>
      </c>
      <c r="Z25" s="55">
        <v>16</v>
      </c>
      <c r="AA25" s="52">
        <v>16</v>
      </c>
      <c r="AB25" s="69">
        <f t="shared" si="6"/>
        <v>100</v>
      </c>
      <c r="AC25" s="57">
        <v>15</v>
      </c>
      <c r="AD25" s="56">
        <v>15</v>
      </c>
      <c r="AE25" s="54">
        <f t="shared" si="7"/>
        <v>100</v>
      </c>
      <c r="AF25" s="55">
        <v>1</v>
      </c>
      <c r="AG25" s="56">
        <v>1</v>
      </c>
      <c r="AH25" s="69">
        <f t="shared" si="10"/>
        <v>100</v>
      </c>
      <c r="AI25" s="57">
        <v>1</v>
      </c>
      <c r="AJ25" s="56">
        <v>1</v>
      </c>
      <c r="AK25" s="69">
        <f t="shared" si="16"/>
        <v>100</v>
      </c>
      <c r="AL25" s="64">
        <f t="shared" si="11"/>
        <v>100</v>
      </c>
      <c r="AM25" s="27"/>
      <c r="AN25" s="21"/>
    </row>
    <row r="26" spans="1:43" ht="29.25" customHeight="1" thickBot="1" x14ac:dyDescent="0.3">
      <c r="A26" s="4">
        <v>19</v>
      </c>
      <c r="B26" s="89" t="s">
        <v>18</v>
      </c>
      <c r="C26" s="31" t="s">
        <v>72</v>
      </c>
      <c r="D26" s="40" t="s">
        <v>68</v>
      </c>
      <c r="E26" s="51">
        <v>35</v>
      </c>
      <c r="F26" s="52">
        <v>30</v>
      </c>
      <c r="G26" s="54">
        <f t="shared" si="19"/>
        <v>85.714285714285708</v>
      </c>
      <c r="H26" s="51">
        <v>15</v>
      </c>
      <c r="I26" s="52">
        <v>15</v>
      </c>
      <c r="J26" s="54">
        <f t="shared" si="14"/>
        <v>100</v>
      </c>
      <c r="K26" s="51">
        <v>79</v>
      </c>
      <c r="L26" s="52">
        <v>79</v>
      </c>
      <c r="M26" s="69">
        <f t="shared" si="15"/>
        <v>100</v>
      </c>
      <c r="N26" s="57"/>
      <c r="O26" s="56"/>
      <c r="P26" s="56"/>
      <c r="Q26" s="56">
        <v>6</v>
      </c>
      <c r="R26" s="56">
        <v>6</v>
      </c>
      <c r="S26" s="86">
        <f t="shared" si="3"/>
        <v>100</v>
      </c>
      <c r="T26" s="55">
        <v>15</v>
      </c>
      <c r="U26" s="56">
        <v>15</v>
      </c>
      <c r="V26" s="69">
        <f t="shared" si="4"/>
        <v>100</v>
      </c>
      <c r="W26" s="94">
        <f t="shared" si="12"/>
        <v>21</v>
      </c>
      <c r="X26" s="81">
        <f t="shared" si="13"/>
        <v>21</v>
      </c>
      <c r="Y26" s="95">
        <f t="shared" si="9"/>
        <v>100</v>
      </c>
      <c r="Z26" s="55">
        <v>26</v>
      </c>
      <c r="AA26" s="56">
        <v>26</v>
      </c>
      <c r="AB26" s="69">
        <f>(AA26/Z26)*100</f>
        <v>100</v>
      </c>
      <c r="AC26" s="57">
        <v>48</v>
      </c>
      <c r="AD26" s="56">
        <v>18</v>
      </c>
      <c r="AE26" s="54">
        <f t="shared" si="7"/>
        <v>37.5</v>
      </c>
      <c r="AF26" s="55">
        <v>1</v>
      </c>
      <c r="AG26" s="56">
        <v>1</v>
      </c>
      <c r="AH26" s="69">
        <f t="shared" si="10"/>
        <v>100</v>
      </c>
      <c r="AI26" s="57">
        <v>1</v>
      </c>
      <c r="AJ26" s="56">
        <v>0</v>
      </c>
      <c r="AK26" s="69">
        <f>(AJ26/AI26)*100</f>
        <v>0</v>
      </c>
      <c r="AL26" s="50">
        <f t="shared" si="11"/>
        <v>82.38636363636364</v>
      </c>
      <c r="AM26" s="27"/>
      <c r="AN26" s="21"/>
    </row>
    <row r="27" spans="1:43" ht="29.25" customHeight="1" thickBot="1" x14ac:dyDescent="0.3">
      <c r="A27" s="4">
        <v>20</v>
      </c>
      <c r="B27" s="89" t="s">
        <v>19</v>
      </c>
      <c r="C27" s="31" t="s">
        <v>73</v>
      </c>
      <c r="D27" s="40" t="s">
        <v>53</v>
      </c>
      <c r="E27" s="51">
        <v>71</v>
      </c>
      <c r="F27" s="52">
        <v>71</v>
      </c>
      <c r="G27" s="54">
        <f t="shared" si="19"/>
        <v>100</v>
      </c>
      <c r="H27" s="51">
        <v>2</v>
      </c>
      <c r="I27" s="52">
        <v>2</v>
      </c>
      <c r="J27" s="54">
        <f t="shared" si="14"/>
        <v>100</v>
      </c>
      <c r="K27" s="51">
        <v>1</v>
      </c>
      <c r="L27" s="52">
        <v>1</v>
      </c>
      <c r="M27" s="69">
        <f t="shared" si="15"/>
        <v>100</v>
      </c>
      <c r="N27" s="57"/>
      <c r="O27" s="56"/>
      <c r="P27" s="56"/>
      <c r="Q27" s="56">
        <v>4</v>
      </c>
      <c r="R27" s="56">
        <v>4</v>
      </c>
      <c r="S27" s="86">
        <f t="shared" si="3"/>
        <v>100</v>
      </c>
      <c r="T27" s="55">
        <v>11</v>
      </c>
      <c r="U27" s="56">
        <v>11</v>
      </c>
      <c r="V27" s="69">
        <f t="shared" si="4"/>
        <v>100</v>
      </c>
      <c r="W27" s="94">
        <f t="shared" ref="W27:W33" si="20">Q27+T27</f>
        <v>15</v>
      </c>
      <c r="X27" s="81">
        <f t="shared" ref="X27:X33" si="21">U27+R27</f>
        <v>15</v>
      </c>
      <c r="Y27" s="95">
        <f t="shared" si="9"/>
        <v>100</v>
      </c>
      <c r="Z27" s="55">
        <v>20</v>
      </c>
      <c r="AA27" s="56">
        <v>20</v>
      </c>
      <c r="AB27" s="69">
        <f t="shared" si="6"/>
        <v>100</v>
      </c>
      <c r="AC27" s="57">
        <v>31</v>
      </c>
      <c r="AD27" s="52">
        <v>31</v>
      </c>
      <c r="AE27" s="54">
        <f t="shared" si="7"/>
        <v>100</v>
      </c>
      <c r="AF27" s="55">
        <v>2</v>
      </c>
      <c r="AG27" s="56">
        <v>2</v>
      </c>
      <c r="AH27" s="69">
        <f t="shared" si="10"/>
        <v>100</v>
      </c>
      <c r="AI27" s="57"/>
      <c r="AJ27" s="56"/>
      <c r="AK27" s="69"/>
      <c r="AL27" s="64">
        <f>(L27+R27+U27+AA27+AD27+AG27+AJ27)/(K27+Q27+T27+Z27+AC27+AF27+AI27)*100</f>
        <v>100</v>
      </c>
      <c r="AM27" s="27"/>
      <c r="AN27" s="21"/>
    </row>
    <row r="28" spans="1:43" ht="26.25" thickBot="1" x14ac:dyDescent="0.3">
      <c r="A28" s="4">
        <v>21</v>
      </c>
      <c r="B28" s="89" t="s">
        <v>20</v>
      </c>
      <c r="C28" s="31" t="s">
        <v>74</v>
      </c>
      <c r="D28" s="40" t="s">
        <v>65</v>
      </c>
      <c r="E28" s="51">
        <v>30</v>
      </c>
      <c r="F28" s="52">
        <v>30</v>
      </c>
      <c r="G28" s="54">
        <f t="shared" si="19"/>
        <v>100</v>
      </c>
      <c r="H28" s="51">
        <v>2</v>
      </c>
      <c r="I28" s="52">
        <v>2</v>
      </c>
      <c r="J28" s="54">
        <f t="shared" si="14"/>
        <v>100</v>
      </c>
      <c r="K28" s="51">
        <v>1</v>
      </c>
      <c r="L28" s="52">
        <v>1</v>
      </c>
      <c r="M28" s="69">
        <f t="shared" si="15"/>
        <v>100</v>
      </c>
      <c r="N28" s="57"/>
      <c r="O28" s="56"/>
      <c r="P28" s="56"/>
      <c r="Q28" s="56">
        <v>6</v>
      </c>
      <c r="R28" s="56">
        <v>6</v>
      </c>
      <c r="S28" s="86">
        <f t="shared" si="3"/>
        <v>100</v>
      </c>
      <c r="T28" s="97">
        <v>10</v>
      </c>
      <c r="U28" s="56">
        <v>10</v>
      </c>
      <c r="V28" s="69">
        <f t="shared" si="4"/>
        <v>100</v>
      </c>
      <c r="W28" s="94">
        <f t="shared" si="20"/>
        <v>16</v>
      </c>
      <c r="X28" s="81">
        <f t="shared" si="21"/>
        <v>16</v>
      </c>
      <c r="Y28" s="95">
        <f t="shared" si="9"/>
        <v>100</v>
      </c>
      <c r="Z28" s="55">
        <v>24</v>
      </c>
      <c r="AA28" s="56">
        <v>24</v>
      </c>
      <c r="AB28" s="69">
        <f t="shared" si="6"/>
        <v>100</v>
      </c>
      <c r="AC28" s="57">
        <v>29</v>
      </c>
      <c r="AD28" s="56">
        <v>29</v>
      </c>
      <c r="AE28" s="54">
        <f t="shared" si="7"/>
        <v>100</v>
      </c>
      <c r="AF28" s="55">
        <v>1</v>
      </c>
      <c r="AG28" s="56">
        <v>1</v>
      </c>
      <c r="AH28" s="69">
        <f t="shared" si="10"/>
        <v>100</v>
      </c>
      <c r="AI28" s="57">
        <v>2</v>
      </c>
      <c r="AJ28" s="56">
        <v>2</v>
      </c>
      <c r="AK28" s="69">
        <f t="shared" ref="AK28:AK33" si="22">(AJ28/AI28)*100</f>
        <v>100</v>
      </c>
      <c r="AL28" s="64">
        <f t="shared" si="11"/>
        <v>100</v>
      </c>
      <c r="AM28" s="28"/>
      <c r="AN28" s="21"/>
    </row>
    <row r="29" spans="1:43" ht="26.25" customHeight="1" thickBot="1" x14ac:dyDescent="0.3">
      <c r="A29" s="4">
        <v>22</v>
      </c>
      <c r="B29" s="89" t="s">
        <v>35</v>
      </c>
      <c r="C29" s="30" t="s">
        <v>75</v>
      </c>
      <c r="D29" s="40" t="s">
        <v>53</v>
      </c>
      <c r="E29" s="51">
        <v>2</v>
      </c>
      <c r="F29" s="52">
        <v>2</v>
      </c>
      <c r="G29" s="54">
        <f t="shared" si="19"/>
        <v>100</v>
      </c>
      <c r="H29" s="51">
        <v>16</v>
      </c>
      <c r="I29" s="52">
        <v>16</v>
      </c>
      <c r="J29" s="54">
        <f t="shared" si="14"/>
        <v>100</v>
      </c>
      <c r="K29" s="51">
        <v>192</v>
      </c>
      <c r="L29" s="52">
        <v>192</v>
      </c>
      <c r="M29" s="69">
        <f t="shared" si="15"/>
        <v>100</v>
      </c>
      <c r="N29" s="53"/>
      <c r="O29" s="52"/>
      <c r="P29" s="52"/>
      <c r="Q29" s="52">
        <v>10</v>
      </c>
      <c r="R29" s="52">
        <v>10</v>
      </c>
      <c r="S29" s="86">
        <f t="shared" si="3"/>
        <v>100</v>
      </c>
      <c r="T29" s="51">
        <v>7</v>
      </c>
      <c r="U29" s="52">
        <v>7</v>
      </c>
      <c r="V29" s="69">
        <f t="shared" si="4"/>
        <v>100</v>
      </c>
      <c r="W29" s="94">
        <f t="shared" si="20"/>
        <v>17</v>
      </c>
      <c r="X29" s="81">
        <f t="shared" si="21"/>
        <v>17</v>
      </c>
      <c r="Y29" s="95">
        <f t="shared" si="9"/>
        <v>100</v>
      </c>
      <c r="Z29" s="51">
        <v>8</v>
      </c>
      <c r="AA29" s="52">
        <v>8</v>
      </c>
      <c r="AB29" s="69">
        <f t="shared" si="6"/>
        <v>100</v>
      </c>
      <c r="AC29" s="57">
        <v>5</v>
      </c>
      <c r="AD29" s="56">
        <v>5</v>
      </c>
      <c r="AE29" s="54">
        <f t="shared" si="7"/>
        <v>100</v>
      </c>
      <c r="AF29" s="55">
        <v>5</v>
      </c>
      <c r="AG29" s="56">
        <v>5</v>
      </c>
      <c r="AH29" s="69">
        <f t="shared" si="10"/>
        <v>100</v>
      </c>
      <c r="AI29" s="57">
        <v>1</v>
      </c>
      <c r="AJ29" s="56">
        <v>1</v>
      </c>
      <c r="AK29" s="69">
        <f t="shared" si="22"/>
        <v>100</v>
      </c>
      <c r="AL29" s="64">
        <f t="shared" si="11"/>
        <v>100</v>
      </c>
      <c r="AM29" s="168"/>
      <c r="AN29" s="169"/>
    </row>
    <row r="30" spans="1:43" ht="26.25" thickBot="1" x14ac:dyDescent="0.3">
      <c r="A30" s="4">
        <v>23</v>
      </c>
      <c r="B30" s="89" t="s">
        <v>36</v>
      </c>
      <c r="C30" s="31" t="s">
        <v>76</v>
      </c>
      <c r="D30" s="40" t="s">
        <v>53</v>
      </c>
      <c r="E30" s="51">
        <v>1</v>
      </c>
      <c r="F30" s="52">
        <v>1</v>
      </c>
      <c r="G30" s="54">
        <f t="shared" si="19"/>
        <v>100</v>
      </c>
      <c r="H30" s="51">
        <v>28</v>
      </c>
      <c r="I30" s="52">
        <v>27</v>
      </c>
      <c r="J30" s="54">
        <f t="shared" si="14"/>
        <v>96.428571428571431</v>
      </c>
      <c r="K30" s="51">
        <v>328</v>
      </c>
      <c r="L30" s="52">
        <v>320</v>
      </c>
      <c r="M30" s="69">
        <f t="shared" si="15"/>
        <v>97.560975609756099</v>
      </c>
      <c r="N30" s="57">
        <v>0</v>
      </c>
      <c r="O30" s="56">
        <v>0</v>
      </c>
      <c r="P30" s="56">
        <v>0</v>
      </c>
      <c r="Q30" s="56">
        <v>15</v>
      </c>
      <c r="R30" s="56">
        <v>15</v>
      </c>
      <c r="S30" s="86">
        <f t="shared" si="3"/>
        <v>100</v>
      </c>
      <c r="T30" s="55">
        <v>10</v>
      </c>
      <c r="U30" s="56">
        <v>10</v>
      </c>
      <c r="V30" s="69">
        <f t="shared" si="4"/>
        <v>100</v>
      </c>
      <c r="W30" s="94">
        <f t="shared" si="20"/>
        <v>25</v>
      </c>
      <c r="X30" s="81">
        <f t="shared" si="21"/>
        <v>25</v>
      </c>
      <c r="Y30" s="95">
        <f t="shared" si="9"/>
        <v>100</v>
      </c>
      <c r="Z30" s="97">
        <v>7</v>
      </c>
      <c r="AA30" s="56">
        <v>7</v>
      </c>
      <c r="AB30" s="69">
        <f t="shared" si="6"/>
        <v>100</v>
      </c>
      <c r="AC30" s="57">
        <v>5</v>
      </c>
      <c r="AD30" s="56">
        <v>5</v>
      </c>
      <c r="AE30" s="54">
        <f t="shared" si="7"/>
        <v>100</v>
      </c>
      <c r="AF30" s="55">
        <v>2</v>
      </c>
      <c r="AG30" s="56">
        <v>2</v>
      </c>
      <c r="AH30" s="69">
        <f t="shared" si="10"/>
        <v>100</v>
      </c>
      <c r="AI30" s="57">
        <v>1</v>
      </c>
      <c r="AJ30" s="56">
        <v>1</v>
      </c>
      <c r="AK30" s="69">
        <f t="shared" si="22"/>
        <v>100</v>
      </c>
      <c r="AL30" s="50">
        <f t="shared" si="11"/>
        <v>97.826086956521735</v>
      </c>
      <c r="AM30" s="28"/>
      <c r="AN30" s="21"/>
    </row>
    <row r="31" spans="1:43" ht="27" customHeight="1" thickBot="1" x14ac:dyDescent="0.3">
      <c r="A31" s="4">
        <v>24</v>
      </c>
      <c r="B31" s="90" t="s">
        <v>89</v>
      </c>
      <c r="C31" s="31" t="s">
        <v>77</v>
      </c>
      <c r="D31" s="40" t="s">
        <v>53</v>
      </c>
      <c r="E31" s="51">
        <v>2</v>
      </c>
      <c r="F31" s="52">
        <v>2</v>
      </c>
      <c r="G31" s="54">
        <f t="shared" si="19"/>
        <v>100</v>
      </c>
      <c r="H31" s="51">
        <v>0</v>
      </c>
      <c r="I31" s="52"/>
      <c r="J31" s="54"/>
      <c r="K31" s="98">
        <v>550</v>
      </c>
      <c r="L31" s="52">
        <v>550</v>
      </c>
      <c r="M31" s="69">
        <f t="shared" si="15"/>
        <v>100</v>
      </c>
      <c r="N31" s="57"/>
      <c r="O31" s="56"/>
      <c r="P31" s="56"/>
      <c r="Q31" s="52">
        <v>45</v>
      </c>
      <c r="R31" s="56">
        <v>45</v>
      </c>
      <c r="S31" s="86">
        <f t="shared" si="3"/>
        <v>100</v>
      </c>
      <c r="T31" s="51">
        <v>35</v>
      </c>
      <c r="U31" s="56">
        <v>35</v>
      </c>
      <c r="V31" s="69">
        <f t="shared" si="4"/>
        <v>100</v>
      </c>
      <c r="W31" s="94">
        <f t="shared" si="20"/>
        <v>80</v>
      </c>
      <c r="X31" s="81">
        <f t="shared" si="21"/>
        <v>80</v>
      </c>
      <c r="Y31" s="95">
        <f t="shared" si="9"/>
        <v>100</v>
      </c>
      <c r="Z31" s="51">
        <v>18</v>
      </c>
      <c r="AA31" s="52">
        <v>18</v>
      </c>
      <c r="AB31" s="69">
        <f t="shared" si="6"/>
        <v>100</v>
      </c>
      <c r="AC31" s="53">
        <v>11</v>
      </c>
      <c r="AD31" s="56">
        <v>11</v>
      </c>
      <c r="AE31" s="54">
        <f t="shared" si="7"/>
        <v>100</v>
      </c>
      <c r="AF31" s="97">
        <v>9</v>
      </c>
      <c r="AG31" s="56">
        <v>9</v>
      </c>
      <c r="AH31" s="69">
        <f t="shared" si="10"/>
        <v>100</v>
      </c>
      <c r="AI31" s="57">
        <v>1</v>
      </c>
      <c r="AJ31" s="56">
        <v>1</v>
      </c>
      <c r="AK31" s="69">
        <f t="shared" si="22"/>
        <v>100</v>
      </c>
      <c r="AL31" s="64">
        <f t="shared" si="11"/>
        <v>100</v>
      </c>
      <c r="AM31" s="27"/>
      <c r="AN31" s="21"/>
    </row>
    <row r="32" spans="1:43" ht="27.75" customHeight="1" thickBot="1" x14ac:dyDescent="0.3">
      <c r="A32" s="4">
        <v>25</v>
      </c>
      <c r="B32" s="89" t="s">
        <v>37</v>
      </c>
      <c r="C32" s="31" t="s">
        <v>78</v>
      </c>
      <c r="D32" s="40" t="s">
        <v>71</v>
      </c>
      <c r="E32" s="51"/>
      <c r="F32" s="52"/>
      <c r="G32" s="54"/>
      <c r="H32" s="51">
        <v>15</v>
      </c>
      <c r="I32" s="52">
        <v>14</v>
      </c>
      <c r="J32" s="54">
        <f t="shared" ref="J32" si="23">(I32/H32)*100</f>
        <v>93.333333333333329</v>
      </c>
      <c r="K32" s="51">
        <v>278</v>
      </c>
      <c r="L32" s="52">
        <v>247</v>
      </c>
      <c r="M32" s="69">
        <f t="shared" si="15"/>
        <v>88.84892086330936</v>
      </c>
      <c r="N32" s="57">
        <v>4953</v>
      </c>
      <c r="O32" s="56">
        <v>4878</v>
      </c>
      <c r="P32" s="56">
        <v>6300</v>
      </c>
      <c r="Q32" s="56">
        <v>9</v>
      </c>
      <c r="R32" s="56">
        <v>8</v>
      </c>
      <c r="S32" s="86">
        <f t="shared" si="3"/>
        <v>88.888888888888886</v>
      </c>
      <c r="T32" s="97">
        <v>5</v>
      </c>
      <c r="U32" s="56">
        <v>5</v>
      </c>
      <c r="V32" s="69">
        <f t="shared" si="4"/>
        <v>100</v>
      </c>
      <c r="W32" s="94">
        <f t="shared" si="20"/>
        <v>14</v>
      </c>
      <c r="X32" s="81">
        <f t="shared" si="21"/>
        <v>13</v>
      </c>
      <c r="Y32" s="95">
        <f t="shared" si="9"/>
        <v>92.857142857142861</v>
      </c>
      <c r="Z32" s="55">
        <v>4</v>
      </c>
      <c r="AA32" s="56">
        <v>4</v>
      </c>
      <c r="AB32" s="69">
        <f t="shared" si="6"/>
        <v>100</v>
      </c>
      <c r="AC32" s="57">
        <v>3</v>
      </c>
      <c r="AD32" s="57">
        <v>3</v>
      </c>
      <c r="AE32" s="54">
        <f t="shared" si="7"/>
        <v>100</v>
      </c>
      <c r="AF32" s="55">
        <v>2</v>
      </c>
      <c r="AG32" s="56">
        <v>2</v>
      </c>
      <c r="AH32" s="69">
        <f t="shared" si="10"/>
        <v>100</v>
      </c>
      <c r="AI32" s="57">
        <v>3</v>
      </c>
      <c r="AJ32" s="56">
        <v>3</v>
      </c>
      <c r="AK32" s="69">
        <f t="shared" si="22"/>
        <v>100</v>
      </c>
      <c r="AL32" s="50">
        <f t="shared" si="11"/>
        <v>89.473684210526315</v>
      </c>
      <c r="AM32" s="28"/>
      <c r="AN32" s="21"/>
    </row>
    <row r="33" spans="1:39" ht="26.25" thickBot="1" x14ac:dyDescent="0.3">
      <c r="A33" s="6">
        <v>26</v>
      </c>
      <c r="B33" s="91" t="s">
        <v>38</v>
      </c>
      <c r="C33" s="32" t="s">
        <v>79</v>
      </c>
      <c r="D33" s="40" t="s">
        <v>80</v>
      </c>
      <c r="E33" s="70">
        <v>65</v>
      </c>
      <c r="F33" s="71">
        <v>65</v>
      </c>
      <c r="G33" s="72">
        <f>(F33/E33)*100</f>
        <v>100</v>
      </c>
      <c r="H33" s="70">
        <v>51</v>
      </c>
      <c r="I33" s="71">
        <v>51</v>
      </c>
      <c r="J33" s="72">
        <f t="shared" ref="J33" si="24">(I33/H33)*100</f>
        <v>100</v>
      </c>
      <c r="K33" s="70">
        <v>1788</v>
      </c>
      <c r="L33" s="71">
        <v>1788</v>
      </c>
      <c r="M33" s="69">
        <f t="shared" si="15"/>
        <v>100</v>
      </c>
      <c r="N33" s="83">
        <v>121</v>
      </c>
      <c r="O33" s="82">
        <v>121</v>
      </c>
      <c r="P33" s="82">
        <f t="shared" ref="P33" si="25">(O33/N33)*100</f>
        <v>100</v>
      </c>
      <c r="Q33" s="82">
        <v>61</v>
      </c>
      <c r="R33" s="82">
        <v>61</v>
      </c>
      <c r="S33" s="86">
        <f t="shared" si="3"/>
        <v>100</v>
      </c>
      <c r="T33" s="87">
        <v>162</v>
      </c>
      <c r="U33" s="82">
        <v>162</v>
      </c>
      <c r="V33" s="69">
        <f t="shared" si="4"/>
        <v>100</v>
      </c>
      <c r="W33" s="94">
        <f t="shared" si="20"/>
        <v>223</v>
      </c>
      <c r="X33" s="81">
        <f t="shared" si="21"/>
        <v>223</v>
      </c>
      <c r="Y33" s="96">
        <f t="shared" si="9"/>
        <v>100</v>
      </c>
      <c r="Z33" s="87">
        <v>10</v>
      </c>
      <c r="AA33" s="82">
        <v>10</v>
      </c>
      <c r="AB33" s="69">
        <f t="shared" si="6"/>
        <v>100</v>
      </c>
      <c r="AC33" s="83">
        <v>5</v>
      </c>
      <c r="AD33" s="71">
        <v>5</v>
      </c>
      <c r="AE33" s="54">
        <f t="shared" si="7"/>
        <v>100</v>
      </c>
      <c r="AF33" s="87">
        <v>10</v>
      </c>
      <c r="AG33" s="82">
        <v>9</v>
      </c>
      <c r="AH33" s="69">
        <f t="shared" si="10"/>
        <v>90</v>
      </c>
      <c r="AI33" s="83">
        <v>5</v>
      </c>
      <c r="AJ33" s="82">
        <v>5</v>
      </c>
      <c r="AK33" s="69">
        <f t="shared" si="22"/>
        <v>100</v>
      </c>
      <c r="AL33" s="65">
        <f t="shared" si="11"/>
        <v>99.951004409603144</v>
      </c>
      <c r="AM33" s="27"/>
    </row>
    <row r="34" spans="1:39" ht="21.75" customHeight="1" thickBot="1" x14ac:dyDescent="0.3">
      <c r="A34" s="9"/>
      <c r="B34" s="12" t="s">
        <v>34</v>
      </c>
      <c r="C34" s="11">
        <v>26</v>
      </c>
      <c r="D34" s="20"/>
      <c r="E34" s="66">
        <f>SUM(E8:E33)</f>
        <v>684</v>
      </c>
      <c r="F34" s="67">
        <f>SUM(F8:F33)</f>
        <v>671</v>
      </c>
      <c r="G34" s="68">
        <f t="shared" ref="G34" si="26">(F34/E34)*100</f>
        <v>98.099415204678365</v>
      </c>
      <c r="H34" s="66">
        <f t="shared" ref="H34:I34" si="27">SUM(H8:H33)</f>
        <v>298</v>
      </c>
      <c r="I34" s="66">
        <f t="shared" si="27"/>
        <v>287</v>
      </c>
      <c r="J34" s="68">
        <f>I34/H34*100</f>
        <v>96.308724832214764</v>
      </c>
      <c r="K34" s="66">
        <f t="shared" ref="K34:P34" si="28">SUM(K8:K33)</f>
        <v>3988</v>
      </c>
      <c r="L34" s="66">
        <f t="shared" si="28"/>
        <v>3947</v>
      </c>
      <c r="M34" s="73">
        <f>L34/K34*100</f>
        <v>98.971915747241724</v>
      </c>
      <c r="N34" s="66">
        <f t="shared" si="28"/>
        <v>5214</v>
      </c>
      <c r="O34" s="67">
        <f t="shared" si="28"/>
        <v>5139</v>
      </c>
      <c r="P34" s="74">
        <f t="shared" si="28"/>
        <v>6724</v>
      </c>
      <c r="Q34" s="75">
        <f>SUM(Q8:Q33)</f>
        <v>290</v>
      </c>
      <c r="R34" s="67">
        <f t="shared" ref="R34" si="29">SUM(R8:R33)</f>
        <v>286</v>
      </c>
      <c r="S34" s="68">
        <f>R34/Q34*100</f>
        <v>98.620689655172413</v>
      </c>
      <c r="T34" s="66">
        <f t="shared" ref="T34:U34" si="30">SUM(T8:T33)</f>
        <v>539</v>
      </c>
      <c r="U34" s="67">
        <f t="shared" si="30"/>
        <v>535</v>
      </c>
      <c r="V34" s="76">
        <f>U34/T34*100</f>
        <v>99.257884972170686</v>
      </c>
      <c r="W34" s="77">
        <f>SUM(W8:W33)</f>
        <v>829</v>
      </c>
      <c r="X34" s="77">
        <f>SUM(X8:X33)</f>
        <v>821</v>
      </c>
      <c r="Y34" s="78">
        <f t="shared" ref="Y34" si="31">X34/W34*100</f>
        <v>99.03498190591074</v>
      </c>
      <c r="Z34" s="75">
        <f t="shared" ref="Z34:AA34" si="32">SUM(Z8:Z33)</f>
        <v>543</v>
      </c>
      <c r="AA34" s="67">
        <f t="shared" si="32"/>
        <v>541</v>
      </c>
      <c r="AB34" s="76">
        <f>AA34/Z34*100</f>
        <v>99.631675874769797</v>
      </c>
      <c r="AC34" s="66">
        <f t="shared" ref="AC34:AD34" si="33">SUM(AC8:AC33)</f>
        <v>682</v>
      </c>
      <c r="AD34" s="67">
        <f t="shared" si="33"/>
        <v>628</v>
      </c>
      <c r="AE34" s="68">
        <f>AD34/AC34*100</f>
        <v>92.082111436950143</v>
      </c>
      <c r="AF34" s="75">
        <f t="shared" ref="AF34:AG34" si="34">SUM(AF8:AF33)</f>
        <v>56</v>
      </c>
      <c r="AG34" s="67">
        <f t="shared" si="34"/>
        <v>55</v>
      </c>
      <c r="AH34" s="79">
        <f>AG34/AF34*100</f>
        <v>98.214285714285708</v>
      </c>
      <c r="AI34" s="80">
        <f>SUM(AI8:AI33)</f>
        <v>40</v>
      </c>
      <c r="AJ34" s="80">
        <f>SUM(AJ8:AJ33)</f>
        <v>39</v>
      </c>
      <c r="AK34" s="79">
        <f>(AJ34/AI34)*100</f>
        <v>97.5</v>
      </c>
      <c r="AL34" s="63">
        <f>(L34+R34+U34+AA34+AD34+AG34+AJ34)/(K34+Q34+T34+Z34+AC34+AF34+AI34)*100</f>
        <v>98.256761159986965</v>
      </c>
      <c r="AM34" s="21"/>
    </row>
    <row r="35" spans="1:39" ht="15.75" x14ac:dyDescent="0.25">
      <c r="A35" s="13"/>
      <c r="B35" s="13"/>
      <c r="C35" s="14" t="s">
        <v>43</v>
      </c>
      <c r="D35" s="13"/>
      <c r="E35" s="58">
        <f>E34-F34</f>
        <v>13</v>
      </c>
      <c r="F35" s="59"/>
      <c r="G35" s="59"/>
      <c r="H35" s="58">
        <f>H34-I34</f>
        <v>11</v>
      </c>
      <c r="I35" s="58"/>
      <c r="J35" s="58"/>
      <c r="K35" s="58">
        <f>K34-L34</f>
        <v>41</v>
      </c>
      <c r="L35" s="58"/>
      <c r="M35" s="60"/>
      <c r="N35" s="58"/>
      <c r="O35" s="58"/>
      <c r="P35" s="58"/>
      <c r="Q35" s="61">
        <f>Q34-R34</f>
        <v>4</v>
      </c>
      <c r="R35" s="58"/>
      <c r="S35" s="58"/>
      <c r="T35" s="58">
        <f>T34-U34</f>
        <v>4</v>
      </c>
      <c r="U35" s="58"/>
      <c r="V35" s="58"/>
      <c r="W35" s="62">
        <f>W34-X34</f>
        <v>8</v>
      </c>
      <c r="X35" s="58"/>
      <c r="Y35" s="58"/>
      <c r="Z35" s="58">
        <f>Z34-AA34</f>
        <v>2</v>
      </c>
      <c r="AA35" s="58"/>
      <c r="AB35" s="58"/>
      <c r="AC35" s="58">
        <f>AC34-AD34</f>
        <v>54</v>
      </c>
      <c r="AD35" s="58"/>
      <c r="AE35" s="58"/>
      <c r="AF35" s="58">
        <f>AF34-AG34</f>
        <v>1</v>
      </c>
      <c r="AG35" s="59"/>
      <c r="AH35" s="59"/>
      <c r="AI35" s="58">
        <f>AI34-AJ34</f>
        <v>1</v>
      </c>
      <c r="AJ35" s="59"/>
      <c r="AK35" s="59"/>
      <c r="AL35" s="59"/>
      <c r="AM35" s="21"/>
    </row>
    <row r="36" spans="1:39" ht="15.75" customHeight="1" x14ac:dyDescent="0.25">
      <c r="B36" s="178" t="s">
        <v>87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7"/>
    </row>
    <row r="37" spans="1:39" ht="15.75" customHeight="1" x14ac:dyDescent="0.25">
      <c r="B37" s="167" t="s">
        <v>88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7"/>
    </row>
    <row r="38" spans="1:39" ht="15" customHeight="1" x14ac:dyDescent="0.25">
      <c r="B38" s="7"/>
      <c r="D38" s="7"/>
      <c r="E38" s="7"/>
      <c r="F38" s="7"/>
      <c r="G38" s="7"/>
      <c r="H38" s="7"/>
      <c r="I38" s="7"/>
      <c r="J38" s="7"/>
      <c r="K38" s="7"/>
      <c r="L38" s="7"/>
      <c r="M38" s="7"/>
      <c r="Q38" s="7"/>
      <c r="R38" s="7"/>
      <c r="S38" s="7"/>
      <c r="T38" s="7"/>
      <c r="U38" s="7"/>
      <c r="V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9" ht="15" customHeight="1" x14ac:dyDescent="0.25">
      <c r="B39" s="7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7"/>
      <c r="AF39" s="7"/>
      <c r="AG39" s="7"/>
      <c r="AH39" s="7"/>
    </row>
    <row r="40" spans="1:39" ht="15" customHeight="1" x14ac:dyDescent="0.25">
      <c r="B40" s="7"/>
      <c r="D40" s="7"/>
      <c r="E40" s="7"/>
      <c r="F40" s="7"/>
      <c r="G40" s="7"/>
      <c r="H40" s="7"/>
      <c r="I40" s="7"/>
      <c r="J40" s="7"/>
      <c r="K40" s="7"/>
      <c r="L40" s="7"/>
      <c r="M40" s="7"/>
      <c r="Q40" s="7"/>
      <c r="R40" s="7"/>
      <c r="S40" s="7"/>
      <c r="T40" s="7"/>
      <c r="U40" s="7"/>
      <c r="V40" s="7"/>
      <c r="Z40" s="7"/>
      <c r="AA40" s="7"/>
      <c r="AB40" s="7"/>
      <c r="AC40" s="7"/>
      <c r="AD40" s="7"/>
      <c r="AE40" s="7"/>
      <c r="AF40" s="7"/>
      <c r="AG40" s="7"/>
      <c r="AH40" s="7"/>
    </row>
  </sheetData>
  <mergeCells count="49">
    <mergeCell ref="B37:AH37"/>
    <mergeCell ref="AM29:AN29"/>
    <mergeCell ref="D39:AD39"/>
    <mergeCell ref="AF4:AH4"/>
    <mergeCell ref="K4:M4"/>
    <mergeCell ref="Q4:S4"/>
    <mergeCell ref="Q5:Q6"/>
    <mergeCell ref="AC4:AE4"/>
    <mergeCell ref="AE5:AE6"/>
    <mergeCell ref="W4:Y4"/>
    <mergeCell ref="W5:W6"/>
    <mergeCell ref="X5:X6"/>
    <mergeCell ref="Y5:Y6"/>
    <mergeCell ref="N4:P4"/>
    <mergeCell ref="B36:AH36"/>
    <mergeCell ref="U5:U6"/>
    <mergeCell ref="K5:K6"/>
    <mergeCell ref="L5:L6"/>
    <mergeCell ref="V5:V6"/>
    <mergeCell ref="AD5:AD6"/>
    <mergeCell ref="AC5:AC6"/>
    <mergeCell ref="M5:M6"/>
    <mergeCell ref="N5:N6"/>
    <mergeCell ref="C4:C6"/>
    <mergeCell ref="AF5:AF6"/>
    <mergeCell ref="O5:O6"/>
    <mergeCell ref="T4:V4"/>
    <mergeCell ref="A3:AK3"/>
    <mergeCell ref="B4:B6"/>
    <mergeCell ref="A4:A6"/>
    <mergeCell ref="D4:D6"/>
    <mergeCell ref="E4:J4"/>
    <mergeCell ref="E5:G5"/>
    <mergeCell ref="H5:J5"/>
    <mergeCell ref="AA5:AA6"/>
    <mergeCell ref="Z5:Z6"/>
    <mergeCell ref="Z4:AB4"/>
    <mergeCell ref="R5:R6"/>
    <mergeCell ref="S5:S6"/>
    <mergeCell ref="AL5:AL6"/>
    <mergeCell ref="AI5:AI6"/>
    <mergeCell ref="P5:P6"/>
    <mergeCell ref="AK5:AK6"/>
    <mergeCell ref="AI4:AK4"/>
    <mergeCell ref="T5:T6"/>
    <mergeCell ref="AJ5:AJ6"/>
    <mergeCell ref="AB5:AB6"/>
    <mergeCell ref="AG5:AG6"/>
    <mergeCell ref="AH5:AH6"/>
  </mergeCells>
  <pageMargins left="0.11811023622047245" right="0" top="0.15748031496062992" bottom="0" header="0.31496062992125984" footer="0.31496062992125984"/>
  <pageSetup paperSize="9" scale="5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40"/>
  <sheetViews>
    <sheetView tabSelected="1" view="pageBreakPreview" topLeftCell="A13" zoomScale="85" zoomScaleNormal="85" zoomScaleSheetLayoutView="85" zoomScalePageLayoutView="70" workbookViewId="0">
      <selection activeCell="L33" sqref="L33"/>
    </sheetView>
  </sheetViews>
  <sheetFormatPr defaultColWidth="9.140625" defaultRowHeight="15" x14ac:dyDescent="0.25"/>
  <cols>
    <col min="1" max="1" width="3.5703125" style="7" customWidth="1"/>
    <col min="2" max="2" width="16.42578125" style="7" customWidth="1"/>
    <col min="3" max="3" width="19.140625" style="7" customWidth="1"/>
    <col min="4" max="4" width="14.42578125" style="7" customWidth="1"/>
    <col min="5" max="5" width="5.42578125" style="7" customWidth="1"/>
    <col min="6" max="6" width="5.28515625" style="7" customWidth="1"/>
    <col min="7" max="7" width="7" style="7" customWidth="1"/>
    <col min="8" max="8" width="5.140625" style="7" customWidth="1"/>
    <col min="9" max="9" width="6.5703125" style="7" customWidth="1"/>
    <col min="10" max="10" width="7.42578125" style="7" customWidth="1"/>
    <col min="11" max="11" width="6" style="7" customWidth="1"/>
    <col min="12" max="12" width="8.140625" style="7" customWidth="1"/>
    <col min="13" max="13" width="7.140625" style="7" customWidth="1"/>
    <col min="14" max="14" width="6.42578125" style="7" hidden="1" customWidth="1"/>
    <col min="15" max="16" width="6.140625" style="7" hidden="1" customWidth="1"/>
    <col min="17" max="17" width="5.85546875" style="7" customWidth="1"/>
    <col min="18" max="18" width="5.7109375" style="7" customWidth="1"/>
    <col min="19" max="19" width="5.42578125" style="7" customWidth="1"/>
    <col min="20" max="20" width="5.85546875" style="7" customWidth="1"/>
    <col min="21" max="21" width="5.42578125" style="7" customWidth="1"/>
    <col min="22" max="22" width="8.42578125" style="7" customWidth="1"/>
    <col min="23" max="24" width="5.28515625" style="7" customWidth="1"/>
    <col min="25" max="25" width="6" style="7" customWidth="1"/>
    <col min="26" max="26" width="5.42578125" style="7" customWidth="1"/>
    <col min="27" max="27" width="5" style="7" customWidth="1"/>
    <col min="28" max="28" width="7" style="7" customWidth="1"/>
    <col min="29" max="29" width="5.42578125" style="7" customWidth="1"/>
    <col min="30" max="30" width="4.7109375" style="7" customWidth="1"/>
    <col min="31" max="31" width="6.5703125" style="7" customWidth="1"/>
    <col min="32" max="33" width="6" style="7" customWidth="1"/>
    <col min="34" max="34" width="6.85546875" style="7" customWidth="1"/>
    <col min="35" max="35" width="8" style="7" customWidth="1"/>
    <col min="36" max="16384" width="9.140625" style="7"/>
  </cols>
  <sheetData>
    <row r="3" spans="1:40" ht="19.5" customHeight="1" thickBot="1" x14ac:dyDescent="0.3">
      <c r="A3" s="152" t="s">
        <v>86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153"/>
      <c r="P3" s="153"/>
      <c r="Q3" s="152"/>
      <c r="R3" s="152"/>
      <c r="S3" s="152"/>
      <c r="T3" s="152"/>
      <c r="U3" s="152"/>
      <c r="V3" s="152"/>
      <c r="W3" s="153"/>
      <c r="X3" s="153"/>
      <c r="Y3" s="153"/>
      <c r="Z3" s="152"/>
      <c r="AA3" s="152"/>
      <c r="AB3" s="152"/>
      <c r="AC3" s="152"/>
      <c r="AD3" s="152"/>
      <c r="AE3" s="152"/>
      <c r="AF3" s="152"/>
      <c r="AG3" s="152"/>
      <c r="AH3" s="152"/>
    </row>
    <row r="4" spans="1:40" ht="65.25" customHeight="1" thickBot="1" x14ac:dyDescent="0.3">
      <c r="A4" s="156" t="s">
        <v>0</v>
      </c>
      <c r="B4" s="154" t="s">
        <v>39</v>
      </c>
      <c r="C4" s="131" t="s">
        <v>42</v>
      </c>
      <c r="D4" s="158" t="s">
        <v>23</v>
      </c>
      <c r="E4" s="140" t="s">
        <v>48</v>
      </c>
      <c r="F4" s="140"/>
      <c r="G4" s="140"/>
      <c r="H4" s="140"/>
      <c r="I4" s="140"/>
      <c r="J4" s="160"/>
      <c r="K4" s="171" t="s">
        <v>33</v>
      </c>
      <c r="L4" s="172"/>
      <c r="M4" s="173"/>
      <c r="N4" s="139" t="s">
        <v>47</v>
      </c>
      <c r="O4" s="140"/>
      <c r="P4" s="160"/>
      <c r="Q4" s="174" t="s">
        <v>21</v>
      </c>
      <c r="R4" s="172"/>
      <c r="S4" s="173"/>
      <c r="T4" s="150" t="s">
        <v>22</v>
      </c>
      <c r="U4" s="148"/>
      <c r="V4" s="151"/>
      <c r="W4" s="171" t="s">
        <v>49</v>
      </c>
      <c r="X4" s="172"/>
      <c r="Y4" s="173"/>
      <c r="Z4" s="140" t="s">
        <v>30</v>
      </c>
      <c r="AA4" s="140"/>
      <c r="AB4" s="140"/>
      <c r="AC4" s="139" t="s">
        <v>32</v>
      </c>
      <c r="AD4" s="140"/>
      <c r="AE4" s="160"/>
      <c r="AF4" s="139" t="s">
        <v>41</v>
      </c>
      <c r="AG4" s="140"/>
      <c r="AH4" s="140"/>
      <c r="AI4" s="8" t="s">
        <v>50</v>
      </c>
    </row>
    <row r="5" spans="1:40" ht="18.75" customHeight="1" thickBot="1" x14ac:dyDescent="0.3">
      <c r="A5" s="157"/>
      <c r="B5" s="155"/>
      <c r="C5" s="145"/>
      <c r="D5" s="159"/>
      <c r="E5" s="139" t="s">
        <v>24</v>
      </c>
      <c r="F5" s="140"/>
      <c r="G5" s="160"/>
      <c r="H5" s="139" t="s">
        <v>25</v>
      </c>
      <c r="I5" s="140"/>
      <c r="J5" s="160"/>
      <c r="K5" s="133" t="s">
        <v>26</v>
      </c>
      <c r="L5" s="141" t="s">
        <v>29</v>
      </c>
      <c r="M5" s="161" t="s">
        <v>1</v>
      </c>
      <c r="N5" s="150" t="s">
        <v>44</v>
      </c>
      <c r="O5" s="148" t="s">
        <v>45</v>
      </c>
      <c r="P5" s="135" t="s">
        <v>46</v>
      </c>
      <c r="Q5" s="146" t="s">
        <v>28</v>
      </c>
      <c r="R5" s="141" t="s">
        <v>29</v>
      </c>
      <c r="S5" s="161" t="s">
        <v>1</v>
      </c>
      <c r="T5" s="133" t="s">
        <v>28</v>
      </c>
      <c r="U5" s="141" t="s">
        <v>29</v>
      </c>
      <c r="V5" s="143" t="s">
        <v>1</v>
      </c>
      <c r="W5" s="175" t="s">
        <v>28</v>
      </c>
      <c r="X5" s="176" t="s">
        <v>29</v>
      </c>
      <c r="Y5" s="177" t="s">
        <v>1</v>
      </c>
      <c r="Z5" s="146" t="s">
        <v>28</v>
      </c>
      <c r="AA5" s="141" t="s">
        <v>29</v>
      </c>
      <c r="AB5" s="143" t="s">
        <v>1</v>
      </c>
      <c r="AC5" s="133" t="s">
        <v>28</v>
      </c>
      <c r="AD5" s="141" t="s">
        <v>29</v>
      </c>
      <c r="AE5" s="161" t="s">
        <v>1</v>
      </c>
      <c r="AF5" s="133" t="s">
        <v>28</v>
      </c>
      <c r="AG5" s="141" t="s">
        <v>29</v>
      </c>
      <c r="AH5" s="137" t="s">
        <v>1</v>
      </c>
      <c r="AI5" s="131" t="s">
        <v>1</v>
      </c>
    </row>
    <row r="6" spans="1:40" ht="70.5" customHeight="1" thickBot="1" x14ac:dyDescent="0.3">
      <c r="A6" s="157"/>
      <c r="B6" s="155"/>
      <c r="C6" s="145"/>
      <c r="D6" s="159"/>
      <c r="E6" s="101" t="s">
        <v>26</v>
      </c>
      <c r="F6" s="102" t="s">
        <v>27</v>
      </c>
      <c r="G6" s="103" t="s">
        <v>1</v>
      </c>
      <c r="H6" s="101" t="s">
        <v>26</v>
      </c>
      <c r="I6" s="102" t="s">
        <v>27</v>
      </c>
      <c r="J6" s="103" t="s">
        <v>1</v>
      </c>
      <c r="K6" s="163"/>
      <c r="L6" s="164"/>
      <c r="M6" s="165"/>
      <c r="N6" s="166"/>
      <c r="O6" s="149"/>
      <c r="P6" s="136"/>
      <c r="Q6" s="147"/>
      <c r="R6" s="142"/>
      <c r="S6" s="162"/>
      <c r="T6" s="134"/>
      <c r="U6" s="142"/>
      <c r="V6" s="144"/>
      <c r="W6" s="163"/>
      <c r="X6" s="164"/>
      <c r="Y6" s="165"/>
      <c r="Z6" s="147"/>
      <c r="AA6" s="142"/>
      <c r="AB6" s="144"/>
      <c r="AC6" s="163"/>
      <c r="AD6" s="164"/>
      <c r="AE6" s="165"/>
      <c r="AF6" s="134"/>
      <c r="AG6" s="142"/>
      <c r="AH6" s="138"/>
      <c r="AI6" s="132"/>
    </row>
    <row r="7" spans="1:40" ht="15.75" customHeight="1" thickBot="1" x14ac:dyDescent="0.3">
      <c r="A7" s="10">
        <v>1</v>
      </c>
      <c r="B7" s="99">
        <v>2</v>
      </c>
      <c r="C7" s="11">
        <v>3</v>
      </c>
      <c r="D7" s="100">
        <v>4</v>
      </c>
      <c r="E7" s="101">
        <v>5</v>
      </c>
      <c r="F7" s="102">
        <v>6</v>
      </c>
      <c r="G7" s="103">
        <v>7</v>
      </c>
      <c r="H7" s="101">
        <v>8</v>
      </c>
      <c r="I7" s="102">
        <v>9</v>
      </c>
      <c r="J7" s="103">
        <v>10</v>
      </c>
      <c r="K7" s="101">
        <v>11</v>
      </c>
      <c r="L7" s="102">
        <v>12</v>
      </c>
      <c r="M7" s="105">
        <v>13</v>
      </c>
      <c r="N7" s="101">
        <v>14</v>
      </c>
      <c r="O7" s="102">
        <v>15</v>
      </c>
      <c r="P7" s="103">
        <v>16</v>
      </c>
      <c r="Q7" s="26">
        <v>17</v>
      </c>
      <c r="R7" s="102">
        <v>18</v>
      </c>
      <c r="S7" s="103">
        <v>19</v>
      </c>
      <c r="T7" s="101">
        <v>20</v>
      </c>
      <c r="U7" s="102">
        <v>21</v>
      </c>
      <c r="V7" s="105">
        <v>22</v>
      </c>
      <c r="W7" s="101">
        <v>23</v>
      </c>
      <c r="X7" s="102">
        <v>24</v>
      </c>
      <c r="Y7" s="103">
        <v>25</v>
      </c>
      <c r="Z7" s="26">
        <v>26</v>
      </c>
      <c r="AA7" s="102">
        <v>27</v>
      </c>
      <c r="AB7" s="105">
        <v>28</v>
      </c>
      <c r="AC7" s="26">
        <v>32</v>
      </c>
      <c r="AD7" s="105">
        <v>33</v>
      </c>
      <c r="AE7" s="103">
        <v>34</v>
      </c>
      <c r="AF7" s="101">
        <v>35</v>
      </c>
      <c r="AG7" s="104">
        <v>36</v>
      </c>
      <c r="AH7" s="106">
        <v>37</v>
      </c>
      <c r="AI7" s="104">
        <v>38</v>
      </c>
    </row>
    <row r="8" spans="1:40" ht="29.25" customHeight="1" thickBot="1" x14ac:dyDescent="0.3">
      <c r="A8" s="2">
        <v>1</v>
      </c>
      <c r="B8" s="88" t="s">
        <v>2</v>
      </c>
      <c r="C8" s="29" t="s">
        <v>82</v>
      </c>
      <c r="D8" s="39" t="s">
        <v>68</v>
      </c>
      <c r="E8" s="42">
        <v>53</v>
      </c>
      <c r="F8" s="43">
        <v>50</v>
      </c>
      <c r="G8" s="45">
        <f t="shared" ref="G8:G20" si="0">(F8/E8)*100</f>
        <v>94.339622641509436</v>
      </c>
      <c r="H8" s="42">
        <v>2</v>
      </c>
      <c r="I8" s="43">
        <v>2</v>
      </c>
      <c r="J8" s="45">
        <f t="shared" ref="J8:J9" si="1">(I8/H8)*100</f>
        <v>100</v>
      </c>
      <c r="K8" s="42">
        <v>4</v>
      </c>
      <c r="L8" s="43">
        <v>4</v>
      </c>
      <c r="M8" s="44">
        <f t="shared" ref="M8:M9" si="2">(L8/K8)*100</f>
        <v>100</v>
      </c>
      <c r="N8" s="48"/>
      <c r="O8" s="47"/>
      <c r="P8" s="47"/>
      <c r="Q8" s="47">
        <v>2</v>
      </c>
      <c r="R8" s="47">
        <v>2</v>
      </c>
      <c r="S8" s="85">
        <f t="shared" ref="S8:S33" si="3">(R8/Q8)*100</f>
        <v>100</v>
      </c>
      <c r="T8" s="46">
        <v>13</v>
      </c>
      <c r="U8" s="47">
        <v>13</v>
      </c>
      <c r="V8" s="44">
        <f t="shared" ref="V8:V33" si="4">(U8/T8)*100</f>
        <v>100</v>
      </c>
      <c r="W8" s="92">
        <f>Q8+T8</f>
        <v>15</v>
      </c>
      <c r="X8" s="49">
        <f t="shared" ref="X8" si="5">U8+R8</f>
        <v>15</v>
      </c>
      <c r="Y8" s="93">
        <f>X8/W8*100</f>
        <v>100</v>
      </c>
      <c r="Z8" s="46">
        <v>19</v>
      </c>
      <c r="AA8" s="46">
        <v>19</v>
      </c>
      <c r="AB8" s="44">
        <f t="shared" ref="AB8:AB33" si="6">(AA8/Z8)*100</f>
        <v>100</v>
      </c>
      <c r="AC8" s="46">
        <v>1</v>
      </c>
      <c r="AD8" s="47">
        <v>1</v>
      </c>
      <c r="AE8" s="44">
        <f>(AD8/AC8)*100</f>
        <v>100</v>
      </c>
      <c r="AF8" s="48">
        <v>1</v>
      </c>
      <c r="AG8" s="47">
        <v>1</v>
      </c>
      <c r="AH8" s="44">
        <f>AG8/AF8*100</f>
        <v>100</v>
      </c>
      <c r="AI8" s="64">
        <f>(L8+R8+U8+AA8+AD8+AG8)/(K8+Q8+T8+Z8+AC8+AF8)*100</f>
        <v>100</v>
      </c>
      <c r="AJ8" s="27"/>
    </row>
    <row r="9" spans="1:40" ht="25.5" customHeight="1" thickBot="1" x14ac:dyDescent="0.3">
      <c r="A9" s="4">
        <v>2</v>
      </c>
      <c r="B9" s="89" t="s">
        <v>3</v>
      </c>
      <c r="C9" s="30" t="s">
        <v>52</v>
      </c>
      <c r="D9" s="40" t="s">
        <v>53</v>
      </c>
      <c r="E9" s="51">
        <v>18</v>
      </c>
      <c r="F9" s="52">
        <v>18</v>
      </c>
      <c r="G9" s="54">
        <f t="shared" si="0"/>
        <v>100</v>
      </c>
      <c r="H9" s="51">
        <v>8</v>
      </c>
      <c r="I9" s="52">
        <v>8</v>
      </c>
      <c r="J9" s="54">
        <f t="shared" si="1"/>
        <v>100</v>
      </c>
      <c r="K9" s="51">
        <v>18</v>
      </c>
      <c r="L9" s="52">
        <v>18</v>
      </c>
      <c r="M9" s="69">
        <f t="shared" si="2"/>
        <v>100</v>
      </c>
      <c r="N9" s="57"/>
      <c r="O9" s="56"/>
      <c r="P9" s="56"/>
      <c r="Q9" s="56">
        <v>4</v>
      </c>
      <c r="R9" s="56">
        <v>4</v>
      </c>
      <c r="S9" s="86">
        <f t="shared" si="3"/>
        <v>100</v>
      </c>
      <c r="T9" s="55">
        <v>13</v>
      </c>
      <c r="U9" s="56">
        <v>13</v>
      </c>
      <c r="V9" s="69">
        <f t="shared" si="4"/>
        <v>100</v>
      </c>
      <c r="W9" s="94">
        <f t="shared" ref="W9:W33" si="7">Q9+T9</f>
        <v>17</v>
      </c>
      <c r="X9" s="81">
        <f>U9+R9</f>
        <v>17</v>
      </c>
      <c r="Y9" s="95">
        <f t="shared" ref="Y9:Y34" si="8">X9/W9*100</f>
        <v>100</v>
      </c>
      <c r="Z9" s="55">
        <v>16</v>
      </c>
      <c r="AA9" s="56">
        <v>16</v>
      </c>
      <c r="AB9" s="69">
        <f t="shared" si="6"/>
        <v>100</v>
      </c>
      <c r="AC9" s="55">
        <v>1</v>
      </c>
      <c r="AD9" s="56">
        <v>1</v>
      </c>
      <c r="AE9" s="69">
        <f t="shared" ref="AE9:AE33" si="9">(AD9/AC9)*100</f>
        <v>100</v>
      </c>
      <c r="AF9" s="57"/>
      <c r="AG9" s="56"/>
      <c r="AH9" s="69"/>
      <c r="AI9" s="64">
        <f>(L9+R9+U9+AA9+AD9+AG9)/(K9+Q9+T9+Z9+AC9+AF9)*100</f>
        <v>100</v>
      </c>
      <c r="AJ9" s="28"/>
    </row>
    <row r="10" spans="1:40" ht="26.25" thickBot="1" x14ac:dyDescent="0.3">
      <c r="A10" s="3">
        <v>3</v>
      </c>
      <c r="B10" s="89" t="s">
        <v>40</v>
      </c>
      <c r="C10" s="31" t="s">
        <v>54</v>
      </c>
      <c r="D10" s="40" t="s">
        <v>53</v>
      </c>
      <c r="E10" s="51">
        <v>48</v>
      </c>
      <c r="F10" s="52">
        <v>48</v>
      </c>
      <c r="G10" s="54">
        <f t="shared" si="0"/>
        <v>100</v>
      </c>
      <c r="H10" s="51"/>
      <c r="I10" s="52"/>
      <c r="J10" s="54"/>
      <c r="K10" s="51">
        <v>0</v>
      </c>
      <c r="L10" s="52"/>
      <c r="M10" s="84"/>
      <c r="N10" s="57">
        <v>0</v>
      </c>
      <c r="O10" s="56"/>
      <c r="P10" s="56"/>
      <c r="Q10" s="56">
        <v>10</v>
      </c>
      <c r="R10" s="56">
        <v>10</v>
      </c>
      <c r="S10" s="86">
        <f t="shared" si="3"/>
        <v>100</v>
      </c>
      <c r="T10" s="55">
        <v>25</v>
      </c>
      <c r="U10" s="55">
        <v>25</v>
      </c>
      <c r="V10" s="69">
        <f t="shared" si="4"/>
        <v>100</v>
      </c>
      <c r="W10" s="94">
        <f t="shared" si="7"/>
        <v>35</v>
      </c>
      <c r="X10" s="81">
        <f t="shared" ref="X10:X33" si="10">U10+R10</f>
        <v>35</v>
      </c>
      <c r="Y10" s="95">
        <f t="shared" si="8"/>
        <v>100</v>
      </c>
      <c r="Z10" s="55">
        <v>1</v>
      </c>
      <c r="AA10" s="56">
        <v>1</v>
      </c>
      <c r="AB10" s="69">
        <f t="shared" si="6"/>
        <v>100</v>
      </c>
      <c r="AC10" s="55">
        <v>1</v>
      </c>
      <c r="AD10" s="56">
        <v>1</v>
      </c>
      <c r="AE10" s="69">
        <f t="shared" si="9"/>
        <v>100</v>
      </c>
      <c r="AF10" s="57">
        <v>1</v>
      </c>
      <c r="AG10" s="56">
        <v>1</v>
      </c>
      <c r="AH10" s="69">
        <f>(AG10/AF10)*100</f>
        <v>100</v>
      </c>
      <c r="AI10" s="64">
        <f t="shared" ref="AI10:AI34" si="11">(L10+R10+U10+AA10+AD10+AG10)/(K10+Q10+T10+Z10+AC10+AF10)*100</f>
        <v>100</v>
      </c>
      <c r="AJ10" s="28"/>
    </row>
    <row r="11" spans="1:40" ht="27.75" customHeight="1" thickBot="1" x14ac:dyDescent="0.3">
      <c r="A11" s="4">
        <v>4</v>
      </c>
      <c r="B11" s="89" t="s">
        <v>4</v>
      </c>
      <c r="C11" s="31" t="s">
        <v>55</v>
      </c>
      <c r="D11" s="41" t="s">
        <v>57</v>
      </c>
      <c r="E11" s="51">
        <v>2</v>
      </c>
      <c r="F11" s="52">
        <v>2</v>
      </c>
      <c r="G11" s="54">
        <f t="shared" si="0"/>
        <v>100</v>
      </c>
      <c r="H11" s="51">
        <v>10</v>
      </c>
      <c r="I11" s="52">
        <v>4</v>
      </c>
      <c r="J11" s="54">
        <f t="shared" ref="J11:J30" si="12">(I11/H11)*100</f>
        <v>40</v>
      </c>
      <c r="K11" s="51">
        <v>99</v>
      </c>
      <c r="L11" s="51">
        <v>99</v>
      </c>
      <c r="M11" s="69">
        <f t="shared" ref="M11:M33" si="13">(L11/K11)*100</f>
        <v>100</v>
      </c>
      <c r="N11" s="57"/>
      <c r="O11" s="56"/>
      <c r="P11" s="56"/>
      <c r="Q11" s="56">
        <v>8</v>
      </c>
      <c r="R11" s="56">
        <v>8</v>
      </c>
      <c r="S11" s="86">
        <f t="shared" si="3"/>
        <v>100</v>
      </c>
      <c r="T11" s="51">
        <v>18</v>
      </c>
      <c r="U11" s="51">
        <v>18</v>
      </c>
      <c r="V11" s="69">
        <f t="shared" si="4"/>
        <v>100</v>
      </c>
      <c r="W11" s="94">
        <f t="shared" si="7"/>
        <v>26</v>
      </c>
      <c r="X11" s="81">
        <f t="shared" si="10"/>
        <v>26</v>
      </c>
      <c r="Y11" s="95">
        <f t="shared" si="8"/>
        <v>100</v>
      </c>
      <c r="Z11" s="55">
        <v>48</v>
      </c>
      <c r="AA11" s="55">
        <v>48</v>
      </c>
      <c r="AB11" s="69">
        <f t="shared" si="6"/>
        <v>100</v>
      </c>
      <c r="AC11" s="55">
        <v>2</v>
      </c>
      <c r="AD11" s="55">
        <v>2</v>
      </c>
      <c r="AE11" s="69">
        <f t="shared" si="9"/>
        <v>100</v>
      </c>
      <c r="AF11" s="57">
        <v>1</v>
      </c>
      <c r="AG11" s="57">
        <v>1</v>
      </c>
      <c r="AH11" s="69">
        <f t="shared" ref="AH11:AH25" si="14">(AG11/AF11)*100</f>
        <v>100</v>
      </c>
      <c r="AI11" s="64">
        <f t="shared" si="11"/>
        <v>100</v>
      </c>
      <c r="AJ11" s="27"/>
    </row>
    <row r="12" spans="1:40" ht="26.25" thickBot="1" x14ac:dyDescent="0.3">
      <c r="A12" s="5">
        <v>5</v>
      </c>
      <c r="B12" s="89" t="s">
        <v>5</v>
      </c>
      <c r="C12" s="31" t="s">
        <v>56</v>
      </c>
      <c r="D12" s="41" t="s">
        <v>53</v>
      </c>
      <c r="E12" s="51"/>
      <c r="F12" s="52"/>
      <c r="G12" s="54"/>
      <c r="H12" s="51">
        <v>18</v>
      </c>
      <c r="I12" s="52">
        <v>18</v>
      </c>
      <c r="J12" s="54">
        <f t="shared" si="12"/>
        <v>100</v>
      </c>
      <c r="K12" s="51">
        <v>71</v>
      </c>
      <c r="L12" s="52">
        <v>71</v>
      </c>
      <c r="M12" s="69">
        <f t="shared" si="13"/>
        <v>100</v>
      </c>
      <c r="N12" s="57"/>
      <c r="O12" s="56"/>
      <c r="P12" s="56"/>
      <c r="Q12" s="56">
        <v>9</v>
      </c>
      <c r="R12" s="56">
        <v>9</v>
      </c>
      <c r="S12" s="86">
        <f t="shared" si="3"/>
        <v>100</v>
      </c>
      <c r="T12" s="55">
        <v>13</v>
      </c>
      <c r="U12" s="56">
        <v>13</v>
      </c>
      <c r="V12" s="69">
        <f t="shared" si="4"/>
        <v>100</v>
      </c>
      <c r="W12" s="94">
        <f t="shared" si="7"/>
        <v>22</v>
      </c>
      <c r="X12" s="81">
        <f t="shared" si="10"/>
        <v>22</v>
      </c>
      <c r="Y12" s="95">
        <f t="shared" si="8"/>
        <v>100</v>
      </c>
      <c r="Z12" s="55">
        <v>30</v>
      </c>
      <c r="AA12" s="56">
        <v>30</v>
      </c>
      <c r="AB12" s="69">
        <f t="shared" si="6"/>
        <v>100</v>
      </c>
      <c r="AC12" s="55">
        <v>1</v>
      </c>
      <c r="AD12" s="56">
        <v>1</v>
      </c>
      <c r="AE12" s="69">
        <f t="shared" si="9"/>
        <v>100</v>
      </c>
      <c r="AF12" s="57">
        <v>1</v>
      </c>
      <c r="AG12" s="56">
        <v>1</v>
      </c>
      <c r="AH12" s="69">
        <f t="shared" si="14"/>
        <v>100</v>
      </c>
      <c r="AI12" s="64">
        <f t="shared" si="11"/>
        <v>100</v>
      </c>
      <c r="AJ12" s="28"/>
    </row>
    <row r="13" spans="1:40" ht="26.25" customHeight="1" thickBot="1" x14ac:dyDescent="0.3">
      <c r="A13" s="4">
        <v>6</v>
      </c>
      <c r="B13" s="90" t="s">
        <v>6</v>
      </c>
      <c r="C13" s="30" t="s">
        <v>58</v>
      </c>
      <c r="D13" s="40" t="s">
        <v>53</v>
      </c>
      <c r="E13" s="51">
        <v>98</v>
      </c>
      <c r="F13" s="52">
        <v>95</v>
      </c>
      <c r="G13" s="54">
        <f t="shared" si="0"/>
        <v>96.938775510204081</v>
      </c>
      <c r="H13" s="51"/>
      <c r="I13" s="52"/>
      <c r="J13" s="54"/>
      <c r="K13" s="51">
        <v>3</v>
      </c>
      <c r="L13" s="52">
        <v>3</v>
      </c>
      <c r="M13" s="69">
        <f t="shared" si="13"/>
        <v>100</v>
      </c>
      <c r="N13" s="57"/>
      <c r="O13" s="56"/>
      <c r="P13" s="56"/>
      <c r="Q13" s="56">
        <v>19</v>
      </c>
      <c r="R13" s="56">
        <v>17</v>
      </c>
      <c r="S13" s="86">
        <f t="shared" si="3"/>
        <v>89.473684210526315</v>
      </c>
      <c r="T13" s="55">
        <v>29</v>
      </c>
      <c r="U13" s="56">
        <v>28</v>
      </c>
      <c r="V13" s="69">
        <f t="shared" si="4"/>
        <v>96.551724137931032</v>
      </c>
      <c r="W13" s="94">
        <f t="shared" si="7"/>
        <v>48</v>
      </c>
      <c r="X13" s="81">
        <f t="shared" si="10"/>
        <v>45</v>
      </c>
      <c r="Y13" s="95">
        <f t="shared" si="8"/>
        <v>93.75</v>
      </c>
      <c r="Z13" s="55">
        <v>69</v>
      </c>
      <c r="AA13" s="55">
        <v>69</v>
      </c>
      <c r="AB13" s="69">
        <f t="shared" si="6"/>
        <v>100</v>
      </c>
      <c r="AC13" s="55">
        <v>4</v>
      </c>
      <c r="AD13" s="56">
        <v>4</v>
      </c>
      <c r="AE13" s="69">
        <f t="shared" si="9"/>
        <v>100</v>
      </c>
      <c r="AF13" s="57">
        <v>3</v>
      </c>
      <c r="AG13" s="56">
        <v>3</v>
      </c>
      <c r="AH13" s="69">
        <f t="shared" si="14"/>
        <v>100</v>
      </c>
      <c r="AI13" s="50">
        <f t="shared" si="11"/>
        <v>97.637795275590548</v>
      </c>
      <c r="AJ13" s="27"/>
      <c r="AK13" s="21"/>
    </row>
    <row r="14" spans="1:40" ht="25.5" customHeight="1" thickBot="1" x14ac:dyDescent="0.3">
      <c r="A14" s="4">
        <v>7</v>
      </c>
      <c r="B14" s="89" t="s">
        <v>7</v>
      </c>
      <c r="C14" s="30" t="s">
        <v>59</v>
      </c>
      <c r="D14" s="40" t="s">
        <v>53</v>
      </c>
      <c r="E14" s="51">
        <v>14</v>
      </c>
      <c r="F14" s="52">
        <v>12</v>
      </c>
      <c r="G14" s="54">
        <f t="shared" si="0"/>
        <v>85.714285714285708</v>
      </c>
      <c r="H14" s="51">
        <v>5</v>
      </c>
      <c r="I14" s="52">
        <v>4</v>
      </c>
      <c r="J14" s="54">
        <f t="shared" si="12"/>
        <v>80</v>
      </c>
      <c r="K14" s="51">
        <v>72</v>
      </c>
      <c r="L14" s="52">
        <v>72</v>
      </c>
      <c r="M14" s="69">
        <f t="shared" si="13"/>
        <v>100</v>
      </c>
      <c r="N14" s="57"/>
      <c r="O14" s="56"/>
      <c r="P14" s="56"/>
      <c r="Q14" s="56">
        <v>4</v>
      </c>
      <c r="R14" s="56">
        <v>4</v>
      </c>
      <c r="S14" s="86">
        <f t="shared" si="3"/>
        <v>100</v>
      </c>
      <c r="T14" s="55">
        <v>11</v>
      </c>
      <c r="U14" s="56">
        <v>9</v>
      </c>
      <c r="V14" s="69">
        <f t="shared" si="4"/>
        <v>81.818181818181827</v>
      </c>
      <c r="W14" s="94">
        <f t="shared" si="7"/>
        <v>15</v>
      </c>
      <c r="X14" s="81">
        <f t="shared" si="10"/>
        <v>13</v>
      </c>
      <c r="Y14" s="95">
        <f t="shared" si="8"/>
        <v>86.666666666666671</v>
      </c>
      <c r="Z14" s="55">
        <v>3</v>
      </c>
      <c r="AA14" s="56">
        <v>2</v>
      </c>
      <c r="AB14" s="69">
        <f t="shared" si="6"/>
        <v>66.666666666666657</v>
      </c>
      <c r="AC14" s="55">
        <v>1</v>
      </c>
      <c r="AD14" s="56">
        <v>1</v>
      </c>
      <c r="AE14" s="69">
        <f t="shared" si="9"/>
        <v>100</v>
      </c>
      <c r="AF14" s="57">
        <v>2</v>
      </c>
      <c r="AG14" s="56">
        <v>2</v>
      </c>
      <c r="AH14" s="69">
        <f t="shared" si="14"/>
        <v>100</v>
      </c>
      <c r="AI14" s="50">
        <f t="shared" si="11"/>
        <v>96.774193548387103</v>
      </c>
      <c r="AJ14" s="27"/>
      <c r="AK14" s="21"/>
    </row>
    <row r="15" spans="1:40" ht="27" customHeight="1" thickBot="1" x14ac:dyDescent="0.3">
      <c r="A15" s="4">
        <v>8</v>
      </c>
      <c r="B15" s="89" t="s">
        <v>8</v>
      </c>
      <c r="C15" s="31" t="s">
        <v>61</v>
      </c>
      <c r="D15" s="40" t="s">
        <v>53</v>
      </c>
      <c r="E15" s="51">
        <v>68</v>
      </c>
      <c r="F15" s="52">
        <v>68</v>
      </c>
      <c r="G15" s="54">
        <f t="shared" si="0"/>
        <v>100</v>
      </c>
      <c r="H15" s="51">
        <v>2</v>
      </c>
      <c r="I15" s="52">
        <v>2</v>
      </c>
      <c r="J15" s="54">
        <f t="shared" si="12"/>
        <v>100</v>
      </c>
      <c r="K15" s="51">
        <v>5</v>
      </c>
      <c r="L15" s="52">
        <v>5</v>
      </c>
      <c r="M15" s="69">
        <f t="shared" si="13"/>
        <v>100</v>
      </c>
      <c r="N15" s="57">
        <v>0</v>
      </c>
      <c r="O15" s="56">
        <v>0</v>
      </c>
      <c r="P15" s="56">
        <v>0</v>
      </c>
      <c r="Q15" s="56">
        <v>5</v>
      </c>
      <c r="R15" s="56">
        <v>5</v>
      </c>
      <c r="S15" s="86">
        <f t="shared" si="3"/>
        <v>100</v>
      </c>
      <c r="T15" s="55">
        <v>21</v>
      </c>
      <c r="U15" s="56">
        <v>21</v>
      </c>
      <c r="V15" s="69">
        <f t="shared" si="4"/>
        <v>100</v>
      </c>
      <c r="W15" s="94">
        <f t="shared" si="7"/>
        <v>26</v>
      </c>
      <c r="X15" s="81">
        <f t="shared" si="10"/>
        <v>26</v>
      </c>
      <c r="Y15" s="95">
        <f t="shared" si="8"/>
        <v>100</v>
      </c>
      <c r="Z15" s="55">
        <v>16</v>
      </c>
      <c r="AA15" s="56">
        <v>16</v>
      </c>
      <c r="AB15" s="69">
        <f t="shared" si="6"/>
        <v>100</v>
      </c>
      <c r="AC15" s="55">
        <v>1</v>
      </c>
      <c r="AD15" s="56">
        <v>1</v>
      </c>
      <c r="AE15" s="69">
        <f t="shared" si="9"/>
        <v>100</v>
      </c>
      <c r="AF15" s="57">
        <v>1</v>
      </c>
      <c r="AG15" s="56">
        <v>1</v>
      </c>
      <c r="AH15" s="69">
        <f t="shared" si="14"/>
        <v>100</v>
      </c>
      <c r="AI15" s="64">
        <f t="shared" si="11"/>
        <v>100</v>
      </c>
      <c r="AJ15" s="27"/>
      <c r="AK15" s="21"/>
    </row>
    <row r="16" spans="1:40" ht="31.5" customHeight="1" thickBot="1" x14ac:dyDescent="0.3">
      <c r="A16" s="4">
        <v>9</v>
      </c>
      <c r="B16" s="89" t="s">
        <v>9</v>
      </c>
      <c r="C16" s="31" t="s">
        <v>85</v>
      </c>
      <c r="D16" s="40" t="s">
        <v>71</v>
      </c>
      <c r="E16" s="51">
        <v>9</v>
      </c>
      <c r="F16" s="52">
        <v>9</v>
      </c>
      <c r="G16" s="54">
        <f t="shared" si="0"/>
        <v>100</v>
      </c>
      <c r="H16" s="51">
        <v>4</v>
      </c>
      <c r="I16" s="52">
        <v>4</v>
      </c>
      <c r="J16" s="54">
        <f t="shared" si="12"/>
        <v>100</v>
      </c>
      <c r="K16" s="51">
        <v>46</v>
      </c>
      <c r="L16" s="52">
        <v>46</v>
      </c>
      <c r="M16" s="69">
        <f t="shared" si="13"/>
        <v>100</v>
      </c>
      <c r="N16" s="57"/>
      <c r="O16" s="56"/>
      <c r="P16" s="56"/>
      <c r="Q16" s="56">
        <v>5</v>
      </c>
      <c r="R16" s="56">
        <v>5</v>
      </c>
      <c r="S16" s="86">
        <f t="shared" si="3"/>
        <v>100</v>
      </c>
      <c r="T16" s="55">
        <v>10</v>
      </c>
      <c r="U16" s="56">
        <v>10</v>
      </c>
      <c r="V16" s="69">
        <f t="shared" si="4"/>
        <v>100</v>
      </c>
      <c r="W16" s="94">
        <f t="shared" si="7"/>
        <v>15</v>
      </c>
      <c r="X16" s="81">
        <f t="shared" si="10"/>
        <v>15</v>
      </c>
      <c r="Y16" s="95">
        <f t="shared" si="8"/>
        <v>100</v>
      </c>
      <c r="Z16" s="55">
        <v>21</v>
      </c>
      <c r="AA16" s="56">
        <v>21</v>
      </c>
      <c r="AB16" s="69">
        <f t="shared" si="6"/>
        <v>100</v>
      </c>
      <c r="AC16" s="55">
        <v>2</v>
      </c>
      <c r="AD16" s="56">
        <v>2</v>
      </c>
      <c r="AE16" s="69">
        <f t="shared" si="9"/>
        <v>100</v>
      </c>
      <c r="AF16" s="57">
        <v>1</v>
      </c>
      <c r="AG16" s="56">
        <v>1</v>
      </c>
      <c r="AH16" s="69">
        <f t="shared" si="14"/>
        <v>100</v>
      </c>
      <c r="AI16" s="64">
        <f t="shared" si="11"/>
        <v>100</v>
      </c>
      <c r="AJ16" s="27"/>
      <c r="AK16" s="21"/>
      <c r="AL16" s="21"/>
      <c r="AM16" s="21"/>
      <c r="AN16" s="21"/>
    </row>
    <row r="17" spans="1:40" ht="27.75" customHeight="1" thickBot="1" x14ac:dyDescent="0.3">
      <c r="A17" s="4">
        <v>10</v>
      </c>
      <c r="B17" s="89" t="s">
        <v>10</v>
      </c>
      <c r="C17" s="30" t="s">
        <v>62</v>
      </c>
      <c r="D17" s="40" t="s">
        <v>60</v>
      </c>
      <c r="E17" s="51">
        <v>38</v>
      </c>
      <c r="F17" s="52">
        <v>38</v>
      </c>
      <c r="G17" s="54">
        <f t="shared" si="0"/>
        <v>100</v>
      </c>
      <c r="H17" s="51">
        <v>3</v>
      </c>
      <c r="I17" s="52">
        <v>3</v>
      </c>
      <c r="J17" s="54">
        <f t="shared" si="12"/>
        <v>100</v>
      </c>
      <c r="K17" s="51">
        <v>29</v>
      </c>
      <c r="L17" s="52">
        <v>29</v>
      </c>
      <c r="M17" s="69">
        <f t="shared" si="13"/>
        <v>100</v>
      </c>
      <c r="N17" s="57"/>
      <c r="O17" s="56"/>
      <c r="P17" s="56"/>
      <c r="Q17" s="56">
        <v>4</v>
      </c>
      <c r="R17" s="56">
        <v>4</v>
      </c>
      <c r="S17" s="86">
        <f t="shared" si="3"/>
        <v>100</v>
      </c>
      <c r="T17" s="55">
        <v>9</v>
      </c>
      <c r="U17" s="56">
        <v>9</v>
      </c>
      <c r="V17" s="69">
        <f t="shared" si="4"/>
        <v>100</v>
      </c>
      <c r="W17" s="94">
        <f t="shared" si="7"/>
        <v>13</v>
      </c>
      <c r="X17" s="81">
        <f t="shared" si="10"/>
        <v>13</v>
      </c>
      <c r="Y17" s="95">
        <f t="shared" si="8"/>
        <v>100</v>
      </c>
      <c r="Z17" s="51">
        <v>29</v>
      </c>
      <c r="AA17" s="56">
        <v>29</v>
      </c>
      <c r="AB17" s="69">
        <f t="shared" si="6"/>
        <v>100</v>
      </c>
      <c r="AC17" s="55">
        <v>1</v>
      </c>
      <c r="AD17" s="56">
        <v>1</v>
      </c>
      <c r="AE17" s="69">
        <f t="shared" si="9"/>
        <v>100</v>
      </c>
      <c r="AF17" s="57">
        <v>1</v>
      </c>
      <c r="AG17" s="56">
        <v>1</v>
      </c>
      <c r="AH17" s="69">
        <f t="shared" si="14"/>
        <v>100</v>
      </c>
      <c r="AI17" s="64">
        <f t="shared" si="11"/>
        <v>100</v>
      </c>
      <c r="AJ17" s="28"/>
      <c r="AK17" s="21"/>
      <c r="AL17" s="21"/>
      <c r="AM17" s="21"/>
      <c r="AN17" s="21"/>
    </row>
    <row r="18" spans="1:40" ht="26.25" thickBot="1" x14ac:dyDescent="0.3">
      <c r="A18" s="3">
        <v>11</v>
      </c>
      <c r="B18" s="90" t="s">
        <v>90</v>
      </c>
      <c r="C18" s="30" t="s">
        <v>63</v>
      </c>
      <c r="D18" s="40" t="s">
        <v>53</v>
      </c>
      <c r="E18" s="51">
        <v>85</v>
      </c>
      <c r="F18" s="52">
        <v>85</v>
      </c>
      <c r="G18" s="54">
        <f t="shared" si="0"/>
        <v>100</v>
      </c>
      <c r="H18" s="51">
        <v>4</v>
      </c>
      <c r="I18" s="52">
        <v>4</v>
      </c>
      <c r="J18" s="54">
        <f t="shared" si="12"/>
        <v>100</v>
      </c>
      <c r="K18" s="51">
        <v>64</v>
      </c>
      <c r="L18" s="52">
        <v>62</v>
      </c>
      <c r="M18" s="69">
        <f t="shared" si="13"/>
        <v>96.875</v>
      </c>
      <c r="N18" s="57"/>
      <c r="O18" s="56"/>
      <c r="P18" s="56"/>
      <c r="Q18" s="56">
        <v>6</v>
      </c>
      <c r="R18" s="56">
        <v>6</v>
      </c>
      <c r="S18" s="86">
        <f t="shared" si="3"/>
        <v>100</v>
      </c>
      <c r="T18" s="55">
        <v>12</v>
      </c>
      <c r="U18" s="56">
        <v>12</v>
      </c>
      <c r="V18" s="69">
        <f t="shared" si="4"/>
        <v>100</v>
      </c>
      <c r="W18" s="94">
        <f t="shared" si="7"/>
        <v>18</v>
      </c>
      <c r="X18" s="81">
        <f t="shared" si="10"/>
        <v>18</v>
      </c>
      <c r="Y18" s="95">
        <f t="shared" si="8"/>
        <v>100</v>
      </c>
      <c r="Z18" s="55">
        <v>32</v>
      </c>
      <c r="AA18" s="56">
        <v>32</v>
      </c>
      <c r="AB18" s="69">
        <f t="shared" si="6"/>
        <v>100</v>
      </c>
      <c r="AC18" s="55">
        <v>1</v>
      </c>
      <c r="AD18" s="56">
        <v>1</v>
      </c>
      <c r="AE18" s="69">
        <f t="shared" si="9"/>
        <v>100</v>
      </c>
      <c r="AF18" s="57">
        <v>1</v>
      </c>
      <c r="AG18" s="56">
        <v>1</v>
      </c>
      <c r="AH18" s="69">
        <f t="shared" si="14"/>
        <v>100</v>
      </c>
      <c r="AI18" s="50">
        <f t="shared" si="11"/>
        <v>98.275862068965509</v>
      </c>
      <c r="AJ18" s="27"/>
      <c r="AK18" s="21"/>
    </row>
    <row r="19" spans="1:40" ht="25.5" customHeight="1" thickBot="1" x14ac:dyDescent="0.3">
      <c r="A19" s="4">
        <v>12</v>
      </c>
      <c r="B19" s="89" t="s">
        <v>11</v>
      </c>
      <c r="C19" s="31" t="s">
        <v>64</v>
      </c>
      <c r="D19" s="40" t="s">
        <v>53</v>
      </c>
      <c r="E19" s="51"/>
      <c r="F19" s="52"/>
      <c r="G19" s="54"/>
      <c r="H19" s="51">
        <v>12</v>
      </c>
      <c r="I19" s="52">
        <v>12</v>
      </c>
      <c r="J19" s="54">
        <f t="shared" si="12"/>
        <v>100</v>
      </c>
      <c r="K19" s="51">
        <v>27</v>
      </c>
      <c r="L19" s="52">
        <v>27</v>
      </c>
      <c r="M19" s="69">
        <f t="shared" si="13"/>
        <v>100</v>
      </c>
      <c r="N19" s="57"/>
      <c r="O19" s="56"/>
      <c r="P19" s="56"/>
      <c r="Q19" s="56">
        <v>14</v>
      </c>
      <c r="R19" s="56">
        <v>14</v>
      </c>
      <c r="S19" s="86">
        <f t="shared" si="3"/>
        <v>100</v>
      </c>
      <c r="T19" s="55">
        <v>25</v>
      </c>
      <c r="U19" s="56">
        <v>25</v>
      </c>
      <c r="V19" s="69">
        <f t="shared" si="4"/>
        <v>100</v>
      </c>
      <c r="W19" s="94">
        <f t="shared" si="7"/>
        <v>39</v>
      </c>
      <c r="X19" s="81">
        <f t="shared" si="10"/>
        <v>39</v>
      </c>
      <c r="Y19" s="95">
        <f t="shared" si="8"/>
        <v>100</v>
      </c>
      <c r="Z19" s="55">
        <v>50</v>
      </c>
      <c r="AA19" s="56">
        <v>50</v>
      </c>
      <c r="AB19" s="69">
        <f t="shared" si="6"/>
        <v>100</v>
      </c>
      <c r="AC19" s="55">
        <v>1</v>
      </c>
      <c r="AD19" s="56">
        <v>1</v>
      </c>
      <c r="AE19" s="69">
        <f t="shared" si="9"/>
        <v>100</v>
      </c>
      <c r="AF19" s="57">
        <v>4</v>
      </c>
      <c r="AG19" s="56">
        <v>4</v>
      </c>
      <c r="AH19" s="69">
        <f t="shared" si="14"/>
        <v>100</v>
      </c>
      <c r="AI19" s="64">
        <f t="shared" si="11"/>
        <v>100</v>
      </c>
      <c r="AJ19" s="28"/>
      <c r="AK19" s="21"/>
    </row>
    <row r="20" spans="1:40" ht="26.25" thickBot="1" x14ac:dyDescent="0.3">
      <c r="A20" s="4">
        <v>13</v>
      </c>
      <c r="B20" s="89" t="s">
        <v>12</v>
      </c>
      <c r="C20" s="31" t="s">
        <v>66</v>
      </c>
      <c r="D20" s="40" t="s">
        <v>53</v>
      </c>
      <c r="E20" s="51">
        <v>18</v>
      </c>
      <c r="F20" s="52">
        <v>18</v>
      </c>
      <c r="G20" s="54">
        <f t="shared" si="0"/>
        <v>100</v>
      </c>
      <c r="H20" s="51">
        <v>10</v>
      </c>
      <c r="I20" s="52">
        <v>10</v>
      </c>
      <c r="J20" s="54">
        <f t="shared" si="12"/>
        <v>100</v>
      </c>
      <c r="K20" s="51">
        <v>38</v>
      </c>
      <c r="L20" s="52">
        <v>38</v>
      </c>
      <c r="M20" s="69">
        <f t="shared" si="13"/>
        <v>100</v>
      </c>
      <c r="N20" s="57">
        <v>0</v>
      </c>
      <c r="O20" s="56">
        <v>0</v>
      </c>
      <c r="P20" s="56">
        <v>0</v>
      </c>
      <c r="Q20" s="56">
        <v>3</v>
      </c>
      <c r="R20" s="56">
        <v>3</v>
      </c>
      <c r="S20" s="86">
        <f t="shared" si="3"/>
        <v>100</v>
      </c>
      <c r="T20" s="55">
        <v>6</v>
      </c>
      <c r="U20" s="56">
        <v>6</v>
      </c>
      <c r="V20" s="69">
        <f t="shared" si="4"/>
        <v>100</v>
      </c>
      <c r="W20" s="94">
        <f t="shared" si="7"/>
        <v>9</v>
      </c>
      <c r="X20" s="81">
        <f t="shared" si="10"/>
        <v>9</v>
      </c>
      <c r="Y20" s="95">
        <f t="shared" si="8"/>
        <v>100</v>
      </c>
      <c r="Z20" s="55">
        <v>16</v>
      </c>
      <c r="AA20" s="56">
        <v>16</v>
      </c>
      <c r="AB20" s="69">
        <f t="shared" si="6"/>
        <v>100</v>
      </c>
      <c r="AC20" s="55">
        <v>1</v>
      </c>
      <c r="AD20" s="56">
        <v>1</v>
      </c>
      <c r="AE20" s="69">
        <f t="shared" si="9"/>
        <v>100</v>
      </c>
      <c r="AF20" s="57">
        <v>1</v>
      </c>
      <c r="AG20" s="56">
        <v>1</v>
      </c>
      <c r="AH20" s="69">
        <f t="shared" si="14"/>
        <v>100</v>
      </c>
      <c r="AI20" s="64">
        <f t="shared" si="11"/>
        <v>100</v>
      </c>
      <c r="AJ20" s="28"/>
      <c r="AK20" s="21"/>
    </row>
    <row r="21" spans="1:40" ht="21.75" customHeight="1" thickBot="1" x14ac:dyDescent="0.3">
      <c r="A21" s="4">
        <v>14</v>
      </c>
      <c r="B21" s="90" t="s">
        <v>13</v>
      </c>
      <c r="C21" s="30" t="s">
        <v>67</v>
      </c>
      <c r="D21" s="40" t="s">
        <v>81</v>
      </c>
      <c r="E21" s="51"/>
      <c r="F21" s="52"/>
      <c r="G21" s="54"/>
      <c r="H21" s="51">
        <v>29</v>
      </c>
      <c r="I21" s="52">
        <v>29</v>
      </c>
      <c r="J21" s="54">
        <f t="shared" si="12"/>
        <v>100</v>
      </c>
      <c r="K21" s="51">
        <v>63</v>
      </c>
      <c r="L21" s="52">
        <v>63</v>
      </c>
      <c r="M21" s="69">
        <f t="shared" si="13"/>
        <v>100</v>
      </c>
      <c r="N21" s="57"/>
      <c r="O21" s="56"/>
      <c r="P21" s="56"/>
      <c r="Q21" s="56">
        <v>7</v>
      </c>
      <c r="R21" s="56">
        <v>7</v>
      </c>
      <c r="S21" s="86">
        <f t="shared" si="3"/>
        <v>100</v>
      </c>
      <c r="T21" s="55">
        <v>16</v>
      </c>
      <c r="U21" s="56">
        <v>16</v>
      </c>
      <c r="V21" s="69">
        <f t="shared" si="4"/>
        <v>100</v>
      </c>
      <c r="W21" s="94">
        <f t="shared" si="7"/>
        <v>23</v>
      </c>
      <c r="X21" s="81">
        <f t="shared" si="10"/>
        <v>23</v>
      </c>
      <c r="Y21" s="95">
        <f t="shared" si="8"/>
        <v>100</v>
      </c>
      <c r="Z21" s="55">
        <v>1</v>
      </c>
      <c r="AA21" s="56">
        <v>1</v>
      </c>
      <c r="AB21" s="69">
        <f t="shared" si="6"/>
        <v>100</v>
      </c>
      <c r="AC21" s="55">
        <v>1</v>
      </c>
      <c r="AD21" s="56">
        <v>1</v>
      </c>
      <c r="AE21" s="69">
        <f t="shared" si="9"/>
        <v>100</v>
      </c>
      <c r="AF21" s="57">
        <v>1</v>
      </c>
      <c r="AG21" s="56">
        <v>1</v>
      </c>
      <c r="AH21" s="69">
        <f t="shared" si="14"/>
        <v>100</v>
      </c>
      <c r="AI21" s="64">
        <f t="shared" si="11"/>
        <v>100</v>
      </c>
      <c r="AJ21" s="28"/>
      <c r="AK21" s="21"/>
    </row>
    <row r="22" spans="1:40" ht="22.5" customHeight="1" thickBot="1" x14ac:dyDescent="0.3">
      <c r="A22" s="3">
        <v>15</v>
      </c>
      <c r="B22" s="90" t="s">
        <v>14</v>
      </c>
      <c r="C22" s="31" t="s">
        <v>69</v>
      </c>
      <c r="D22" s="40" t="s">
        <v>53</v>
      </c>
      <c r="E22" s="51">
        <v>5</v>
      </c>
      <c r="F22" s="52">
        <v>5</v>
      </c>
      <c r="G22" s="54">
        <f t="shared" ref="G22:G23" si="15">(F22/E22)*100</f>
        <v>100</v>
      </c>
      <c r="H22" s="51">
        <v>11</v>
      </c>
      <c r="I22" s="51">
        <v>11</v>
      </c>
      <c r="J22" s="54">
        <f t="shared" si="12"/>
        <v>100</v>
      </c>
      <c r="K22" s="51">
        <v>39</v>
      </c>
      <c r="L22" s="51">
        <v>39</v>
      </c>
      <c r="M22" s="69">
        <f t="shared" si="13"/>
        <v>100</v>
      </c>
      <c r="N22" s="57"/>
      <c r="O22" s="56"/>
      <c r="P22" s="56"/>
      <c r="Q22" s="56">
        <v>13</v>
      </c>
      <c r="R22" s="56">
        <v>13</v>
      </c>
      <c r="S22" s="86">
        <f t="shared" si="3"/>
        <v>100</v>
      </c>
      <c r="T22" s="55">
        <v>19</v>
      </c>
      <c r="U22" s="56">
        <v>19</v>
      </c>
      <c r="V22" s="69">
        <f t="shared" si="4"/>
        <v>100</v>
      </c>
      <c r="W22" s="94">
        <f t="shared" si="7"/>
        <v>32</v>
      </c>
      <c r="X22" s="81">
        <f t="shared" si="10"/>
        <v>32</v>
      </c>
      <c r="Y22" s="95">
        <f t="shared" si="8"/>
        <v>100</v>
      </c>
      <c r="Z22" s="55">
        <v>3</v>
      </c>
      <c r="AA22" s="56">
        <v>3</v>
      </c>
      <c r="AB22" s="69">
        <f t="shared" si="6"/>
        <v>100</v>
      </c>
      <c r="AC22" s="55">
        <v>2</v>
      </c>
      <c r="AD22" s="56">
        <v>2</v>
      </c>
      <c r="AE22" s="69">
        <f t="shared" si="9"/>
        <v>100</v>
      </c>
      <c r="AF22" s="57">
        <v>2</v>
      </c>
      <c r="AG22" s="56">
        <v>2</v>
      </c>
      <c r="AH22" s="69">
        <f t="shared" si="14"/>
        <v>100</v>
      </c>
      <c r="AI22" s="64">
        <f t="shared" si="11"/>
        <v>100</v>
      </c>
      <c r="AJ22" s="27"/>
      <c r="AK22" s="21"/>
    </row>
    <row r="23" spans="1:40" ht="24.75" customHeight="1" thickBot="1" x14ac:dyDescent="0.3">
      <c r="A23" s="4">
        <v>16</v>
      </c>
      <c r="B23" s="89" t="s">
        <v>15</v>
      </c>
      <c r="C23" s="31" t="s">
        <v>83</v>
      </c>
      <c r="D23" s="40" t="s">
        <v>84</v>
      </c>
      <c r="E23" s="51">
        <v>1</v>
      </c>
      <c r="F23" s="52">
        <v>1</v>
      </c>
      <c r="G23" s="54">
        <f t="shared" si="15"/>
        <v>100</v>
      </c>
      <c r="H23" s="51">
        <v>19</v>
      </c>
      <c r="I23" s="52">
        <v>17</v>
      </c>
      <c r="J23" s="54">
        <f t="shared" si="12"/>
        <v>89.473684210526315</v>
      </c>
      <c r="K23" s="51">
        <v>179</v>
      </c>
      <c r="L23" s="52">
        <v>179</v>
      </c>
      <c r="M23" s="69">
        <f t="shared" si="13"/>
        <v>100</v>
      </c>
      <c r="N23" s="57"/>
      <c r="O23" s="56"/>
      <c r="P23" s="56"/>
      <c r="Q23" s="56">
        <v>16</v>
      </c>
      <c r="R23" s="56">
        <v>15</v>
      </c>
      <c r="S23" s="86">
        <f t="shared" si="3"/>
        <v>93.75</v>
      </c>
      <c r="T23" s="55">
        <v>26</v>
      </c>
      <c r="U23" s="56">
        <v>25</v>
      </c>
      <c r="V23" s="69">
        <f t="shared" si="4"/>
        <v>96.15384615384616</v>
      </c>
      <c r="W23" s="94">
        <f t="shared" si="7"/>
        <v>42</v>
      </c>
      <c r="X23" s="81">
        <f t="shared" si="10"/>
        <v>40</v>
      </c>
      <c r="Y23" s="95">
        <f t="shared" si="8"/>
        <v>95.238095238095227</v>
      </c>
      <c r="Z23" s="55">
        <v>55</v>
      </c>
      <c r="AA23" s="56">
        <v>54</v>
      </c>
      <c r="AB23" s="69">
        <f t="shared" si="6"/>
        <v>98.181818181818187</v>
      </c>
      <c r="AC23" s="55">
        <v>1</v>
      </c>
      <c r="AD23" s="56">
        <v>1</v>
      </c>
      <c r="AE23" s="69">
        <f t="shared" si="9"/>
        <v>100</v>
      </c>
      <c r="AF23" s="57">
        <v>3</v>
      </c>
      <c r="AG23" s="56">
        <v>3</v>
      </c>
      <c r="AH23" s="69">
        <f t="shared" si="14"/>
        <v>100</v>
      </c>
      <c r="AI23" s="50">
        <f t="shared" si="11"/>
        <v>98.928571428571431</v>
      </c>
      <c r="AJ23" s="27"/>
      <c r="AK23" s="21"/>
    </row>
    <row r="24" spans="1:40" ht="27" customHeight="1" thickBot="1" x14ac:dyDescent="0.3">
      <c r="A24" s="4">
        <v>17</v>
      </c>
      <c r="B24" s="89" t="s">
        <v>16</v>
      </c>
      <c r="C24" s="30" t="s">
        <v>70</v>
      </c>
      <c r="D24" s="40" t="s">
        <v>68</v>
      </c>
      <c r="E24" s="51"/>
      <c r="F24" s="52"/>
      <c r="G24" s="54"/>
      <c r="H24" s="51">
        <v>30</v>
      </c>
      <c r="I24" s="52">
        <v>30</v>
      </c>
      <c r="J24" s="54">
        <f t="shared" si="12"/>
        <v>100</v>
      </c>
      <c r="K24" s="51">
        <v>6</v>
      </c>
      <c r="L24" s="52">
        <v>6</v>
      </c>
      <c r="M24" s="69">
        <f t="shared" si="13"/>
        <v>100</v>
      </c>
      <c r="N24" s="57"/>
      <c r="O24" s="56"/>
      <c r="P24" s="56"/>
      <c r="Q24" s="56">
        <v>5</v>
      </c>
      <c r="R24" s="56">
        <v>5</v>
      </c>
      <c r="S24" s="86">
        <f t="shared" si="3"/>
        <v>100</v>
      </c>
      <c r="T24" s="55">
        <v>11</v>
      </c>
      <c r="U24" s="56">
        <v>11</v>
      </c>
      <c r="V24" s="69">
        <f t="shared" si="4"/>
        <v>100</v>
      </c>
      <c r="W24" s="94">
        <f t="shared" si="7"/>
        <v>16</v>
      </c>
      <c r="X24" s="81">
        <f t="shared" si="10"/>
        <v>16</v>
      </c>
      <c r="Y24" s="95">
        <f t="shared" si="8"/>
        <v>100</v>
      </c>
      <c r="Z24" s="55">
        <v>1</v>
      </c>
      <c r="AA24" s="56">
        <v>1</v>
      </c>
      <c r="AB24" s="69">
        <f t="shared" si="6"/>
        <v>100</v>
      </c>
      <c r="AC24" s="55">
        <v>1</v>
      </c>
      <c r="AD24" s="56">
        <v>1</v>
      </c>
      <c r="AE24" s="69">
        <f t="shared" si="9"/>
        <v>100</v>
      </c>
      <c r="AF24" s="57">
        <v>1</v>
      </c>
      <c r="AG24" s="56">
        <v>1</v>
      </c>
      <c r="AH24" s="69">
        <f t="shared" si="14"/>
        <v>100</v>
      </c>
      <c r="AI24" s="64">
        <f t="shared" si="11"/>
        <v>100</v>
      </c>
      <c r="AJ24" s="28"/>
      <c r="AK24" s="21"/>
    </row>
    <row r="25" spans="1:40" ht="26.25" customHeight="1" thickBot="1" x14ac:dyDescent="0.3">
      <c r="A25" s="3">
        <v>18</v>
      </c>
      <c r="B25" s="90" t="s">
        <v>17</v>
      </c>
      <c r="C25" s="30" t="s">
        <v>51</v>
      </c>
      <c r="D25" s="40" t="s">
        <v>71</v>
      </c>
      <c r="E25" s="51">
        <v>21</v>
      </c>
      <c r="F25" s="52">
        <v>21</v>
      </c>
      <c r="G25" s="54">
        <f t="shared" ref="G25:G31" si="16">(F25/E25)*100</f>
        <v>100</v>
      </c>
      <c r="H25" s="51">
        <v>2</v>
      </c>
      <c r="I25" s="52">
        <v>2</v>
      </c>
      <c r="J25" s="54">
        <f t="shared" si="12"/>
        <v>100</v>
      </c>
      <c r="K25" s="51">
        <v>8</v>
      </c>
      <c r="L25" s="52">
        <v>8</v>
      </c>
      <c r="M25" s="69">
        <f t="shared" si="13"/>
        <v>100</v>
      </c>
      <c r="N25" s="57">
        <v>140</v>
      </c>
      <c r="O25" s="56">
        <v>140</v>
      </c>
      <c r="P25" s="56">
        <v>324</v>
      </c>
      <c r="Q25" s="56"/>
      <c r="R25" s="56"/>
      <c r="S25" s="86"/>
      <c r="T25" s="55">
        <v>7</v>
      </c>
      <c r="U25" s="56">
        <v>7</v>
      </c>
      <c r="V25" s="69">
        <f t="shared" si="4"/>
        <v>100</v>
      </c>
      <c r="W25" s="94">
        <f t="shared" si="7"/>
        <v>7</v>
      </c>
      <c r="X25" s="81">
        <f t="shared" si="10"/>
        <v>7</v>
      </c>
      <c r="Y25" s="95">
        <f t="shared" si="8"/>
        <v>100</v>
      </c>
      <c r="Z25" s="55">
        <v>16</v>
      </c>
      <c r="AA25" s="52">
        <v>16</v>
      </c>
      <c r="AB25" s="69">
        <f t="shared" si="6"/>
        <v>100</v>
      </c>
      <c r="AC25" s="55">
        <v>1</v>
      </c>
      <c r="AD25" s="56">
        <v>1</v>
      </c>
      <c r="AE25" s="69">
        <f t="shared" si="9"/>
        <v>100</v>
      </c>
      <c r="AF25" s="57">
        <v>1</v>
      </c>
      <c r="AG25" s="56">
        <v>1</v>
      </c>
      <c r="AH25" s="69">
        <f t="shared" si="14"/>
        <v>100</v>
      </c>
      <c r="AI25" s="64">
        <f t="shared" si="11"/>
        <v>100</v>
      </c>
      <c r="AJ25" s="27"/>
      <c r="AK25" s="21"/>
    </row>
    <row r="26" spans="1:40" ht="29.25" customHeight="1" thickBot="1" x14ac:dyDescent="0.3">
      <c r="A26" s="4">
        <v>19</v>
      </c>
      <c r="B26" s="89" t="s">
        <v>18</v>
      </c>
      <c r="C26" s="31" t="s">
        <v>72</v>
      </c>
      <c r="D26" s="40" t="s">
        <v>68</v>
      </c>
      <c r="E26" s="51">
        <v>35</v>
      </c>
      <c r="F26" s="52">
        <v>30</v>
      </c>
      <c r="G26" s="54">
        <f t="shared" si="16"/>
        <v>85.714285714285708</v>
      </c>
      <c r="H26" s="51">
        <v>15</v>
      </c>
      <c r="I26" s="52">
        <v>15</v>
      </c>
      <c r="J26" s="54">
        <f t="shared" si="12"/>
        <v>100</v>
      </c>
      <c r="K26" s="51">
        <v>79</v>
      </c>
      <c r="L26" s="52">
        <v>79</v>
      </c>
      <c r="M26" s="69">
        <f t="shared" si="13"/>
        <v>100</v>
      </c>
      <c r="N26" s="57"/>
      <c r="O26" s="56"/>
      <c r="P26" s="56"/>
      <c r="Q26" s="56">
        <v>6</v>
      </c>
      <c r="R26" s="56">
        <v>6</v>
      </c>
      <c r="S26" s="86">
        <f t="shared" si="3"/>
        <v>100</v>
      </c>
      <c r="T26" s="55">
        <v>15</v>
      </c>
      <c r="U26" s="56">
        <v>15</v>
      </c>
      <c r="V26" s="69">
        <f t="shared" si="4"/>
        <v>100</v>
      </c>
      <c r="W26" s="94">
        <f t="shared" si="7"/>
        <v>21</v>
      </c>
      <c r="X26" s="81">
        <f t="shared" si="10"/>
        <v>21</v>
      </c>
      <c r="Y26" s="95">
        <f t="shared" si="8"/>
        <v>100</v>
      </c>
      <c r="Z26" s="55">
        <v>26</v>
      </c>
      <c r="AA26" s="56">
        <v>26</v>
      </c>
      <c r="AB26" s="69">
        <f>(AA26/Z26)*100</f>
        <v>100</v>
      </c>
      <c r="AC26" s="55">
        <v>1</v>
      </c>
      <c r="AD26" s="56">
        <v>1</v>
      </c>
      <c r="AE26" s="69">
        <f t="shared" si="9"/>
        <v>100</v>
      </c>
      <c r="AF26" s="57"/>
      <c r="AG26" s="56"/>
      <c r="AH26" s="69"/>
      <c r="AI26" s="64">
        <f t="shared" si="11"/>
        <v>100</v>
      </c>
      <c r="AJ26" s="27"/>
      <c r="AK26" s="21"/>
    </row>
    <row r="27" spans="1:40" ht="29.25" customHeight="1" thickBot="1" x14ac:dyDescent="0.3">
      <c r="A27" s="4">
        <v>20</v>
      </c>
      <c r="B27" s="89" t="s">
        <v>19</v>
      </c>
      <c r="C27" s="31" t="s">
        <v>73</v>
      </c>
      <c r="D27" s="40" t="s">
        <v>53</v>
      </c>
      <c r="E27" s="51">
        <v>71</v>
      </c>
      <c r="F27" s="52">
        <v>71</v>
      </c>
      <c r="G27" s="54">
        <f t="shared" si="16"/>
        <v>100</v>
      </c>
      <c r="H27" s="51">
        <v>2</v>
      </c>
      <c r="I27" s="52">
        <v>2</v>
      </c>
      <c r="J27" s="54">
        <f t="shared" si="12"/>
        <v>100</v>
      </c>
      <c r="K27" s="51">
        <v>1</v>
      </c>
      <c r="L27" s="52">
        <v>1</v>
      </c>
      <c r="M27" s="69">
        <f t="shared" si="13"/>
        <v>100</v>
      </c>
      <c r="N27" s="57"/>
      <c r="O27" s="56"/>
      <c r="P27" s="56"/>
      <c r="Q27" s="56">
        <v>4</v>
      </c>
      <c r="R27" s="56">
        <v>4</v>
      </c>
      <c r="S27" s="86">
        <f t="shared" si="3"/>
        <v>100</v>
      </c>
      <c r="T27" s="55">
        <v>11</v>
      </c>
      <c r="U27" s="56">
        <v>11</v>
      </c>
      <c r="V27" s="69">
        <f t="shared" si="4"/>
        <v>100</v>
      </c>
      <c r="W27" s="94">
        <f t="shared" si="7"/>
        <v>15</v>
      </c>
      <c r="X27" s="81">
        <f t="shared" si="10"/>
        <v>15</v>
      </c>
      <c r="Y27" s="95">
        <f t="shared" si="8"/>
        <v>100</v>
      </c>
      <c r="Z27" s="55">
        <v>20</v>
      </c>
      <c r="AA27" s="56">
        <v>20</v>
      </c>
      <c r="AB27" s="69">
        <f t="shared" si="6"/>
        <v>100</v>
      </c>
      <c r="AC27" s="55">
        <v>2</v>
      </c>
      <c r="AD27" s="56">
        <v>2</v>
      </c>
      <c r="AE27" s="69">
        <f t="shared" si="9"/>
        <v>100</v>
      </c>
      <c r="AF27" s="57"/>
      <c r="AG27" s="56"/>
      <c r="AH27" s="69"/>
      <c r="AI27" s="64">
        <f t="shared" si="11"/>
        <v>100</v>
      </c>
      <c r="AJ27" s="27"/>
      <c r="AK27" s="21"/>
    </row>
    <row r="28" spans="1:40" ht="26.25" thickBot="1" x14ac:dyDescent="0.3">
      <c r="A28" s="4">
        <v>21</v>
      </c>
      <c r="B28" s="89" t="s">
        <v>20</v>
      </c>
      <c r="C28" s="31" t="s">
        <v>74</v>
      </c>
      <c r="D28" s="40" t="s">
        <v>65</v>
      </c>
      <c r="E28" s="51">
        <v>30</v>
      </c>
      <c r="F28" s="52">
        <v>30</v>
      </c>
      <c r="G28" s="54">
        <f t="shared" si="16"/>
        <v>100</v>
      </c>
      <c r="H28" s="51">
        <v>2</v>
      </c>
      <c r="I28" s="52">
        <v>2</v>
      </c>
      <c r="J28" s="54">
        <f t="shared" si="12"/>
        <v>100</v>
      </c>
      <c r="K28" s="51">
        <v>1</v>
      </c>
      <c r="L28" s="52">
        <v>1</v>
      </c>
      <c r="M28" s="69">
        <f t="shared" si="13"/>
        <v>100</v>
      </c>
      <c r="N28" s="57"/>
      <c r="O28" s="56"/>
      <c r="P28" s="56"/>
      <c r="Q28" s="56">
        <v>6</v>
      </c>
      <c r="R28" s="56">
        <v>6</v>
      </c>
      <c r="S28" s="86">
        <f t="shared" si="3"/>
        <v>100</v>
      </c>
      <c r="T28" s="97">
        <v>10</v>
      </c>
      <c r="U28" s="56">
        <v>10</v>
      </c>
      <c r="V28" s="69">
        <f t="shared" si="4"/>
        <v>100</v>
      </c>
      <c r="W28" s="94">
        <f t="shared" si="7"/>
        <v>16</v>
      </c>
      <c r="X28" s="81">
        <f t="shared" si="10"/>
        <v>16</v>
      </c>
      <c r="Y28" s="95">
        <f t="shared" si="8"/>
        <v>100</v>
      </c>
      <c r="Z28" s="55">
        <v>24</v>
      </c>
      <c r="AA28" s="56">
        <v>24</v>
      </c>
      <c r="AB28" s="69">
        <f t="shared" si="6"/>
        <v>100</v>
      </c>
      <c r="AC28" s="55">
        <v>1</v>
      </c>
      <c r="AD28" s="56">
        <v>1</v>
      </c>
      <c r="AE28" s="69">
        <f t="shared" si="9"/>
        <v>100</v>
      </c>
      <c r="AF28" s="57">
        <v>2</v>
      </c>
      <c r="AG28" s="56">
        <v>2</v>
      </c>
      <c r="AH28" s="69">
        <f t="shared" ref="AH28:AH33" si="17">(AG28/AF28)*100</f>
        <v>100</v>
      </c>
      <c r="AI28" s="64">
        <f t="shared" si="11"/>
        <v>100</v>
      </c>
      <c r="AJ28" s="28"/>
      <c r="AK28" s="21"/>
    </row>
    <row r="29" spans="1:40" ht="26.25" customHeight="1" thickBot="1" x14ac:dyDescent="0.3">
      <c r="A29" s="4">
        <v>22</v>
      </c>
      <c r="B29" s="89" t="s">
        <v>35</v>
      </c>
      <c r="C29" s="30" t="s">
        <v>75</v>
      </c>
      <c r="D29" s="40" t="s">
        <v>53</v>
      </c>
      <c r="E29" s="51">
        <v>2</v>
      </c>
      <c r="F29" s="52">
        <v>2</v>
      </c>
      <c r="G29" s="54">
        <f t="shared" si="16"/>
        <v>100</v>
      </c>
      <c r="H29" s="51">
        <v>16</v>
      </c>
      <c r="I29" s="52">
        <v>16</v>
      </c>
      <c r="J29" s="54">
        <f t="shared" si="12"/>
        <v>100</v>
      </c>
      <c r="K29" s="51">
        <v>192</v>
      </c>
      <c r="L29" s="52">
        <v>192</v>
      </c>
      <c r="M29" s="69">
        <f t="shared" si="13"/>
        <v>100</v>
      </c>
      <c r="N29" s="53"/>
      <c r="O29" s="52"/>
      <c r="P29" s="52"/>
      <c r="Q29" s="52">
        <v>10</v>
      </c>
      <c r="R29" s="52">
        <v>10</v>
      </c>
      <c r="S29" s="86">
        <f t="shared" si="3"/>
        <v>100</v>
      </c>
      <c r="T29" s="51">
        <v>7</v>
      </c>
      <c r="U29" s="52">
        <v>7</v>
      </c>
      <c r="V29" s="69">
        <f t="shared" si="4"/>
        <v>100</v>
      </c>
      <c r="W29" s="94">
        <f t="shared" si="7"/>
        <v>17</v>
      </c>
      <c r="X29" s="81">
        <f t="shared" si="10"/>
        <v>17</v>
      </c>
      <c r="Y29" s="95">
        <f t="shared" si="8"/>
        <v>100</v>
      </c>
      <c r="Z29" s="51">
        <v>8</v>
      </c>
      <c r="AA29" s="52">
        <v>8</v>
      </c>
      <c r="AB29" s="69">
        <f t="shared" si="6"/>
        <v>100</v>
      </c>
      <c r="AC29" s="55">
        <v>5</v>
      </c>
      <c r="AD29" s="56">
        <v>5</v>
      </c>
      <c r="AE29" s="69">
        <f t="shared" si="9"/>
        <v>100</v>
      </c>
      <c r="AF29" s="57">
        <v>1</v>
      </c>
      <c r="AG29" s="56">
        <v>1</v>
      </c>
      <c r="AH29" s="69">
        <f t="shared" si="17"/>
        <v>100</v>
      </c>
      <c r="AI29" s="64">
        <f t="shared" si="11"/>
        <v>100</v>
      </c>
      <c r="AJ29" s="168"/>
      <c r="AK29" s="169"/>
    </row>
    <row r="30" spans="1:40" ht="26.25" thickBot="1" x14ac:dyDescent="0.3">
      <c r="A30" s="4">
        <v>23</v>
      </c>
      <c r="B30" s="89" t="s">
        <v>36</v>
      </c>
      <c r="C30" s="31" t="s">
        <v>76</v>
      </c>
      <c r="D30" s="40" t="s">
        <v>53</v>
      </c>
      <c r="E30" s="51">
        <v>1</v>
      </c>
      <c r="F30" s="52">
        <v>1</v>
      </c>
      <c r="G30" s="54">
        <f t="shared" si="16"/>
        <v>100</v>
      </c>
      <c r="H30" s="51">
        <v>28</v>
      </c>
      <c r="I30" s="52">
        <v>27</v>
      </c>
      <c r="J30" s="54">
        <f t="shared" si="12"/>
        <v>96.428571428571431</v>
      </c>
      <c r="K30" s="51">
        <v>328</v>
      </c>
      <c r="L30" s="52">
        <v>320</v>
      </c>
      <c r="M30" s="69">
        <f t="shared" si="13"/>
        <v>97.560975609756099</v>
      </c>
      <c r="N30" s="57">
        <v>0</v>
      </c>
      <c r="O30" s="56">
        <v>0</v>
      </c>
      <c r="P30" s="56">
        <v>0</v>
      </c>
      <c r="Q30" s="56">
        <v>15</v>
      </c>
      <c r="R30" s="56">
        <v>15</v>
      </c>
      <c r="S30" s="86">
        <f t="shared" si="3"/>
        <v>100</v>
      </c>
      <c r="T30" s="55">
        <v>10</v>
      </c>
      <c r="U30" s="56">
        <v>10</v>
      </c>
      <c r="V30" s="69">
        <f t="shared" si="4"/>
        <v>100</v>
      </c>
      <c r="W30" s="94">
        <f t="shared" si="7"/>
        <v>25</v>
      </c>
      <c r="X30" s="81">
        <f t="shared" si="10"/>
        <v>25</v>
      </c>
      <c r="Y30" s="95">
        <f t="shared" si="8"/>
        <v>100</v>
      </c>
      <c r="Z30" s="97">
        <v>7</v>
      </c>
      <c r="AA30" s="56">
        <v>7</v>
      </c>
      <c r="AB30" s="69">
        <f t="shared" si="6"/>
        <v>100</v>
      </c>
      <c r="AC30" s="55">
        <v>2</v>
      </c>
      <c r="AD30" s="56">
        <v>2</v>
      </c>
      <c r="AE30" s="69">
        <f t="shared" si="9"/>
        <v>100</v>
      </c>
      <c r="AF30" s="57">
        <v>1</v>
      </c>
      <c r="AG30" s="56">
        <v>1</v>
      </c>
      <c r="AH30" s="69">
        <f t="shared" si="17"/>
        <v>100</v>
      </c>
      <c r="AI30" s="50">
        <f t="shared" si="11"/>
        <v>97.796143250688701</v>
      </c>
      <c r="AJ30" s="28"/>
      <c r="AK30" s="21"/>
    </row>
    <row r="31" spans="1:40" ht="27" customHeight="1" thickBot="1" x14ac:dyDescent="0.3">
      <c r="A31" s="4">
        <v>24</v>
      </c>
      <c r="B31" s="90" t="s">
        <v>89</v>
      </c>
      <c r="C31" s="31" t="s">
        <v>77</v>
      </c>
      <c r="D31" s="40" t="s">
        <v>53</v>
      </c>
      <c r="E31" s="51">
        <v>2</v>
      </c>
      <c r="F31" s="52">
        <v>2</v>
      </c>
      <c r="G31" s="54">
        <f t="shared" si="16"/>
        <v>100</v>
      </c>
      <c r="H31" s="51">
        <v>0</v>
      </c>
      <c r="I31" s="52"/>
      <c r="J31" s="54"/>
      <c r="K31" s="98">
        <v>550</v>
      </c>
      <c r="L31" s="52">
        <v>550</v>
      </c>
      <c r="M31" s="69">
        <f t="shared" si="13"/>
        <v>100</v>
      </c>
      <c r="N31" s="57"/>
      <c r="O31" s="56"/>
      <c r="P31" s="56"/>
      <c r="Q31" s="52">
        <v>45</v>
      </c>
      <c r="R31" s="56">
        <v>45</v>
      </c>
      <c r="S31" s="86">
        <f t="shared" si="3"/>
        <v>100</v>
      </c>
      <c r="T31" s="51">
        <v>35</v>
      </c>
      <c r="U31" s="56">
        <v>35</v>
      </c>
      <c r="V31" s="69">
        <f t="shared" si="4"/>
        <v>100</v>
      </c>
      <c r="W31" s="94">
        <f t="shared" si="7"/>
        <v>80</v>
      </c>
      <c r="X31" s="81">
        <f t="shared" si="10"/>
        <v>80</v>
      </c>
      <c r="Y31" s="95">
        <f t="shared" si="8"/>
        <v>100</v>
      </c>
      <c r="Z31" s="51">
        <v>18</v>
      </c>
      <c r="AA31" s="52">
        <v>18</v>
      </c>
      <c r="AB31" s="69">
        <f t="shared" si="6"/>
        <v>100</v>
      </c>
      <c r="AC31" s="97">
        <v>9</v>
      </c>
      <c r="AD31" s="56">
        <v>9</v>
      </c>
      <c r="AE31" s="69">
        <f t="shared" si="9"/>
        <v>100</v>
      </c>
      <c r="AF31" s="57">
        <v>1</v>
      </c>
      <c r="AG31" s="56">
        <v>1</v>
      </c>
      <c r="AH31" s="69">
        <f t="shared" si="17"/>
        <v>100</v>
      </c>
      <c r="AI31" s="64">
        <f t="shared" si="11"/>
        <v>100</v>
      </c>
      <c r="AJ31" s="27"/>
      <c r="AK31" s="21"/>
    </row>
    <row r="32" spans="1:40" ht="27.75" customHeight="1" thickBot="1" x14ac:dyDescent="0.3">
      <c r="A32" s="4">
        <v>25</v>
      </c>
      <c r="B32" s="89" t="s">
        <v>37</v>
      </c>
      <c r="C32" s="31" t="s">
        <v>78</v>
      </c>
      <c r="D32" s="40" t="s">
        <v>71</v>
      </c>
      <c r="E32" s="51"/>
      <c r="F32" s="52"/>
      <c r="G32" s="54"/>
      <c r="H32" s="51">
        <v>15</v>
      </c>
      <c r="I32" s="52">
        <v>14</v>
      </c>
      <c r="J32" s="54">
        <f t="shared" ref="J32:J33" si="18">(I32/H32)*100</f>
        <v>93.333333333333329</v>
      </c>
      <c r="K32" s="51">
        <v>278</v>
      </c>
      <c r="L32" s="52">
        <v>263</v>
      </c>
      <c r="M32" s="69">
        <f t="shared" si="13"/>
        <v>94.60431654676259</v>
      </c>
      <c r="N32" s="57">
        <v>4953</v>
      </c>
      <c r="O32" s="56">
        <v>4878</v>
      </c>
      <c r="P32" s="56">
        <v>6300</v>
      </c>
      <c r="Q32" s="56">
        <v>9</v>
      </c>
      <c r="R32" s="56">
        <v>9</v>
      </c>
      <c r="S32" s="86">
        <f t="shared" si="3"/>
        <v>100</v>
      </c>
      <c r="T32" s="97">
        <v>5</v>
      </c>
      <c r="U32" s="56">
        <v>5</v>
      </c>
      <c r="V32" s="69">
        <f t="shared" si="4"/>
        <v>100</v>
      </c>
      <c r="W32" s="94">
        <f t="shared" si="7"/>
        <v>14</v>
      </c>
      <c r="X32" s="81">
        <f t="shared" si="10"/>
        <v>14</v>
      </c>
      <c r="Y32" s="95">
        <f t="shared" si="8"/>
        <v>100</v>
      </c>
      <c r="Z32" s="55">
        <v>4</v>
      </c>
      <c r="AA32" s="56">
        <v>4</v>
      </c>
      <c r="AB32" s="69">
        <f t="shared" si="6"/>
        <v>100</v>
      </c>
      <c r="AC32" s="55">
        <v>2</v>
      </c>
      <c r="AD32" s="56">
        <v>2</v>
      </c>
      <c r="AE32" s="69">
        <f t="shared" si="9"/>
        <v>100</v>
      </c>
      <c r="AF32" s="57">
        <v>3</v>
      </c>
      <c r="AG32" s="56">
        <v>3</v>
      </c>
      <c r="AH32" s="69">
        <f t="shared" si="17"/>
        <v>100</v>
      </c>
      <c r="AI32" s="50">
        <f>(L32+R32+U32+AA32+AD32+AG32)/(K32+Q32+T32+Z32+AC32+AF32)*100</f>
        <v>95.016611295681059</v>
      </c>
      <c r="AJ32" s="28"/>
      <c r="AK32" s="21"/>
    </row>
    <row r="33" spans="1:36" ht="26.25" thickBot="1" x14ac:dyDescent="0.3">
      <c r="A33" s="6">
        <v>26</v>
      </c>
      <c r="B33" s="91" t="s">
        <v>38</v>
      </c>
      <c r="C33" s="32" t="s">
        <v>79</v>
      </c>
      <c r="D33" s="40" t="s">
        <v>80</v>
      </c>
      <c r="E33" s="108">
        <v>65</v>
      </c>
      <c r="F33" s="109">
        <v>65</v>
      </c>
      <c r="G33" s="118">
        <f>(F33/E33)*100</f>
        <v>100</v>
      </c>
      <c r="H33" s="108">
        <v>51</v>
      </c>
      <c r="I33" s="109">
        <v>51</v>
      </c>
      <c r="J33" s="118">
        <f t="shared" si="18"/>
        <v>100</v>
      </c>
      <c r="K33" s="108">
        <v>1788</v>
      </c>
      <c r="L33" s="109">
        <v>1788</v>
      </c>
      <c r="M33" s="110">
        <f t="shared" si="13"/>
        <v>100</v>
      </c>
      <c r="N33" s="119">
        <v>121</v>
      </c>
      <c r="O33" s="114">
        <v>121</v>
      </c>
      <c r="P33" s="114">
        <f t="shared" ref="P33" si="19">(O33/N33)*100</f>
        <v>100</v>
      </c>
      <c r="Q33" s="114">
        <v>61</v>
      </c>
      <c r="R33" s="114">
        <v>61</v>
      </c>
      <c r="S33" s="120">
        <f t="shared" si="3"/>
        <v>100</v>
      </c>
      <c r="T33" s="113">
        <v>162</v>
      </c>
      <c r="U33" s="114">
        <v>162</v>
      </c>
      <c r="V33" s="110">
        <f t="shared" si="4"/>
        <v>100</v>
      </c>
      <c r="W33" s="121">
        <f t="shared" si="7"/>
        <v>223</v>
      </c>
      <c r="X33" s="122">
        <f t="shared" si="10"/>
        <v>223</v>
      </c>
      <c r="Y33" s="123">
        <f t="shared" si="8"/>
        <v>100</v>
      </c>
      <c r="Z33" s="113">
        <v>10</v>
      </c>
      <c r="AA33" s="114">
        <v>10</v>
      </c>
      <c r="AB33" s="110">
        <f t="shared" si="6"/>
        <v>100</v>
      </c>
      <c r="AC33" s="113">
        <v>10</v>
      </c>
      <c r="AD33" s="114">
        <v>9</v>
      </c>
      <c r="AE33" s="110">
        <f t="shared" si="9"/>
        <v>90</v>
      </c>
      <c r="AF33" s="119">
        <v>5</v>
      </c>
      <c r="AG33" s="114">
        <v>5</v>
      </c>
      <c r="AH33" s="110">
        <f t="shared" si="17"/>
        <v>100</v>
      </c>
      <c r="AI33" s="65">
        <f t="shared" si="11"/>
        <v>99.950884086444006</v>
      </c>
      <c r="AJ33" s="27"/>
    </row>
    <row r="34" spans="1:36" ht="21.75" customHeight="1" thickBot="1" x14ac:dyDescent="0.3">
      <c r="A34" s="9"/>
      <c r="B34" s="12" t="s">
        <v>34</v>
      </c>
      <c r="C34" s="11">
        <v>26</v>
      </c>
      <c r="D34" s="107"/>
      <c r="E34" s="111">
        <f>SUM(E8:E33)</f>
        <v>684</v>
      </c>
      <c r="F34" s="115">
        <f>SUM(F8:F33)</f>
        <v>671</v>
      </c>
      <c r="G34" s="126">
        <f t="shared" ref="G34" si="20">(F34/E34)*100</f>
        <v>98.099415204678365</v>
      </c>
      <c r="H34" s="111">
        <f t="shared" ref="H34:I34" si="21">SUM(H8:H33)</f>
        <v>298</v>
      </c>
      <c r="I34" s="115">
        <f t="shared" si="21"/>
        <v>287</v>
      </c>
      <c r="J34" s="116">
        <f>I34/H34*100</f>
        <v>96.308724832214764</v>
      </c>
      <c r="K34" s="112">
        <f t="shared" ref="K34:P34" si="22">SUM(K8:K33)</f>
        <v>3988</v>
      </c>
      <c r="L34" s="115">
        <f t="shared" si="22"/>
        <v>3963</v>
      </c>
      <c r="M34" s="124">
        <f>L34/K34*100</f>
        <v>99.37311935807422</v>
      </c>
      <c r="N34" s="115">
        <f t="shared" si="22"/>
        <v>5214</v>
      </c>
      <c r="O34" s="115">
        <f t="shared" si="22"/>
        <v>5139</v>
      </c>
      <c r="P34" s="127">
        <f t="shared" si="22"/>
        <v>6724</v>
      </c>
      <c r="Q34" s="111">
        <f>SUM(Q8:Q33)</f>
        <v>290</v>
      </c>
      <c r="R34" s="115">
        <f t="shared" ref="R34" si="23">SUM(R8:R33)</f>
        <v>287</v>
      </c>
      <c r="S34" s="116">
        <f>R34/Q34*100</f>
        <v>98.965517241379303</v>
      </c>
      <c r="T34" s="112">
        <f t="shared" ref="T34:U34" si="24">SUM(T8:T33)</f>
        <v>539</v>
      </c>
      <c r="U34" s="115">
        <f t="shared" si="24"/>
        <v>535</v>
      </c>
      <c r="V34" s="126">
        <f>U34/T34*100</f>
        <v>99.257884972170686</v>
      </c>
      <c r="W34" s="128">
        <f>SUM(W8:W33)</f>
        <v>829</v>
      </c>
      <c r="X34" s="125">
        <f>SUM(X8:X33)</f>
        <v>822</v>
      </c>
      <c r="Y34" s="116">
        <f t="shared" si="8"/>
        <v>99.155609167671898</v>
      </c>
      <c r="Z34" s="112">
        <f t="shared" ref="Z34:AA34" si="25">SUM(Z8:Z33)</f>
        <v>543</v>
      </c>
      <c r="AA34" s="115">
        <f t="shared" si="25"/>
        <v>541</v>
      </c>
      <c r="AB34" s="126">
        <f>AA34/Z34*100</f>
        <v>99.631675874769797</v>
      </c>
      <c r="AC34" s="111">
        <f t="shared" ref="AC34:AD34" si="26">SUM(AC8:AC33)</f>
        <v>56</v>
      </c>
      <c r="AD34" s="115">
        <f t="shared" si="26"/>
        <v>55</v>
      </c>
      <c r="AE34" s="117">
        <f>AD34/AC34*100</f>
        <v>98.214285714285708</v>
      </c>
      <c r="AF34" s="129">
        <f>SUM(AF8:AF33)</f>
        <v>39</v>
      </c>
      <c r="AG34" s="125">
        <f>SUM(AG8:AG33)</f>
        <v>39</v>
      </c>
      <c r="AH34" s="130">
        <f>(AG34/AF34)*100</f>
        <v>100</v>
      </c>
      <c r="AI34" s="63">
        <f t="shared" si="11"/>
        <v>99.358386801099911</v>
      </c>
      <c r="AJ34" s="21"/>
    </row>
    <row r="35" spans="1:36" ht="15.75" x14ac:dyDescent="0.25">
      <c r="A35" s="13"/>
      <c r="B35" s="13"/>
      <c r="C35" s="14" t="s">
        <v>43</v>
      </c>
      <c r="D35" s="13"/>
      <c r="E35" s="58">
        <f>E34-F34</f>
        <v>13</v>
      </c>
      <c r="F35" s="59"/>
      <c r="G35" s="59"/>
      <c r="H35" s="58">
        <f>H34-I34</f>
        <v>11</v>
      </c>
      <c r="I35" s="58"/>
      <c r="J35" s="58"/>
      <c r="K35" s="58">
        <f>K34-L34</f>
        <v>25</v>
      </c>
      <c r="L35" s="58"/>
      <c r="M35" s="60"/>
      <c r="N35" s="58"/>
      <c r="O35" s="58"/>
      <c r="P35" s="58"/>
      <c r="Q35" s="61">
        <f>Q34-R34</f>
        <v>3</v>
      </c>
      <c r="R35" s="58"/>
      <c r="S35" s="58"/>
      <c r="T35" s="58">
        <f>T34-U34</f>
        <v>4</v>
      </c>
      <c r="U35" s="58"/>
      <c r="V35" s="58"/>
      <c r="W35" s="62">
        <f>W34-X34</f>
        <v>7</v>
      </c>
      <c r="X35" s="58"/>
      <c r="Y35" s="58"/>
      <c r="Z35" s="58">
        <f>Z34-AA34</f>
        <v>2</v>
      </c>
      <c r="AA35" s="58"/>
      <c r="AB35" s="58"/>
      <c r="AC35" s="58">
        <f>AC34-AD34</f>
        <v>1</v>
      </c>
      <c r="AD35" s="59"/>
      <c r="AE35" s="59"/>
      <c r="AF35" s="58">
        <f>AF34-AG34</f>
        <v>0</v>
      </c>
      <c r="AG35" s="59"/>
      <c r="AH35" s="59"/>
      <c r="AI35" s="59"/>
      <c r="AJ35" s="21"/>
    </row>
    <row r="36" spans="1:36" ht="15.75" customHeight="1" x14ac:dyDescent="0.25">
      <c r="B36" s="167" t="s">
        <v>87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</row>
    <row r="37" spans="1:36" ht="15.75" customHeight="1" x14ac:dyDescent="0.25">
      <c r="B37" s="178" t="s">
        <v>88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</row>
    <row r="38" spans="1:36" ht="15" customHeight="1" x14ac:dyDescent="0.25"/>
    <row r="39" spans="1:36" ht="15" customHeight="1" x14ac:dyDescent="0.25"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</row>
    <row r="40" spans="1:36" ht="15" customHeight="1" x14ac:dyDescent="0.25"/>
  </sheetData>
  <mergeCells count="45">
    <mergeCell ref="AI5:AI6"/>
    <mergeCell ref="AJ29:AK29"/>
    <mergeCell ref="B36:AE36"/>
    <mergeCell ref="D39:AB39"/>
    <mergeCell ref="B37:AE37"/>
    <mergeCell ref="AC5:AC6"/>
    <mergeCell ref="AD5:AD6"/>
    <mergeCell ref="AE5:AE6"/>
    <mergeCell ref="AF5:AF6"/>
    <mergeCell ref="AG5:AG6"/>
    <mergeCell ref="AH5:AH6"/>
    <mergeCell ref="Z5:Z6"/>
    <mergeCell ref="AA5:AA6"/>
    <mergeCell ref="AB5:AB6"/>
    <mergeCell ref="T5:T6"/>
    <mergeCell ref="U5:U6"/>
    <mergeCell ref="X5:X6"/>
    <mergeCell ref="Y5:Y6"/>
    <mergeCell ref="N5:N6"/>
    <mergeCell ref="O5:O6"/>
    <mergeCell ref="P5:P6"/>
    <mergeCell ref="Q5:Q6"/>
    <mergeCell ref="R5:R6"/>
    <mergeCell ref="S5:S6"/>
    <mergeCell ref="K5:K6"/>
    <mergeCell ref="L5:L6"/>
    <mergeCell ref="M5:M6"/>
    <mergeCell ref="V5:V6"/>
    <mergeCell ref="W5:W6"/>
    <mergeCell ref="A3:AH3"/>
    <mergeCell ref="A4:A6"/>
    <mergeCell ref="B4:B6"/>
    <mergeCell ref="C4:C6"/>
    <mergeCell ref="D4:D6"/>
    <mergeCell ref="E4:J4"/>
    <mergeCell ref="K4:M4"/>
    <mergeCell ref="N4:P4"/>
    <mergeCell ref="Q4:S4"/>
    <mergeCell ref="T4:V4"/>
    <mergeCell ref="W4:Y4"/>
    <mergeCell ref="Z4:AB4"/>
    <mergeCell ref="AC4:AE4"/>
    <mergeCell ref="AF4:AH4"/>
    <mergeCell ref="E5:G5"/>
    <mergeCell ref="H5:J5"/>
  </mergeCells>
  <pageMargins left="0.11811023622047245" right="0" top="0.15748031496062992" bottom="0" header="0.31496062992125984" footer="0.31496062992125984"/>
  <pageSetup paperSize="9" scale="5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без культуры</vt:lpstr>
      <vt:lpstr>Лист2</vt:lpstr>
      <vt:lpstr>Лист3</vt:lpstr>
      <vt:lpstr>'без культуры'!Область_печати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Минстрой Чувашии</dc:creator>
  <cp:lastModifiedBy>Минстрой 25. Лидия Зибарева</cp:lastModifiedBy>
  <cp:lastPrinted>2019-09-27T16:38:30Z</cp:lastPrinted>
  <dcterms:created xsi:type="dcterms:W3CDTF">2014-09-26T11:06:59Z</dcterms:created>
  <dcterms:modified xsi:type="dcterms:W3CDTF">2019-09-27T16:49:49Z</dcterms:modified>
</cp:coreProperties>
</file>