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<sst xmlns="http://schemas.openxmlformats.org/spreadsheetml/2006/main" count="106" uniqueCount="43">
  <si>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</si>
  <si>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</si>
  <si>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</si>
  <si>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</si>
  <si>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</si>
  <si>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</si>
  <si>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</si>
  <si>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</si>
  <si>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</si>
  <si>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</si>
  <si>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</si>
  <si>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</si>
  <si>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</si>
  <si>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</si>
  <si>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</si>
  <si>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</si>
  <si>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</si>
  <si>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</si>
  <si>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</si>
  <si>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</si>
  <si>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</si>
  <si>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</si>
  <si>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</si>
  <si>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</si>
  <si>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</si>
  <si>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</si>
  <si>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</si>
  <si>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</si>
  <si>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</si>
  <si>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</si>
  <si>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</si>
  <si>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</si>
  <si>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</si>
  <si>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</si>
  <si>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</si>
  <si>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</si>
  <si>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</si>
  <si>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</si>
  <si>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</si>
  <si>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</si>
  <si>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</si>
  <si>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</si>
  <si>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t>Справка об исполнении бюджетов поселений Комсомольского района на 01 октября 2019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</si>
</sst>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b/>
      <sz val="11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2" fontId="0" fillId="0" borderId="0" xfId="0" applyNumberFormat="1" applyFill="1" applyAlignment="1">
      <alignment/>
    </xf>
    <xf numFmtId="0" fontId="17" fillId="0" borderId="10" xfId="0" applyFont="1" applyFill="1" applyBorder="1" applyAlignment="1">
      <alignment horizontal="left"/>
    </xf>
    <xf numFmtId="0" fontId="5" fillId="0" borderId="10" xfId="54" applyFont="1" applyFill="1" applyBorder="1" applyAlignment="1">
      <alignment horizontal="left" vertical="center" wrapText="1"/>
      <protection/>
    </xf>
    <xf numFmtId="0" fontId="57" fillId="0" borderId="0" xfId="0" applyFont="1" applyFill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53" applyFont="1" applyFill="1">
      <alignment/>
      <protection/>
    </xf>
    <xf numFmtId="172" fontId="8" fillId="0" borderId="0" xfId="53" applyNumberFormat="1" applyFont="1" applyFill="1">
      <alignment/>
      <protection/>
    </xf>
    <xf numFmtId="0" fontId="49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2" fontId="40" fillId="0" borderId="10" xfId="0" applyNumberFormat="1" applyFont="1" applyFill="1" applyBorder="1" applyAlignment="1">
      <alignment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3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8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7"/>
  <sheetViews>
    <sheetView tabSelected="1" zoomScalePageLayoutView="0" workbookViewId="0" topLeftCell="A1">
      <pane xSplit="2" topLeftCell="BC1" activePane="topRight" state="frozen"/>
      <selection pane="topLeft" activeCell="A1" sqref="A1"/>
      <selection pane="topRight" activeCell="BK24" sqref="BK24"/>
    </sheetView>
  </sheetViews>
  <sheetFormatPr defaultColWidth="9.140625" defaultRowHeight="15"/>
  <cols>
    <col min="1" max="1" width="6.421875" style="11" customWidth="1"/>
    <col min="2" max="2" width="45.00390625" style="11" customWidth="1"/>
    <col min="3" max="3" width="12.57421875" style="11" bestFit="1" customWidth="1"/>
    <col min="4" max="4" width="11.421875" style="11" bestFit="1" customWidth="1"/>
    <col min="5" max="5" width="9.421875" style="11" bestFit="1" customWidth="1"/>
    <col min="6" max="6" width="12.421875" style="11" bestFit="1" customWidth="1"/>
    <col min="7" max="7" width="11.57421875" style="11" bestFit="1" customWidth="1"/>
    <col min="8" max="8" width="8.8515625" style="11" customWidth="1"/>
    <col min="9" max="10" width="10.57421875" style="11" bestFit="1" customWidth="1"/>
    <col min="11" max="11" width="9.421875" style="11" bestFit="1" customWidth="1"/>
    <col min="12" max="13" width="10.57421875" style="11" bestFit="1" customWidth="1"/>
    <col min="14" max="14" width="9.421875" style="11" bestFit="1" customWidth="1"/>
    <col min="15" max="15" width="10.57421875" style="11" bestFit="1" customWidth="1"/>
    <col min="16" max="16" width="10.421875" style="11" bestFit="1" customWidth="1"/>
    <col min="17" max="17" width="9.140625" style="11" customWidth="1"/>
    <col min="18" max="19" width="10.421875" style="11" bestFit="1" customWidth="1"/>
    <col min="20" max="27" width="9.140625" style="11" customWidth="1"/>
    <col min="28" max="33" width="9.28125" style="11" bestFit="1" customWidth="1"/>
    <col min="34" max="34" width="8.00390625" style="11" customWidth="1"/>
    <col min="35" max="35" width="9.28125" style="11" bestFit="1" customWidth="1"/>
    <col min="36" max="36" width="13.7109375" style="11" bestFit="1" customWidth="1"/>
    <col min="37" max="37" width="12.421875" style="11" bestFit="1" customWidth="1"/>
    <col min="38" max="38" width="9.28125" style="11" bestFit="1" customWidth="1"/>
    <col min="39" max="40" width="11.421875" style="11" bestFit="1" customWidth="1"/>
    <col min="41" max="41" width="9.28125" style="11" bestFit="1" customWidth="1"/>
    <col min="42" max="43" width="11.421875" style="11" bestFit="1" customWidth="1"/>
    <col min="44" max="44" width="9.140625" style="11" customWidth="1"/>
    <col min="45" max="46" width="12.421875" style="11" bestFit="1" customWidth="1"/>
    <col min="47" max="47" width="9.140625" style="11" customWidth="1"/>
    <col min="48" max="49" width="11.421875" style="11" bestFit="1" customWidth="1"/>
    <col min="50" max="50" width="9.140625" style="11" customWidth="1"/>
    <col min="51" max="52" width="11.421875" style="11" bestFit="1" customWidth="1"/>
    <col min="53" max="53" width="9.140625" style="11" customWidth="1"/>
    <col min="54" max="55" width="11.421875" style="11" bestFit="1" customWidth="1"/>
    <col min="56" max="56" width="9.140625" style="11" customWidth="1"/>
    <col min="57" max="58" width="11.421875" style="11" bestFit="1" customWidth="1"/>
    <col min="59" max="59" width="9.140625" style="11" customWidth="1"/>
    <col min="60" max="61" width="11.421875" style="11" bestFit="1" customWidth="1"/>
    <col min="62" max="62" width="9.140625" style="11" customWidth="1"/>
    <col min="63" max="64" width="10.421875" style="11" bestFit="1" customWidth="1"/>
    <col min="65" max="65" width="12.140625" style="11" customWidth="1"/>
    <col min="66" max="66" width="9.140625" style="11" customWidth="1"/>
    <col min="67" max="67" width="10.7109375" style="11" bestFit="1" customWidth="1"/>
    <col min="68" max="16384" width="9.140625" style="11" customWidth="1"/>
  </cols>
  <sheetData>
    <row r="1" spans="1:67" ht="15" customHeight="1">
      <c r="A1" s="1"/>
      <c r="B1" s="1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/>
      <c r="P1" s="15"/>
      <c r="Q1" s="15"/>
      <c r="R1" s="76" t="s">
        <v>0</v>
      </c>
      <c r="S1" s="76"/>
      <c r="T1" s="7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8"/>
      <c r="BL1" s="18"/>
      <c r="BM1" s="18"/>
      <c r="BN1" s="18"/>
      <c r="BO1" s="18"/>
    </row>
    <row r="2" spans="1:67" ht="15.75">
      <c r="A2" s="1"/>
      <c r="B2" s="1"/>
      <c r="C2" s="77" t="s">
        <v>42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8"/>
      <c r="BL2" s="18"/>
      <c r="BM2" s="18"/>
      <c r="BN2" s="18"/>
      <c r="BO2" s="18"/>
    </row>
    <row r="3" spans="1:67" ht="15.75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8"/>
      <c r="BL3" s="18"/>
      <c r="BM3" s="18"/>
      <c r="BN3" s="18"/>
      <c r="BO3" s="18"/>
    </row>
    <row r="4" spans="1:67" ht="15" customHeight="1">
      <c r="A4" s="38" t="s">
        <v>21</v>
      </c>
      <c r="B4" s="42" t="s">
        <v>1</v>
      </c>
      <c r="C4" s="36" t="s">
        <v>2</v>
      </c>
      <c r="D4" s="37"/>
      <c r="E4" s="38"/>
      <c r="F4" s="47" t="s">
        <v>3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9" t="s">
        <v>4</v>
      </c>
      <c r="AT4" s="50"/>
      <c r="AU4" s="51"/>
      <c r="AV4" s="47" t="s">
        <v>7</v>
      </c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36" t="s">
        <v>5</v>
      </c>
      <c r="BL4" s="37"/>
      <c r="BM4" s="38"/>
      <c r="BN4" s="18"/>
      <c r="BO4" s="18"/>
    </row>
    <row r="5" spans="1:67" ht="15" customHeight="1">
      <c r="A5" s="45"/>
      <c r="B5" s="43"/>
      <c r="C5" s="58"/>
      <c r="D5" s="59"/>
      <c r="E5" s="45"/>
      <c r="F5" s="66" t="s">
        <v>6</v>
      </c>
      <c r="G5" s="66"/>
      <c r="H5" s="66"/>
      <c r="I5" s="73" t="s">
        <v>7</v>
      </c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5"/>
      <c r="AJ5" s="66" t="s">
        <v>8</v>
      </c>
      <c r="AK5" s="66"/>
      <c r="AL5" s="66"/>
      <c r="AM5" s="47" t="s">
        <v>7</v>
      </c>
      <c r="AN5" s="48"/>
      <c r="AO5" s="48"/>
      <c r="AP5" s="48"/>
      <c r="AQ5" s="48"/>
      <c r="AR5" s="48"/>
      <c r="AS5" s="52"/>
      <c r="AT5" s="53"/>
      <c r="AU5" s="54"/>
      <c r="AV5" s="67" t="s">
        <v>12</v>
      </c>
      <c r="AW5" s="68"/>
      <c r="AX5" s="68"/>
      <c r="AY5" s="46" t="s">
        <v>7</v>
      </c>
      <c r="AZ5" s="46"/>
      <c r="BA5" s="46"/>
      <c r="BB5" s="46" t="s">
        <v>13</v>
      </c>
      <c r="BC5" s="46"/>
      <c r="BD5" s="46"/>
      <c r="BE5" s="46" t="s">
        <v>14</v>
      </c>
      <c r="BF5" s="46"/>
      <c r="BG5" s="46"/>
      <c r="BH5" s="66" t="s">
        <v>15</v>
      </c>
      <c r="BI5" s="66"/>
      <c r="BJ5" s="66"/>
      <c r="BK5" s="58"/>
      <c r="BL5" s="59"/>
      <c r="BM5" s="45"/>
      <c r="BN5" s="18"/>
      <c r="BO5" s="18"/>
    </row>
    <row r="6" spans="1:67" ht="15" customHeight="1">
      <c r="A6" s="45"/>
      <c r="B6" s="43"/>
      <c r="C6" s="58"/>
      <c r="D6" s="59"/>
      <c r="E6" s="45"/>
      <c r="F6" s="66"/>
      <c r="G6" s="66"/>
      <c r="H6" s="66"/>
      <c r="I6" s="36" t="s">
        <v>9</v>
      </c>
      <c r="J6" s="37"/>
      <c r="K6" s="38"/>
      <c r="L6" s="36" t="s">
        <v>10</v>
      </c>
      <c r="M6" s="37"/>
      <c r="N6" s="38"/>
      <c r="O6" s="36" t="s">
        <v>23</v>
      </c>
      <c r="P6" s="37"/>
      <c r="Q6" s="38"/>
      <c r="R6" s="36" t="s">
        <v>11</v>
      </c>
      <c r="S6" s="37"/>
      <c r="T6" s="38"/>
      <c r="U6" s="36" t="s">
        <v>22</v>
      </c>
      <c r="V6" s="37"/>
      <c r="W6" s="38"/>
      <c r="X6" s="36" t="s">
        <v>24</v>
      </c>
      <c r="Y6" s="37"/>
      <c r="Z6" s="38"/>
      <c r="AA6" s="36" t="s">
        <v>28</v>
      </c>
      <c r="AB6" s="37"/>
      <c r="AC6" s="38"/>
      <c r="AD6" s="60" t="s">
        <v>29</v>
      </c>
      <c r="AE6" s="61"/>
      <c r="AF6" s="62"/>
      <c r="AG6" s="36" t="s">
        <v>27</v>
      </c>
      <c r="AH6" s="37"/>
      <c r="AI6" s="38"/>
      <c r="AJ6" s="66"/>
      <c r="AK6" s="66"/>
      <c r="AL6" s="66"/>
      <c r="AM6" s="36" t="s">
        <v>25</v>
      </c>
      <c r="AN6" s="37"/>
      <c r="AO6" s="38"/>
      <c r="AP6" s="36" t="s">
        <v>26</v>
      </c>
      <c r="AQ6" s="37"/>
      <c r="AR6" s="38"/>
      <c r="AS6" s="52"/>
      <c r="AT6" s="53"/>
      <c r="AU6" s="54"/>
      <c r="AV6" s="69"/>
      <c r="AW6" s="70"/>
      <c r="AX6" s="70"/>
      <c r="AY6" s="46" t="s">
        <v>16</v>
      </c>
      <c r="AZ6" s="46"/>
      <c r="BA6" s="46"/>
      <c r="BB6" s="46"/>
      <c r="BC6" s="46"/>
      <c r="BD6" s="46"/>
      <c r="BE6" s="46"/>
      <c r="BF6" s="46"/>
      <c r="BG6" s="46"/>
      <c r="BH6" s="66"/>
      <c r="BI6" s="66"/>
      <c r="BJ6" s="66"/>
      <c r="BK6" s="58"/>
      <c r="BL6" s="59"/>
      <c r="BM6" s="45"/>
      <c r="BN6" s="18"/>
      <c r="BO6" s="18"/>
    </row>
    <row r="7" spans="1:67" ht="168" customHeight="1">
      <c r="A7" s="45"/>
      <c r="B7" s="43"/>
      <c r="C7" s="39"/>
      <c r="D7" s="40"/>
      <c r="E7" s="41"/>
      <c r="F7" s="66"/>
      <c r="G7" s="66"/>
      <c r="H7" s="66"/>
      <c r="I7" s="39"/>
      <c r="J7" s="40"/>
      <c r="K7" s="41"/>
      <c r="L7" s="39"/>
      <c r="M7" s="40"/>
      <c r="N7" s="41"/>
      <c r="O7" s="39"/>
      <c r="P7" s="40"/>
      <c r="Q7" s="41"/>
      <c r="R7" s="39"/>
      <c r="S7" s="40"/>
      <c r="T7" s="41"/>
      <c r="U7" s="39"/>
      <c r="V7" s="40"/>
      <c r="W7" s="41"/>
      <c r="X7" s="39"/>
      <c r="Y7" s="40"/>
      <c r="Z7" s="41"/>
      <c r="AA7" s="39"/>
      <c r="AB7" s="40"/>
      <c r="AC7" s="41"/>
      <c r="AD7" s="63"/>
      <c r="AE7" s="64"/>
      <c r="AF7" s="65"/>
      <c r="AG7" s="39"/>
      <c r="AH7" s="40"/>
      <c r="AI7" s="41"/>
      <c r="AJ7" s="66"/>
      <c r="AK7" s="66"/>
      <c r="AL7" s="66"/>
      <c r="AM7" s="39"/>
      <c r="AN7" s="40"/>
      <c r="AO7" s="41"/>
      <c r="AP7" s="39"/>
      <c r="AQ7" s="40"/>
      <c r="AR7" s="41"/>
      <c r="AS7" s="55"/>
      <c r="AT7" s="56"/>
      <c r="AU7" s="57"/>
      <c r="AV7" s="71"/>
      <c r="AW7" s="72"/>
      <c r="AX7" s="72"/>
      <c r="AY7" s="46"/>
      <c r="AZ7" s="46"/>
      <c r="BA7" s="46"/>
      <c r="BB7" s="46"/>
      <c r="BC7" s="46"/>
      <c r="BD7" s="46"/>
      <c r="BE7" s="46"/>
      <c r="BF7" s="46"/>
      <c r="BG7" s="46"/>
      <c r="BH7" s="66"/>
      <c r="BI7" s="66"/>
      <c r="BJ7" s="66"/>
      <c r="BK7" s="39"/>
      <c r="BL7" s="40"/>
      <c r="BM7" s="41"/>
      <c r="BN7" s="18"/>
      <c r="BO7" s="18"/>
    </row>
    <row r="8" spans="1:67" ht="33.75">
      <c r="A8" s="41"/>
      <c r="B8" s="4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31" t="s">
        <v>17</v>
      </c>
      <c r="AE8" s="31" t="s">
        <v>18</v>
      </c>
      <c r="AF8" s="31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8"/>
      <c r="BO8" s="18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8"/>
      <c r="BO9" s="18"/>
    </row>
    <row r="10" spans="1:67" ht="15">
      <c r="A10" s="24">
        <v>1</v>
      </c>
      <c r="B10" s="23" t="s">
        <v>30</v>
      </c>
      <c r="C10" s="7">
        <f>F10+AJ10</f>
        <v>5498.1</v>
      </c>
      <c r="D10" s="8">
        <f>G10+AK10</f>
        <v>3335.2</v>
      </c>
      <c r="E10" s="2">
        <f aca="true" t="shared" si="0" ref="E10:E21">D10/C10*100</f>
        <v>60.66095560284461</v>
      </c>
      <c r="F10" s="2">
        <v>1469.8</v>
      </c>
      <c r="G10" s="2">
        <v>778.1</v>
      </c>
      <c r="H10" s="2">
        <f>G10/F10*100</f>
        <v>52.93917539801334</v>
      </c>
      <c r="I10" s="2">
        <v>163</v>
      </c>
      <c r="J10" s="2">
        <v>106.9</v>
      </c>
      <c r="K10" s="2">
        <f aca="true" t="shared" si="1" ref="K10:K22">J10/I10*100</f>
        <v>65.58282208588957</v>
      </c>
      <c r="L10" s="2">
        <v>35</v>
      </c>
      <c r="M10" s="2">
        <v>34.1</v>
      </c>
      <c r="N10" s="2">
        <f>M10/L10*100</f>
        <v>97.42857142857143</v>
      </c>
      <c r="O10" s="2">
        <v>264</v>
      </c>
      <c r="P10" s="2">
        <v>64.4</v>
      </c>
      <c r="Q10" s="2">
        <f>P10/O10*100</f>
        <v>24.393939393939394</v>
      </c>
      <c r="R10" s="2">
        <v>729</v>
      </c>
      <c r="S10" s="2">
        <v>342.1</v>
      </c>
      <c r="T10" s="2">
        <f>S10/R10*100</f>
        <v>46.92729766803841</v>
      </c>
      <c r="U10" s="2">
        <v>0</v>
      </c>
      <c r="V10" s="2">
        <v>0</v>
      </c>
      <c r="W10" s="2" t="e">
        <f>V10/U10*100</f>
        <v>#DIV/0!</v>
      </c>
      <c r="X10" s="2">
        <v>23.9</v>
      </c>
      <c r="Y10" s="2">
        <v>23.3</v>
      </c>
      <c r="Z10" s="2">
        <f>Y10/X10*100</f>
        <v>97.48953974895397</v>
      </c>
      <c r="AA10" s="2">
        <v>0</v>
      </c>
      <c r="AB10" s="2">
        <v>0</v>
      </c>
      <c r="AC10" s="2" t="e">
        <f>AB10/AA10*100</f>
        <v>#DIV/0!</v>
      </c>
      <c r="AD10" s="2">
        <v>0</v>
      </c>
      <c r="AE10" s="2">
        <v>0</v>
      </c>
      <c r="AF10" s="2" t="e">
        <f>AE10/AD10*100</f>
        <v>#DIV/0!</v>
      </c>
      <c r="AG10" s="2">
        <v>0</v>
      </c>
      <c r="AH10" s="2">
        <v>0</v>
      </c>
      <c r="AI10" s="2" t="e">
        <v>#DIV/0!</v>
      </c>
      <c r="AJ10" s="26">
        <v>4028.3</v>
      </c>
      <c r="AK10" s="2">
        <v>2557.1</v>
      </c>
      <c r="AL10" s="2">
        <f aca="true" t="shared" si="2" ref="AL10:AL21">AK10/AJ10*100</f>
        <v>63.478390388004854</v>
      </c>
      <c r="AM10" s="2">
        <v>1880.8</v>
      </c>
      <c r="AN10" s="2">
        <v>1410.6</v>
      </c>
      <c r="AO10" s="2">
        <f>AN10/AM10*100</f>
        <v>75</v>
      </c>
      <c r="AP10" s="2">
        <v>1197.5</v>
      </c>
      <c r="AQ10" s="2">
        <v>530</v>
      </c>
      <c r="AR10" s="2">
        <f>AQ10/AP10*100</f>
        <v>44.258872651356995</v>
      </c>
      <c r="AS10" s="19">
        <v>6402.9</v>
      </c>
      <c r="AT10" s="2">
        <v>3948.9</v>
      </c>
      <c r="AU10" s="2">
        <f>AT10/AS10*100</f>
        <v>61.673616642458896</v>
      </c>
      <c r="AV10" s="20">
        <v>1252.1</v>
      </c>
      <c r="AW10" s="2">
        <v>799.4</v>
      </c>
      <c r="AX10" s="2">
        <f>AW10/AV10*100</f>
        <v>63.84474083539654</v>
      </c>
      <c r="AY10" s="20">
        <v>1237.1</v>
      </c>
      <c r="AZ10" s="2">
        <v>785</v>
      </c>
      <c r="BA10" s="2">
        <f>AZ10/AY10*100</f>
        <v>63.45485409425269</v>
      </c>
      <c r="BB10" s="2">
        <v>768.3</v>
      </c>
      <c r="BC10" s="2">
        <v>493.2</v>
      </c>
      <c r="BD10" s="2">
        <f>BC10/BB10*100</f>
        <v>64.19367434595861</v>
      </c>
      <c r="BE10" s="20">
        <v>903.8</v>
      </c>
      <c r="BF10" s="2">
        <v>766.4</v>
      </c>
      <c r="BG10" s="2">
        <f>BF10/BE10*100</f>
        <v>84.79752157556982</v>
      </c>
      <c r="BH10" s="20">
        <v>3286.8</v>
      </c>
      <c r="BI10" s="2">
        <v>1745.5</v>
      </c>
      <c r="BJ10" s="2">
        <f>BI10/BH10*100</f>
        <v>53.10636485335281</v>
      </c>
      <c r="BK10" s="19">
        <f>C10-AS10</f>
        <v>-904.7999999999993</v>
      </c>
      <c r="BL10" s="19">
        <f>D10-AT10</f>
        <v>-613.7000000000003</v>
      </c>
      <c r="BM10" s="2">
        <f>BL10/BK10*100</f>
        <v>67.82714412024765</v>
      </c>
      <c r="BN10" s="9"/>
      <c r="BO10" s="10"/>
    </row>
    <row r="11" spans="1:67" ht="15">
      <c r="A11" s="24">
        <v>2</v>
      </c>
      <c r="B11" s="23" t="s">
        <v>31</v>
      </c>
      <c r="C11" s="7">
        <f aca="true" t="shared" si="3" ref="C11:C21">F11+AJ11</f>
        <v>3826.6000000000004</v>
      </c>
      <c r="D11" s="8">
        <f aca="true" t="shared" si="4" ref="D11:D21">G11+AK11</f>
        <v>2693.7000000000003</v>
      </c>
      <c r="E11" s="2">
        <f t="shared" si="0"/>
        <v>70.39408352061882</v>
      </c>
      <c r="F11" s="2">
        <v>844.2</v>
      </c>
      <c r="G11" s="2">
        <v>601.9</v>
      </c>
      <c r="H11" s="2">
        <f aca="true" t="shared" si="5" ref="H11:H21">G11/F11*100</f>
        <v>71.29827055200188</v>
      </c>
      <c r="I11" s="2">
        <v>75</v>
      </c>
      <c r="J11" s="2">
        <v>52.3</v>
      </c>
      <c r="K11" s="2">
        <f t="shared" si="1"/>
        <v>69.73333333333332</v>
      </c>
      <c r="L11" s="2">
        <v>80</v>
      </c>
      <c r="M11" s="2">
        <v>84.8</v>
      </c>
      <c r="N11" s="2">
        <f aca="true" t="shared" si="6" ref="N11:N21">M11/L11*100</f>
        <v>106</v>
      </c>
      <c r="O11" s="2">
        <v>90</v>
      </c>
      <c r="P11" s="2">
        <v>32.9</v>
      </c>
      <c r="Q11" s="2">
        <f aca="true" t="shared" si="7" ref="Q11:Q21">P11/O11*100</f>
        <v>36.55555555555555</v>
      </c>
      <c r="R11" s="2">
        <v>270</v>
      </c>
      <c r="S11" s="2">
        <v>144</v>
      </c>
      <c r="T11" s="2">
        <f aca="true" t="shared" si="8" ref="T11:T21">S11/R11*100</f>
        <v>53.333333333333336</v>
      </c>
      <c r="U11" s="2">
        <v>0</v>
      </c>
      <c r="V11" s="2">
        <v>0</v>
      </c>
      <c r="W11" s="2" t="e">
        <f>V11/U11*100</f>
        <v>#DIV/0!</v>
      </c>
      <c r="X11" s="2">
        <v>72</v>
      </c>
      <c r="Y11" s="2">
        <v>72</v>
      </c>
      <c r="Z11" s="2">
        <f aca="true" t="shared" si="9" ref="Z11:Z22">Y11/X11*100</f>
        <v>100</v>
      </c>
      <c r="AA11" s="2">
        <v>0</v>
      </c>
      <c r="AB11" s="2">
        <v>0</v>
      </c>
      <c r="AC11" s="2" t="e">
        <f aca="true" t="shared" si="10" ref="AC11:AC21">AB11/AA11*100</f>
        <v>#DIV/0!</v>
      </c>
      <c r="AD11" s="2">
        <v>0</v>
      </c>
      <c r="AE11" s="2">
        <v>0</v>
      </c>
      <c r="AF11" s="2" t="e">
        <f aca="true" t="shared" si="11" ref="AF11:AF21">AE11/AD11*100</f>
        <v>#DIV/0!</v>
      </c>
      <c r="AG11" s="2">
        <v>0</v>
      </c>
      <c r="AH11" s="2">
        <v>0</v>
      </c>
      <c r="AI11" s="2" t="e">
        <v>#DIV/0!</v>
      </c>
      <c r="AJ11" s="27">
        <v>2982.4</v>
      </c>
      <c r="AK11" s="2">
        <v>2091.8</v>
      </c>
      <c r="AL11" s="2">
        <f t="shared" si="2"/>
        <v>70.13814377682404</v>
      </c>
      <c r="AM11" s="2">
        <v>1354.8</v>
      </c>
      <c r="AN11" s="2">
        <v>1016.1</v>
      </c>
      <c r="AO11" s="2">
        <f aca="true" t="shared" si="12" ref="AO11:AO21">AN11/AM11*100</f>
        <v>75</v>
      </c>
      <c r="AP11" s="2">
        <v>815.6</v>
      </c>
      <c r="AQ11" s="2">
        <v>400</v>
      </c>
      <c r="AR11" s="2">
        <f aca="true" t="shared" si="13" ref="AR11:AR21">AQ11/AP11*100</f>
        <v>49.04364884747425</v>
      </c>
      <c r="AS11" s="19">
        <v>3904.7</v>
      </c>
      <c r="AT11" s="2">
        <v>2612.3</v>
      </c>
      <c r="AU11" s="2">
        <f aca="true" t="shared" si="14" ref="AU11:AU21">AT11/AS11*100</f>
        <v>66.90142648602966</v>
      </c>
      <c r="AV11" s="21">
        <v>1166.7</v>
      </c>
      <c r="AW11" s="2">
        <v>751.4</v>
      </c>
      <c r="AX11" s="2">
        <f aca="true" t="shared" si="15" ref="AX11:AX21">AW11/AV11*100</f>
        <v>64.40387417502357</v>
      </c>
      <c r="AY11" s="20">
        <v>1161.4</v>
      </c>
      <c r="AZ11" s="2">
        <v>746.7</v>
      </c>
      <c r="BA11" s="2">
        <f aca="true" t="shared" si="16" ref="BA11:BA22">AZ11/AY11*100</f>
        <v>64.29309454107111</v>
      </c>
      <c r="BB11" s="2">
        <v>850.6</v>
      </c>
      <c r="BC11" s="2">
        <v>497.3</v>
      </c>
      <c r="BD11" s="2">
        <f aca="true" t="shared" si="17" ref="BD11:BD21">BC11/BB11*100</f>
        <v>58.46461321420174</v>
      </c>
      <c r="BE11" s="20">
        <v>359.9</v>
      </c>
      <c r="BF11" s="2">
        <v>328</v>
      </c>
      <c r="BG11" s="2">
        <f aca="true" t="shared" si="18" ref="BG11:BG21">BF11/BE11*100</f>
        <v>91.13642678521812</v>
      </c>
      <c r="BH11" s="20">
        <v>1416.9</v>
      </c>
      <c r="BI11" s="2">
        <v>953</v>
      </c>
      <c r="BJ11" s="2">
        <f aca="true" t="shared" si="19" ref="BJ11:BJ21">BI11/BH11*100</f>
        <v>67.25951019832027</v>
      </c>
      <c r="BK11" s="19">
        <f aca="true" t="shared" si="20" ref="BK11:BK21">C11-AS11</f>
        <v>-78.09999999999945</v>
      </c>
      <c r="BL11" s="19">
        <f aca="true" t="shared" si="21" ref="BL11:BL21">D11-AT11</f>
        <v>81.40000000000009</v>
      </c>
      <c r="BM11" s="2">
        <f aca="true" t="shared" si="22" ref="BM11:BM21">BL11/BK11*100</f>
        <v>-104.22535211267689</v>
      </c>
      <c r="BN11" s="9"/>
      <c r="BO11" s="10"/>
    </row>
    <row r="12" spans="1:67" ht="15">
      <c r="A12" s="24">
        <v>3</v>
      </c>
      <c r="B12" s="23" t="s">
        <v>32</v>
      </c>
      <c r="C12" s="7">
        <f t="shared" si="3"/>
        <v>3426.1</v>
      </c>
      <c r="D12" s="8">
        <f t="shared" si="4"/>
        <v>2116.5</v>
      </c>
      <c r="E12" s="2">
        <f t="shared" si="0"/>
        <v>61.77578004144655</v>
      </c>
      <c r="F12" s="2">
        <v>785.4</v>
      </c>
      <c r="G12" s="2">
        <v>541.4</v>
      </c>
      <c r="H12" s="2">
        <f t="shared" si="5"/>
        <v>68.93302775655717</v>
      </c>
      <c r="I12" s="2">
        <v>65</v>
      </c>
      <c r="J12" s="2">
        <v>44.7</v>
      </c>
      <c r="K12" s="2">
        <f t="shared" si="1"/>
        <v>68.76923076923077</v>
      </c>
      <c r="L12" s="2">
        <v>23</v>
      </c>
      <c r="M12" s="2">
        <v>21.8</v>
      </c>
      <c r="N12" s="2">
        <f t="shared" si="6"/>
        <v>94.78260869565219</v>
      </c>
      <c r="O12" s="2">
        <v>58</v>
      </c>
      <c r="P12" s="2">
        <v>22.1</v>
      </c>
      <c r="Q12" s="2">
        <f t="shared" si="7"/>
        <v>38.10344827586207</v>
      </c>
      <c r="R12" s="16">
        <v>298</v>
      </c>
      <c r="S12" s="2">
        <v>183.6</v>
      </c>
      <c r="T12" s="2">
        <f t="shared" si="8"/>
        <v>61.61073825503356</v>
      </c>
      <c r="U12" s="2">
        <v>0</v>
      </c>
      <c r="V12" s="2">
        <v>0</v>
      </c>
      <c r="W12" s="2" t="e">
        <f aca="true" t="shared" si="23" ref="W12:W21">V12/U12*100</f>
        <v>#DIV/0!</v>
      </c>
      <c r="X12" s="2">
        <v>61.2</v>
      </c>
      <c r="Y12" s="2">
        <v>32.3</v>
      </c>
      <c r="Z12" s="2">
        <f t="shared" si="9"/>
        <v>52.77777777777777</v>
      </c>
      <c r="AA12" s="2">
        <v>0</v>
      </c>
      <c r="AB12" s="2">
        <v>0</v>
      </c>
      <c r="AC12" s="2" t="e">
        <f t="shared" si="10"/>
        <v>#DIV/0!</v>
      </c>
      <c r="AD12" s="2">
        <v>9.4</v>
      </c>
      <c r="AE12" s="2">
        <v>9.4</v>
      </c>
      <c r="AF12" s="2">
        <f>AE12/AD12*100</f>
        <v>100</v>
      </c>
      <c r="AG12" s="2">
        <v>0</v>
      </c>
      <c r="AH12" s="2">
        <v>0</v>
      </c>
      <c r="AI12" s="2" t="e">
        <v>#DIV/0!</v>
      </c>
      <c r="AJ12" s="27">
        <v>2640.7</v>
      </c>
      <c r="AK12" s="2">
        <v>1575.1</v>
      </c>
      <c r="AL12" s="2">
        <f t="shared" si="2"/>
        <v>59.64706327867611</v>
      </c>
      <c r="AM12" s="2">
        <v>1012.9</v>
      </c>
      <c r="AN12" s="2">
        <v>759.7</v>
      </c>
      <c r="AO12" s="2">
        <f t="shared" si="12"/>
        <v>75.00246816072664</v>
      </c>
      <c r="AP12" s="2">
        <v>677.2</v>
      </c>
      <c r="AQ12" s="2">
        <v>400</v>
      </c>
      <c r="AR12" s="2">
        <f t="shared" si="13"/>
        <v>59.06674542232723</v>
      </c>
      <c r="AS12" s="19">
        <v>3587.1</v>
      </c>
      <c r="AT12" s="2">
        <v>2091.2</v>
      </c>
      <c r="AU12" s="2">
        <f t="shared" si="14"/>
        <v>58.297789300549184</v>
      </c>
      <c r="AV12" s="21">
        <v>1228.7</v>
      </c>
      <c r="AW12" s="2">
        <v>784.7</v>
      </c>
      <c r="AX12" s="2">
        <f t="shared" si="15"/>
        <v>63.86424676487344</v>
      </c>
      <c r="AY12" s="20">
        <v>1223.8</v>
      </c>
      <c r="AZ12" s="2">
        <v>780.8</v>
      </c>
      <c r="BA12" s="2">
        <f t="shared" si="16"/>
        <v>63.80127471809119</v>
      </c>
      <c r="BB12" s="2">
        <v>954.1</v>
      </c>
      <c r="BC12" s="2">
        <v>301.2</v>
      </c>
      <c r="BD12" s="2">
        <f t="shared" si="17"/>
        <v>31.569017922649618</v>
      </c>
      <c r="BE12" s="20">
        <v>509.8</v>
      </c>
      <c r="BF12" s="2">
        <v>304.5</v>
      </c>
      <c r="BG12" s="2">
        <f t="shared" si="18"/>
        <v>59.72930561004315</v>
      </c>
      <c r="BH12" s="20">
        <v>740.4</v>
      </c>
      <c r="BI12" s="2">
        <v>600.3</v>
      </c>
      <c r="BJ12" s="2">
        <f t="shared" si="19"/>
        <v>81.07779578606159</v>
      </c>
      <c r="BK12" s="19">
        <f t="shared" si="20"/>
        <v>-161</v>
      </c>
      <c r="BL12" s="19">
        <f>D12-AT12</f>
        <v>25.300000000000182</v>
      </c>
      <c r="BM12" s="2">
        <f t="shared" si="22"/>
        <v>-15.714285714285827</v>
      </c>
      <c r="BN12" s="9"/>
      <c r="BO12" s="10"/>
    </row>
    <row r="13" spans="1:67" ht="15" customHeight="1">
      <c r="A13" s="24">
        <v>4</v>
      </c>
      <c r="B13" s="23" t="s">
        <v>33</v>
      </c>
      <c r="C13" s="7">
        <f t="shared" si="3"/>
        <v>3466.5</v>
      </c>
      <c r="D13" s="8">
        <f t="shared" si="4"/>
        <v>2065.9</v>
      </c>
      <c r="E13" s="2">
        <f t="shared" si="0"/>
        <v>59.59613442953988</v>
      </c>
      <c r="F13" s="2">
        <v>756</v>
      </c>
      <c r="G13" s="2">
        <v>441</v>
      </c>
      <c r="H13" s="2">
        <f t="shared" si="5"/>
        <v>58.333333333333336</v>
      </c>
      <c r="I13" s="2">
        <v>94.3</v>
      </c>
      <c r="J13" s="2">
        <v>60.9</v>
      </c>
      <c r="K13" s="2">
        <f t="shared" si="1"/>
        <v>64.58112407211028</v>
      </c>
      <c r="L13" s="2">
        <v>75</v>
      </c>
      <c r="M13" s="2">
        <v>72.1</v>
      </c>
      <c r="N13" s="2">
        <f t="shared" si="6"/>
        <v>96.13333333333333</v>
      </c>
      <c r="O13" s="2">
        <v>51</v>
      </c>
      <c r="P13" s="2">
        <v>17.8</v>
      </c>
      <c r="Q13" s="2">
        <f t="shared" si="7"/>
        <v>34.90196078431373</v>
      </c>
      <c r="R13" s="2">
        <v>285</v>
      </c>
      <c r="S13" s="2">
        <v>134</v>
      </c>
      <c r="T13" s="2">
        <f t="shared" si="8"/>
        <v>47.01754385964912</v>
      </c>
      <c r="U13" s="2">
        <v>0</v>
      </c>
      <c r="V13" s="2">
        <v>0</v>
      </c>
      <c r="W13" s="2" t="e">
        <f t="shared" si="23"/>
        <v>#DIV/0!</v>
      </c>
      <c r="X13" s="2">
        <v>61.4</v>
      </c>
      <c r="Y13" s="2">
        <v>0</v>
      </c>
      <c r="Z13" s="2">
        <f t="shared" si="9"/>
        <v>0</v>
      </c>
      <c r="AA13" s="2">
        <v>0</v>
      </c>
      <c r="AB13" s="2">
        <v>0</v>
      </c>
      <c r="AC13" s="2" t="e">
        <f t="shared" si="10"/>
        <v>#DIV/0!</v>
      </c>
      <c r="AD13" s="2">
        <v>0</v>
      </c>
      <c r="AE13" s="2">
        <v>0</v>
      </c>
      <c r="AF13" s="2" t="e">
        <f t="shared" si="11"/>
        <v>#DIV/0!</v>
      </c>
      <c r="AG13" s="2">
        <v>0</v>
      </c>
      <c r="AH13" s="2">
        <v>0</v>
      </c>
      <c r="AI13" s="2" t="e">
        <v>#DIV/0!</v>
      </c>
      <c r="AJ13" s="33">
        <v>2710.5</v>
      </c>
      <c r="AK13" s="2">
        <v>1624.9</v>
      </c>
      <c r="AL13" s="2">
        <f t="shared" si="2"/>
        <v>59.948349013097214</v>
      </c>
      <c r="AM13" s="2">
        <v>744.5</v>
      </c>
      <c r="AN13" s="2">
        <v>558.4</v>
      </c>
      <c r="AO13" s="2">
        <f t="shared" si="12"/>
        <v>75.00335795836132</v>
      </c>
      <c r="AP13" s="2">
        <v>1322.7</v>
      </c>
      <c r="AQ13" s="2">
        <v>550</v>
      </c>
      <c r="AR13" s="2">
        <f t="shared" si="13"/>
        <v>41.581613366598624</v>
      </c>
      <c r="AS13" s="19">
        <v>4113.7</v>
      </c>
      <c r="AT13" s="2">
        <v>2606.3</v>
      </c>
      <c r="AU13" s="2">
        <f t="shared" si="14"/>
        <v>63.35658895884484</v>
      </c>
      <c r="AV13" s="21">
        <v>1683.4</v>
      </c>
      <c r="AW13" s="2">
        <v>1298.5</v>
      </c>
      <c r="AX13" s="2">
        <f t="shared" si="15"/>
        <v>77.13555898776285</v>
      </c>
      <c r="AY13" s="20">
        <v>1171.9</v>
      </c>
      <c r="AZ13" s="2">
        <v>787.5</v>
      </c>
      <c r="BA13" s="2">
        <f t="shared" si="16"/>
        <v>67.1985664305828</v>
      </c>
      <c r="BB13" s="2">
        <v>586.3</v>
      </c>
      <c r="BC13" s="2">
        <v>354.3</v>
      </c>
      <c r="BD13" s="2">
        <f t="shared" si="17"/>
        <v>60.429814088350675</v>
      </c>
      <c r="BE13" s="20">
        <v>377.9</v>
      </c>
      <c r="BF13" s="2">
        <v>297.1</v>
      </c>
      <c r="BG13" s="2">
        <f t="shared" si="18"/>
        <v>78.61868219105584</v>
      </c>
      <c r="BH13" s="20">
        <v>1357.4</v>
      </c>
      <c r="BI13" s="2">
        <v>577.4</v>
      </c>
      <c r="BJ13" s="2">
        <f t="shared" si="19"/>
        <v>42.537203477235884</v>
      </c>
      <c r="BK13" s="19">
        <f t="shared" si="20"/>
        <v>-647.1999999999998</v>
      </c>
      <c r="BL13" s="19">
        <f t="shared" si="21"/>
        <v>-540.4000000000001</v>
      </c>
      <c r="BM13" s="2">
        <f t="shared" si="22"/>
        <v>83.49814585908533</v>
      </c>
      <c r="BN13" s="9"/>
      <c r="BO13" s="10"/>
    </row>
    <row r="14" spans="1:67" ht="15">
      <c r="A14" s="24">
        <v>5</v>
      </c>
      <c r="B14" s="23" t="s">
        <v>34</v>
      </c>
      <c r="C14" s="7">
        <f>F14+AJ14</f>
        <v>36570.6</v>
      </c>
      <c r="D14" s="8">
        <f t="shared" si="4"/>
        <v>18221.6</v>
      </c>
      <c r="E14" s="2">
        <f t="shared" si="0"/>
        <v>49.82581636615204</v>
      </c>
      <c r="F14" s="2">
        <v>9488.9</v>
      </c>
      <c r="G14" s="2">
        <v>4602.9</v>
      </c>
      <c r="H14" s="2">
        <f t="shared" si="5"/>
        <v>48.508257016092486</v>
      </c>
      <c r="I14" s="2">
        <v>2298.8</v>
      </c>
      <c r="J14" s="2">
        <v>1241.1</v>
      </c>
      <c r="K14" s="2">
        <f t="shared" si="1"/>
        <v>53.98903775883068</v>
      </c>
      <c r="L14" s="2">
        <v>230</v>
      </c>
      <c r="M14" s="2">
        <v>247.4</v>
      </c>
      <c r="N14" s="2">
        <f t="shared" si="6"/>
        <v>107.56521739130436</v>
      </c>
      <c r="O14" s="2">
        <v>3129</v>
      </c>
      <c r="P14" s="2">
        <v>403</v>
      </c>
      <c r="Q14" s="2">
        <f t="shared" si="7"/>
        <v>12.879514221796102</v>
      </c>
      <c r="R14" s="2">
        <v>2989</v>
      </c>
      <c r="S14" s="2">
        <v>2058.6</v>
      </c>
      <c r="T14" s="2">
        <f t="shared" si="8"/>
        <v>68.87253261960522</v>
      </c>
      <c r="U14" s="2">
        <v>0</v>
      </c>
      <c r="V14" s="2">
        <v>0</v>
      </c>
      <c r="W14" s="2" t="e">
        <f t="shared" si="23"/>
        <v>#DIV/0!</v>
      </c>
      <c r="X14" s="2">
        <v>16.8</v>
      </c>
      <c r="Y14" s="2">
        <v>0</v>
      </c>
      <c r="Z14" s="2">
        <f t="shared" si="9"/>
        <v>0</v>
      </c>
      <c r="AA14" s="2">
        <v>0</v>
      </c>
      <c r="AB14" s="2">
        <v>0</v>
      </c>
      <c r="AC14" s="2" t="e">
        <f t="shared" si="10"/>
        <v>#DIV/0!</v>
      </c>
      <c r="AD14" s="2">
        <v>36</v>
      </c>
      <c r="AE14" s="2">
        <v>38.4</v>
      </c>
      <c r="AF14" s="2">
        <f t="shared" si="11"/>
        <v>106.66666666666667</v>
      </c>
      <c r="AG14" s="2">
        <v>0</v>
      </c>
      <c r="AH14" s="2">
        <v>0</v>
      </c>
      <c r="AI14" s="2" t="e">
        <v>#DIV/0!</v>
      </c>
      <c r="AJ14" s="33">
        <v>27081.7</v>
      </c>
      <c r="AK14" s="2">
        <v>13618.7</v>
      </c>
      <c r="AL14" s="2">
        <f t="shared" si="2"/>
        <v>50.287463490105864</v>
      </c>
      <c r="AM14" s="2">
        <v>1376.2</v>
      </c>
      <c r="AN14" s="2">
        <v>1032.1</v>
      </c>
      <c r="AO14" s="2">
        <f t="shared" si="12"/>
        <v>74.99636680715011</v>
      </c>
      <c r="AP14" s="2">
        <v>1608.5</v>
      </c>
      <c r="AQ14" s="2">
        <v>900</v>
      </c>
      <c r="AR14" s="2">
        <f t="shared" si="13"/>
        <v>55.952751010258005</v>
      </c>
      <c r="AS14" s="19">
        <v>39952.7</v>
      </c>
      <c r="AT14" s="2">
        <v>21170.2</v>
      </c>
      <c r="AU14" s="2">
        <f t="shared" si="14"/>
        <v>52.98815849742321</v>
      </c>
      <c r="AV14" s="21">
        <v>3582.4</v>
      </c>
      <c r="AW14" s="2">
        <v>2500.8</v>
      </c>
      <c r="AX14" s="2">
        <f t="shared" si="15"/>
        <v>69.8079499776686</v>
      </c>
      <c r="AY14" s="20">
        <v>2622.9</v>
      </c>
      <c r="AZ14" s="2">
        <v>1640.8</v>
      </c>
      <c r="BA14" s="2">
        <f t="shared" si="16"/>
        <v>62.5567120362957</v>
      </c>
      <c r="BB14" s="2">
        <v>4711</v>
      </c>
      <c r="BC14" s="2">
        <v>2611.9</v>
      </c>
      <c r="BD14" s="2">
        <f t="shared" si="17"/>
        <v>55.442581192952666</v>
      </c>
      <c r="BE14" s="20">
        <v>24442.6</v>
      </c>
      <c r="BF14" s="2">
        <v>11397.4</v>
      </c>
      <c r="BG14" s="2">
        <f t="shared" si="18"/>
        <v>46.62924566126353</v>
      </c>
      <c r="BH14" s="20">
        <v>4277.2</v>
      </c>
      <c r="BI14" s="2">
        <v>2916.7</v>
      </c>
      <c r="BJ14" s="2">
        <f t="shared" si="19"/>
        <v>68.1918077246797</v>
      </c>
      <c r="BK14" s="19">
        <f t="shared" si="20"/>
        <v>-3382.0999999999985</v>
      </c>
      <c r="BL14" s="19">
        <f t="shared" si="21"/>
        <v>-2948.600000000002</v>
      </c>
      <c r="BM14" s="2">
        <f t="shared" si="22"/>
        <v>87.18251973625864</v>
      </c>
      <c r="BN14" s="9"/>
      <c r="BO14" s="10"/>
    </row>
    <row r="15" spans="1:67" ht="15">
      <c r="A15" s="24">
        <v>6</v>
      </c>
      <c r="B15" s="23" t="s">
        <v>41</v>
      </c>
      <c r="C15" s="7">
        <f t="shared" si="3"/>
        <v>5082.900000000001</v>
      </c>
      <c r="D15" s="8">
        <f t="shared" si="4"/>
        <v>3777.8</v>
      </c>
      <c r="E15" s="2">
        <f t="shared" si="0"/>
        <v>74.32371284109465</v>
      </c>
      <c r="F15" s="2">
        <v>915.8</v>
      </c>
      <c r="G15" s="2">
        <v>533.3</v>
      </c>
      <c r="H15" s="2">
        <f t="shared" si="5"/>
        <v>58.23323869840576</v>
      </c>
      <c r="I15" s="2">
        <v>37.8</v>
      </c>
      <c r="J15" s="2">
        <v>24.8</v>
      </c>
      <c r="K15" s="2">
        <f t="shared" si="1"/>
        <v>65.60846560846562</v>
      </c>
      <c r="L15" s="2">
        <v>16</v>
      </c>
      <c r="M15" s="2">
        <v>15.1</v>
      </c>
      <c r="N15" s="2">
        <f t="shared" si="6"/>
        <v>94.375</v>
      </c>
      <c r="O15" s="2">
        <v>133</v>
      </c>
      <c r="P15" s="2">
        <v>36.8</v>
      </c>
      <c r="Q15" s="2">
        <f t="shared" si="7"/>
        <v>27.669172932330827</v>
      </c>
      <c r="R15" s="2">
        <v>497</v>
      </c>
      <c r="S15" s="2">
        <v>282.9</v>
      </c>
      <c r="T15" s="2">
        <f t="shared" si="8"/>
        <v>56.9215291750503</v>
      </c>
      <c r="U15" s="2">
        <v>0</v>
      </c>
      <c r="V15" s="2">
        <v>0</v>
      </c>
      <c r="W15" s="2" t="e">
        <f t="shared" si="23"/>
        <v>#DIV/0!</v>
      </c>
      <c r="X15" s="2">
        <v>42.3</v>
      </c>
      <c r="Y15" s="2">
        <v>21.8</v>
      </c>
      <c r="Z15" s="2">
        <f t="shared" si="9"/>
        <v>51.53664302600474</v>
      </c>
      <c r="AA15" s="2">
        <v>0</v>
      </c>
      <c r="AB15" s="2">
        <v>0</v>
      </c>
      <c r="AC15" s="2" t="e">
        <f t="shared" si="10"/>
        <v>#DIV/0!</v>
      </c>
      <c r="AD15" s="2">
        <v>0</v>
      </c>
      <c r="AE15" s="2">
        <v>0</v>
      </c>
      <c r="AF15" s="2" t="e">
        <f t="shared" si="11"/>
        <v>#DIV/0!</v>
      </c>
      <c r="AG15" s="2">
        <v>0</v>
      </c>
      <c r="AH15" s="2">
        <v>0</v>
      </c>
      <c r="AI15" s="2" t="e">
        <v>#DIV/0!</v>
      </c>
      <c r="AJ15" s="33">
        <v>4167.1</v>
      </c>
      <c r="AK15" s="2">
        <v>3244.5</v>
      </c>
      <c r="AL15" s="2">
        <f t="shared" si="2"/>
        <v>77.8599025701327</v>
      </c>
      <c r="AM15" s="2">
        <v>1617.3</v>
      </c>
      <c r="AN15" s="2">
        <v>1213</v>
      </c>
      <c r="AO15" s="2">
        <f t="shared" si="12"/>
        <v>75.00154578618685</v>
      </c>
      <c r="AP15" s="2">
        <v>1579.6</v>
      </c>
      <c r="AQ15" s="2">
        <v>1195</v>
      </c>
      <c r="AR15" s="2">
        <f t="shared" si="13"/>
        <v>75.6520638136237</v>
      </c>
      <c r="AS15" s="19">
        <v>5168.7</v>
      </c>
      <c r="AT15" s="2">
        <v>3428.4</v>
      </c>
      <c r="AU15" s="2">
        <f t="shared" si="14"/>
        <v>66.33002495791979</v>
      </c>
      <c r="AV15" s="21">
        <v>1365.9</v>
      </c>
      <c r="AW15" s="2">
        <v>903.1</v>
      </c>
      <c r="AX15" s="2">
        <f t="shared" si="15"/>
        <v>66.11757815359836</v>
      </c>
      <c r="AY15" s="20">
        <v>1348.2</v>
      </c>
      <c r="AZ15" s="2">
        <v>885.9</v>
      </c>
      <c r="BA15" s="2">
        <f t="shared" si="16"/>
        <v>65.70983533600355</v>
      </c>
      <c r="BB15" s="2">
        <v>648.2</v>
      </c>
      <c r="BC15" s="2">
        <v>429</v>
      </c>
      <c r="BD15" s="2">
        <f t="shared" si="17"/>
        <v>66.18327676643011</v>
      </c>
      <c r="BE15" s="20">
        <v>1079.6</v>
      </c>
      <c r="BF15" s="2">
        <v>791.3</v>
      </c>
      <c r="BG15" s="2">
        <f t="shared" si="18"/>
        <v>73.29566506113375</v>
      </c>
      <c r="BH15" s="20">
        <v>1163.6</v>
      </c>
      <c r="BI15" s="2">
        <v>587.6</v>
      </c>
      <c r="BJ15" s="2">
        <f t="shared" si="19"/>
        <v>50.498453076658656</v>
      </c>
      <c r="BK15" s="19">
        <f t="shared" si="20"/>
        <v>-85.79999999999927</v>
      </c>
      <c r="BL15" s="19">
        <f t="shared" si="21"/>
        <v>349.4000000000001</v>
      </c>
      <c r="BM15" s="2">
        <f t="shared" si="22"/>
        <v>-407.22610722611074</v>
      </c>
      <c r="BN15" s="9"/>
      <c r="BO15" s="10"/>
    </row>
    <row r="16" spans="1:67" ht="15">
      <c r="A16" s="24">
        <v>7</v>
      </c>
      <c r="B16" s="23" t="s">
        <v>35</v>
      </c>
      <c r="C16" s="7">
        <f t="shared" si="3"/>
        <v>10946.699999999999</v>
      </c>
      <c r="D16" s="8">
        <f t="shared" si="4"/>
        <v>7009.8</v>
      </c>
      <c r="E16" s="2">
        <f t="shared" si="0"/>
        <v>64.03573679739101</v>
      </c>
      <c r="F16" s="2">
        <v>1504.8</v>
      </c>
      <c r="G16" s="2">
        <v>644.3</v>
      </c>
      <c r="H16" s="2">
        <f t="shared" si="5"/>
        <v>42.816321105794785</v>
      </c>
      <c r="I16" s="2">
        <v>361</v>
      </c>
      <c r="J16" s="2">
        <v>32.9</v>
      </c>
      <c r="K16" s="2">
        <f t="shared" si="1"/>
        <v>9.113573407202216</v>
      </c>
      <c r="L16" s="2">
        <v>20</v>
      </c>
      <c r="M16" s="2">
        <v>20.4</v>
      </c>
      <c r="N16" s="2">
        <f t="shared" si="6"/>
        <v>102</v>
      </c>
      <c r="O16" s="2">
        <v>81</v>
      </c>
      <c r="P16" s="2">
        <v>36</v>
      </c>
      <c r="Q16" s="2">
        <f t="shared" si="7"/>
        <v>44.44444444444444</v>
      </c>
      <c r="R16" s="2">
        <v>662</v>
      </c>
      <c r="S16" s="2">
        <v>330.4</v>
      </c>
      <c r="T16" s="2">
        <f t="shared" si="8"/>
        <v>49.909365558912384</v>
      </c>
      <c r="U16" s="2">
        <v>0</v>
      </c>
      <c r="V16" s="2">
        <v>0</v>
      </c>
      <c r="W16" s="2" t="e">
        <f t="shared" si="23"/>
        <v>#DIV/0!</v>
      </c>
      <c r="X16" s="2">
        <v>44.4</v>
      </c>
      <c r="Y16" s="2">
        <v>18.3</v>
      </c>
      <c r="Z16" s="2">
        <f t="shared" si="9"/>
        <v>41.21621621621622</v>
      </c>
      <c r="AA16" s="2">
        <v>0</v>
      </c>
      <c r="AB16" s="2">
        <v>0</v>
      </c>
      <c r="AC16" s="2" t="e">
        <f t="shared" si="10"/>
        <v>#DIV/0!</v>
      </c>
      <c r="AD16" s="2">
        <v>0</v>
      </c>
      <c r="AE16" s="2">
        <v>0</v>
      </c>
      <c r="AF16" s="2" t="e">
        <f t="shared" si="11"/>
        <v>#DIV/0!</v>
      </c>
      <c r="AG16" s="2">
        <v>0</v>
      </c>
      <c r="AH16" s="2">
        <v>0</v>
      </c>
      <c r="AI16" s="2" t="e">
        <v>#DIV/0!</v>
      </c>
      <c r="AJ16" s="33">
        <v>9441.9</v>
      </c>
      <c r="AK16" s="2">
        <v>6365.5</v>
      </c>
      <c r="AL16" s="2">
        <f t="shared" si="2"/>
        <v>67.4175748525191</v>
      </c>
      <c r="AM16" s="2">
        <v>1446.3</v>
      </c>
      <c r="AN16" s="2">
        <v>1084.7</v>
      </c>
      <c r="AO16" s="2">
        <f t="shared" si="12"/>
        <v>74.9982714512895</v>
      </c>
      <c r="AP16" s="2">
        <v>2515.7</v>
      </c>
      <c r="AQ16" s="2">
        <v>1600</v>
      </c>
      <c r="AR16" s="2">
        <f t="shared" si="13"/>
        <v>63.60058830544183</v>
      </c>
      <c r="AS16" s="19">
        <v>11171.7</v>
      </c>
      <c r="AT16" s="2">
        <v>5418.8</v>
      </c>
      <c r="AU16" s="2">
        <f t="shared" si="14"/>
        <v>48.50470384990646</v>
      </c>
      <c r="AV16" s="21">
        <v>1332.7</v>
      </c>
      <c r="AW16" s="2">
        <v>904.1</v>
      </c>
      <c r="AX16" s="2">
        <f t="shared" si="15"/>
        <v>67.8397238688377</v>
      </c>
      <c r="AY16" s="20">
        <v>1327.1</v>
      </c>
      <c r="AZ16" s="2">
        <v>898.9</v>
      </c>
      <c r="BA16" s="2">
        <f t="shared" si="16"/>
        <v>67.73415718483913</v>
      </c>
      <c r="BB16" s="2">
        <v>1009.8</v>
      </c>
      <c r="BC16" s="2">
        <v>212.8</v>
      </c>
      <c r="BD16" s="2">
        <f t="shared" si="17"/>
        <v>21.07347989700931</v>
      </c>
      <c r="BE16" s="20">
        <v>1485.2</v>
      </c>
      <c r="BF16" s="2">
        <v>1366.1</v>
      </c>
      <c r="BG16" s="2">
        <f t="shared" si="18"/>
        <v>91.98087799622947</v>
      </c>
      <c r="BH16" s="20">
        <v>6513.2</v>
      </c>
      <c r="BI16" s="2">
        <v>2155.3</v>
      </c>
      <c r="BJ16" s="2">
        <f t="shared" si="19"/>
        <v>33.09126082417245</v>
      </c>
      <c r="BK16" s="19">
        <f t="shared" si="20"/>
        <v>-225.00000000000182</v>
      </c>
      <c r="BL16" s="19">
        <f t="shared" si="21"/>
        <v>1591</v>
      </c>
      <c r="BM16" s="2">
        <f t="shared" si="22"/>
        <v>-707.1111111111054</v>
      </c>
      <c r="BN16" s="9"/>
      <c r="BO16" s="10"/>
    </row>
    <row r="17" spans="1:67" ht="15" customHeight="1">
      <c r="A17" s="24">
        <v>8</v>
      </c>
      <c r="B17" s="23" t="s">
        <v>36</v>
      </c>
      <c r="C17" s="7">
        <f t="shared" si="3"/>
        <v>3753.2</v>
      </c>
      <c r="D17" s="8">
        <f t="shared" si="4"/>
        <v>2179.3</v>
      </c>
      <c r="E17" s="2">
        <f t="shared" si="0"/>
        <v>58.06511776617287</v>
      </c>
      <c r="F17" s="2">
        <v>768.6</v>
      </c>
      <c r="G17" s="2">
        <v>498.8</v>
      </c>
      <c r="H17" s="2">
        <f t="shared" si="5"/>
        <v>64.89721571688784</v>
      </c>
      <c r="I17" s="2">
        <v>70.3</v>
      </c>
      <c r="J17" s="2">
        <v>36.5</v>
      </c>
      <c r="K17" s="2">
        <f t="shared" si="1"/>
        <v>51.920341394025606</v>
      </c>
      <c r="L17" s="2">
        <v>10</v>
      </c>
      <c r="M17" s="2">
        <v>9</v>
      </c>
      <c r="N17" s="2">
        <f t="shared" si="6"/>
        <v>90</v>
      </c>
      <c r="O17" s="2">
        <v>37</v>
      </c>
      <c r="P17" s="2">
        <v>22.7</v>
      </c>
      <c r="Q17" s="2">
        <f t="shared" si="7"/>
        <v>61.35135135135135</v>
      </c>
      <c r="R17" s="2">
        <v>346</v>
      </c>
      <c r="S17" s="2">
        <v>218.7</v>
      </c>
      <c r="T17" s="2">
        <f t="shared" si="8"/>
        <v>63.20809248554913</v>
      </c>
      <c r="U17" s="2">
        <v>0</v>
      </c>
      <c r="V17" s="2">
        <v>0</v>
      </c>
      <c r="W17" s="2" t="e">
        <f t="shared" si="23"/>
        <v>#DIV/0!</v>
      </c>
      <c r="X17" s="2">
        <v>48.2</v>
      </c>
      <c r="Y17" s="2">
        <v>0</v>
      </c>
      <c r="Z17" s="2">
        <f t="shared" si="9"/>
        <v>0</v>
      </c>
      <c r="AA17" s="2">
        <v>0</v>
      </c>
      <c r="AB17" s="2">
        <v>0</v>
      </c>
      <c r="AC17" s="2" t="e">
        <f t="shared" si="10"/>
        <v>#DIV/0!</v>
      </c>
      <c r="AD17" s="2">
        <v>35.3</v>
      </c>
      <c r="AE17" s="2">
        <v>23.4</v>
      </c>
      <c r="AF17" s="2">
        <f t="shared" si="11"/>
        <v>66.28895184135978</v>
      </c>
      <c r="AG17" s="2">
        <v>0</v>
      </c>
      <c r="AH17" s="2">
        <v>0</v>
      </c>
      <c r="AI17" s="2" t="e">
        <v>#DIV/0!</v>
      </c>
      <c r="AJ17" s="26">
        <v>2984.6</v>
      </c>
      <c r="AK17" s="2">
        <v>1680.5</v>
      </c>
      <c r="AL17" s="2">
        <f>AK17/AJ17*100</f>
        <v>56.30570260671447</v>
      </c>
      <c r="AM17" s="2">
        <v>837.5</v>
      </c>
      <c r="AN17" s="2">
        <v>628.4</v>
      </c>
      <c r="AO17" s="2">
        <f t="shared" si="12"/>
        <v>75.03283582089551</v>
      </c>
      <c r="AP17" s="2">
        <v>1222.7</v>
      </c>
      <c r="AQ17" s="2">
        <v>650</v>
      </c>
      <c r="AR17" s="2">
        <f t="shared" si="13"/>
        <v>53.161037049153514</v>
      </c>
      <c r="AS17" s="19">
        <v>3832.5</v>
      </c>
      <c r="AT17" s="2">
        <v>2097</v>
      </c>
      <c r="AU17" s="2">
        <f t="shared" si="14"/>
        <v>54.71624266144814</v>
      </c>
      <c r="AV17" s="21">
        <v>1134.8</v>
      </c>
      <c r="AW17" s="2">
        <v>789.4</v>
      </c>
      <c r="AX17" s="2">
        <f t="shared" si="15"/>
        <v>69.56291857596052</v>
      </c>
      <c r="AY17" s="20">
        <v>1130</v>
      </c>
      <c r="AZ17" s="2">
        <v>785.2</v>
      </c>
      <c r="BA17" s="2">
        <f t="shared" si="16"/>
        <v>69.48672566371683</v>
      </c>
      <c r="BB17" s="2">
        <v>751.6</v>
      </c>
      <c r="BC17" s="2">
        <v>159.2</v>
      </c>
      <c r="BD17" s="2">
        <f t="shared" si="17"/>
        <v>21.18147951037786</v>
      </c>
      <c r="BE17" s="20">
        <v>679.9</v>
      </c>
      <c r="BF17" s="2">
        <v>557.8</v>
      </c>
      <c r="BG17" s="2">
        <f t="shared" si="18"/>
        <v>82.0414766877482</v>
      </c>
      <c r="BH17" s="20">
        <v>1164.4</v>
      </c>
      <c r="BI17" s="2">
        <v>517.4</v>
      </c>
      <c r="BJ17" s="2">
        <f t="shared" si="19"/>
        <v>44.43490209549982</v>
      </c>
      <c r="BK17" s="19">
        <f t="shared" si="20"/>
        <v>-79.30000000000018</v>
      </c>
      <c r="BL17" s="19">
        <f t="shared" si="21"/>
        <v>82.30000000000018</v>
      </c>
      <c r="BM17" s="2">
        <f t="shared" si="22"/>
        <v>-103.78310214375787</v>
      </c>
      <c r="BN17" s="9"/>
      <c r="BO17" s="10"/>
    </row>
    <row r="18" spans="1:67" ht="15">
      <c r="A18" s="24">
        <v>9</v>
      </c>
      <c r="B18" s="23" t="s">
        <v>37</v>
      </c>
      <c r="C18" s="7">
        <f t="shared" si="3"/>
        <v>8142.8</v>
      </c>
      <c r="D18" s="8">
        <f t="shared" si="4"/>
        <v>5452.1</v>
      </c>
      <c r="E18" s="2">
        <f t="shared" si="0"/>
        <v>66.95608390234318</v>
      </c>
      <c r="F18" s="2">
        <v>1704</v>
      </c>
      <c r="G18" s="2">
        <v>906.6</v>
      </c>
      <c r="H18" s="2">
        <f t="shared" si="5"/>
        <v>53.20422535211268</v>
      </c>
      <c r="I18" s="2">
        <v>187.8</v>
      </c>
      <c r="J18" s="2">
        <v>107.1</v>
      </c>
      <c r="K18" s="2">
        <f t="shared" si="1"/>
        <v>57.028753993610216</v>
      </c>
      <c r="L18" s="2">
        <v>15</v>
      </c>
      <c r="M18" s="2">
        <v>20.5</v>
      </c>
      <c r="N18" s="2">
        <f t="shared" si="6"/>
        <v>136.66666666666666</v>
      </c>
      <c r="O18" s="2">
        <v>208</v>
      </c>
      <c r="P18" s="2">
        <v>70</v>
      </c>
      <c r="Q18" s="2">
        <f t="shared" si="7"/>
        <v>33.65384615384615</v>
      </c>
      <c r="R18" s="2">
        <v>681</v>
      </c>
      <c r="S18" s="2">
        <v>281.4</v>
      </c>
      <c r="T18" s="2">
        <f t="shared" si="8"/>
        <v>41.321585903083694</v>
      </c>
      <c r="U18" s="2">
        <v>0</v>
      </c>
      <c r="V18" s="2">
        <v>0</v>
      </c>
      <c r="W18" s="2" t="e">
        <f t="shared" si="23"/>
        <v>#DIV/0!</v>
      </c>
      <c r="X18" s="2">
        <v>46.2</v>
      </c>
      <c r="Y18" s="2">
        <v>4.6</v>
      </c>
      <c r="Z18" s="2">
        <f t="shared" si="9"/>
        <v>9.956709956709956</v>
      </c>
      <c r="AA18" s="2">
        <v>0</v>
      </c>
      <c r="AB18" s="2">
        <v>0</v>
      </c>
      <c r="AC18" s="2" t="e">
        <f t="shared" si="10"/>
        <v>#DIV/0!</v>
      </c>
      <c r="AD18" s="2">
        <v>83.1</v>
      </c>
      <c r="AE18" s="2">
        <v>12.6</v>
      </c>
      <c r="AF18" s="2">
        <f t="shared" si="11"/>
        <v>15.162454873646212</v>
      </c>
      <c r="AG18" s="2">
        <v>0</v>
      </c>
      <c r="AH18" s="2">
        <v>0</v>
      </c>
      <c r="AI18" s="2" t="e">
        <v>#DIV/0!</v>
      </c>
      <c r="AJ18" s="26">
        <v>6438.8</v>
      </c>
      <c r="AK18" s="2">
        <v>4545.5</v>
      </c>
      <c r="AL18" s="2">
        <f t="shared" si="2"/>
        <v>70.59545256880165</v>
      </c>
      <c r="AM18" s="2">
        <v>2778.2</v>
      </c>
      <c r="AN18" s="2">
        <v>2083.6</v>
      </c>
      <c r="AO18" s="2">
        <f t="shared" si="12"/>
        <v>74.99820027355842</v>
      </c>
      <c r="AP18" s="2">
        <v>1856.7</v>
      </c>
      <c r="AQ18" s="2">
        <v>880</v>
      </c>
      <c r="AR18" s="2">
        <f t="shared" si="13"/>
        <v>47.39591748801637</v>
      </c>
      <c r="AS18" s="19">
        <v>8426</v>
      </c>
      <c r="AT18" s="2">
        <v>5503.5</v>
      </c>
      <c r="AU18" s="2">
        <f t="shared" si="14"/>
        <v>65.31568953239972</v>
      </c>
      <c r="AV18" s="21">
        <v>1632.6</v>
      </c>
      <c r="AW18" s="2">
        <v>1162.3</v>
      </c>
      <c r="AX18" s="2">
        <f t="shared" si="15"/>
        <v>71.1931887786353</v>
      </c>
      <c r="AY18" s="20">
        <v>1625.3</v>
      </c>
      <c r="AZ18" s="2">
        <v>1155.6</v>
      </c>
      <c r="BA18" s="2">
        <f t="shared" si="16"/>
        <v>71.10071986710146</v>
      </c>
      <c r="BB18" s="2">
        <v>1667.6</v>
      </c>
      <c r="BC18" s="2">
        <v>1529.3</v>
      </c>
      <c r="BD18" s="2">
        <f t="shared" si="17"/>
        <v>91.70664427920366</v>
      </c>
      <c r="BE18" s="20">
        <v>1152</v>
      </c>
      <c r="BF18" s="2">
        <v>840.5</v>
      </c>
      <c r="BG18" s="2">
        <f t="shared" si="18"/>
        <v>72.96006944444444</v>
      </c>
      <c r="BH18" s="20">
        <v>3770.8</v>
      </c>
      <c r="BI18" s="2">
        <v>1817.6</v>
      </c>
      <c r="BJ18" s="2">
        <f t="shared" si="19"/>
        <v>48.20197305611541</v>
      </c>
      <c r="BK18" s="19">
        <f t="shared" si="20"/>
        <v>-283.1999999999998</v>
      </c>
      <c r="BL18" s="19">
        <f t="shared" si="21"/>
        <v>-51.399999999999636</v>
      </c>
      <c r="BM18" s="2">
        <f t="shared" si="22"/>
        <v>18.149717514124177</v>
      </c>
      <c r="BN18" s="9"/>
      <c r="BO18" s="10"/>
    </row>
    <row r="19" spans="1:67" ht="15">
      <c r="A19" s="24">
        <v>10</v>
      </c>
      <c r="B19" s="23" t="s">
        <v>38</v>
      </c>
      <c r="C19" s="7">
        <f>F19+AJ19</f>
        <v>34815.6</v>
      </c>
      <c r="D19" s="8">
        <f t="shared" si="4"/>
        <v>22065.2</v>
      </c>
      <c r="E19" s="2">
        <f t="shared" si="0"/>
        <v>63.37733659623848</v>
      </c>
      <c r="F19" s="2">
        <v>2938.8</v>
      </c>
      <c r="G19" s="2">
        <v>1578</v>
      </c>
      <c r="H19" s="2">
        <f t="shared" si="5"/>
        <v>53.695385871784396</v>
      </c>
      <c r="I19" s="2">
        <v>173.7</v>
      </c>
      <c r="J19" s="2">
        <v>125.2</v>
      </c>
      <c r="K19" s="2">
        <f t="shared" si="1"/>
        <v>72.0782959124928</v>
      </c>
      <c r="L19" s="2">
        <v>26</v>
      </c>
      <c r="M19" s="2">
        <v>26.1</v>
      </c>
      <c r="N19" s="2">
        <f t="shared" si="6"/>
        <v>100.38461538461539</v>
      </c>
      <c r="O19" s="2">
        <v>1058</v>
      </c>
      <c r="P19" s="2">
        <v>273.1</v>
      </c>
      <c r="Q19" s="2">
        <f t="shared" si="7"/>
        <v>25.812854442344047</v>
      </c>
      <c r="R19" s="2">
        <v>853</v>
      </c>
      <c r="S19" s="2">
        <v>425.9</v>
      </c>
      <c r="T19" s="2">
        <f t="shared" si="8"/>
        <v>49.92966002344665</v>
      </c>
      <c r="U19" s="2">
        <v>0</v>
      </c>
      <c r="V19" s="2">
        <v>0</v>
      </c>
      <c r="W19" s="2" t="e">
        <f t="shared" si="23"/>
        <v>#DIV/0!</v>
      </c>
      <c r="X19" s="2">
        <v>12</v>
      </c>
      <c r="Y19" s="2">
        <v>12.1</v>
      </c>
      <c r="Z19" s="2">
        <f t="shared" si="9"/>
        <v>100.83333333333333</v>
      </c>
      <c r="AA19" s="2">
        <v>0</v>
      </c>
      <c r="AB19" s="2">
        <v>0</v>
      </c>
      <c r="AC19" s="2" t="e">
        <f t="shared" si="10"/>
        <v>#DIV/0!</v>
      </c>
      <c r="AD19" s="2">
        <v>0</v>
      </c>
      <c r="AE19" s="2">
        <v>0</v>
      </c>
      <c r="AF19" s="2" t="e">
        <f t="shared" si="11"/>
        <v>#DIV/0!</v>
      </c>
      <c r="AG19" s="2">
        <v>0</v>
      </c>
      <c r="AH19" s="2">
        <v>0</v>
      </c>
      <c r="AI19" s="2" t="e">
        <v>#DIV/0!</v>
      </c>
      <c r="AJ19" s="26">
        <v>31876.8</v>
      </c>
      <c r="AK19" s="2">
        <v>20487.2</v>
      </c>
      <c r="AL19" s="2">
        <f t="shared" si="2"/>
        <v>64.26993926617477</v>
      </c>
      <c r="AM19" s="2">
        <v>5665.9</v>
      </c>
      <c r="AN19" s="2">
        <v>4249.4</v>
      </c>
      <c r="AO19" s="2">
        <f t="shared" si="12"/>
        <v>74.99955876383275</v>
      </c>
      <c r="AP19" s="2">
        <v>378.1</v>
      </c>
      <c r="AQ19" s="2">
        <v>150</v>
      </c>
      <c r="AR19" s="2">
        <f t="shared" si="13"/>
        <v>39.67204443268976</v>
      </c>
      <c r="AS19" s="19">
        <v>36110</v>
      </c>
      <c r="AT19" s="2">
        <v>22129.4</v>
      </c>
      <c r="AU19" s="2">
        <f t="shared" si="14"/>
        <v>61.28330102464692</v>
      </c>
      <c r="AV19" s="21">
        <v>2938.5</v>
      </c>
      <c r="AW19" s="2">
        <v>2232</v>
      </c>
      <c r="AX19" s="2">
        <f t="shared" si="15"/>
        <v>75.95712098009189</v>
      </c>
      <c r="AY19" s="20">
        <v>1998.2</v>
      </c>
      <c r="AZ19" s="2">
        <v>1402</v>
      </c>
      <c r="BA19" s="2">
        <f t="shared" si="16"/>
        <v>70.16314683214894</v>
      </c>
      <c r="BB19" s="2">
        <v>26152.3</v>
      </c>
      <c r="BC19" s="2">
        <v>15693.2</v>
      </c>
      <c r="BD19" s="2">
        <f t="shared" si="17"/>
        <v>60.00695923494301</v>
      </c>
      <c r="BE19" s="20">
        <v>3421.8</v>
      </c>
      <c r="BF19" s="2">
        <v>2394.3</v>
      </c>
      <c r="BG19" s="2">
        <f t="shared" si="18"/>
        <v>69.97194459056637</v>
      </c>
      <c r="BH19" s="20">
        <v>2918.6</v>
      </c>
      <c r="BI19" s="2">
        <v>1367.7</v>
      </c>
      <c r="BJ19" s="2">
        <f t="shared" si="19"/>
        <v>46.86150894264374</v>
      </c>
      <c r="BK19" s="19">
        <f t="shared" si="20"/>
        <v>-1294.4000000000015</v>
      </c>
      <c r="BL19" s="19">
        <f t="shared" si="21"/>
        <v>-64.20000000000073</v>
      </c>
      <c r="BM19" s="2">
        <f t="shared" si="22"/>
        <v>4.959826946848011</v>
      </c>
      <c r="BN19" s="9"/>
      <c r="BO19" s="10"/>
    </row>
    <row r="20" spans="1:67" ht="15">
      <c r="A20" s="24">
        <v>11</v>
      </c>
      <c r="B20" s="23" t="s">
        <v>39</v>
      </c>
      <c r="C20" s="8">
        <f t="shared" si="3"/>
        <v>6234.2</v>
      </c>
      <c r="D20" s="8">
        <f t="shared" si="4"/>
        <v>3909.1000000000004</v>
      </c>
      <c r="E20" s="2">
        <f t="shared" si="0"/>
        <v>62.70411600526131</v>
      </c>
      <c r="F20" s="2">
        <v>1039.8</v>
      </c>
      <c r="G20" s="2">
        <v>664.8</v>
      </c>
      <c r="H20" s="2">
        <f t="shared" si="5"/>
        <v>63.93537218695903</v>
      </c>
      <c r="I20" s="2">
        <v>86.6</v>
      </c>
      <c r="J20" s="2">
        <v>58.3</v>
      </c>
      <c r="K20" s="2">
        <f t="shared" si="1"/>
        <v>67.32101616628175</v>
      </c>
      <c r="L20" s="2">
        <v>0</v>
      </c>
      <c r="M20" s="2">
        <v>0</v>
      </c>
      <c r="N20" s="2" t="e">
        <f t="shared" si="6"/>
        <v>#DIV/0!</v>
      </c>
      <c r="O20" s="2">
        <v>181</v>
      </c>
      <c r="P20" s="2">
        <v>99.2</v>
      </c>
      <c r="Q20" s="2">
        <f t="shared" si="7"/>
        <v>54.80662983425415</v>
      </c>
      <c r="R20" s="2">
        <v>388</v>
      </c>
      <c r="S20" s="2">
        <v>196.5</v>
      </c>
      <c r="T20" s="2">
        <f t="shared" si="8"/>
        <v>50.644329896907216</v>
      </c>
      <c r="U20" s="2">
        <v>0</v>
      </c>
      <c r="V20" s="2">
        <v>0</v>
      </c>
      <c r="W20" s="2" t="e">
        <f t="shared" si="23"/>
        <v>#DIV/0!</v>
      </c>
      <c r="X20" s="2">
        <v>30.5</v>
      </c>
      <c r="Y20" s="2">
        <v>30.5</v>
      </c>
      <c r="Z20" s="2">
        <f t="shared" si="9"/>
        <v>100</v>
      </c>
      <c r="AA20" s="2">
        <v>0</v>
      </c>
      <c r="AB20" s="2">
        <v>0</v>
      </c>
      <c r="AC20" s="2" t="e">
        <f t="shared" si="10"/>
        <v>#DIV/0!</v>
      </c>
      <c r="AD20" s="2">
        <v>9</v>
      </c>
      <c r="AE20" s="2">
        <v>8.9</v>
      </c>
      <c r="AF20" s="2">
        <f t="shared" si="11"/>
        <v>98.88888888888889</v>
      </c>
      <c r="AG20" s="2">
        <v>0</v>
      </c>
      <c r="AH20" s="2">
        <v>0</v>
      </c>
      <c r="AI20" s="2" t="e">
        <v>#DIV/0!</v>
      </c>
      <c r="AJ20" s="26">
        <v>5194.4</v>
      </c>
      <c r="AK20" s="2">
        <v>3244.3</v>
      </c>
      <c r="AL20" s="2">
        <f t="shared" si="2"/>
        <v>62.457646696442325</v>
      </c>
      <c r="AM20" s="2">
        <v>1559</v>
      </c>
      <c r="AN20" s="2">
        <v>1169.3</v>
      </c>
      <c r="AO20" s="2">
        <f t="shared" si="12"/>
        <v>75.00320718409237</v>
      </c>
      <c r="AP20" s="2">
        <v>2384.8</v>
      </c>
      <c r="AQ20" s="2">
        <v>850</v>
      </c>
      <c r="AR20" s="2">
        <f>AQ20/AP20*100</f>
        <v>35.642401878564236</v>
      </c>
      <c r="AS20" s="19">
        <v>6434.2</v>
      </c>
      <c r="AT20" s="2">
        <v>3840.6</v>
      </c>
      <c r="AU20" s="2">
        <f t="shared" si="14"/>
        <v>59.69040440147959</v>
      </c>
      <c r="AV20" s="21">
        <v>1171.8</v>
      </c>
      <c r="AW20" s="2">
        <v>867.7</v>
      </c>
      <c r="AX20" s="2">
        <f t="shared" si="15"/>
        <v>74.04847243556921</v>
      </c>
      <c r="AY20" s="20">
        <v>1165.1</v>
      </c>
      <c r="AZ20" s="2">
        <v>861.6</v>
      </c>
      <c r="BA20" s="2">
        <f t="shared" si="16"/>
        <v>73.95073384258862</v>
      </c>
      <c r="BB20" s="2">
        <v>812.4</v>
      </c>
      <c r="BC20" s="2">
        <v>678.2</v>
      </c>
      <c r="BD20" s="2">
        <f t="shared" si="17"/>
        <v>83.48104382077794</v>
      </c>
      <c r="BE20" s="20">
        <v>2581.3</v>
      </c>
      <c r="BF20" s="2">
        <v>1011.8</v>
      </c>
      <c r="BG20" s="2">
        <f t="shared" si="18"/>
        <v>39.19730368419013</v>
      </c>
      <c r="BH20" s="20">
        <v>1744.9</v>
      </c>
      <c r="BI20" s="2">
        <v>1204.4</v>
      </c>
      <c r="BJ20" s="2">
        <f t="shared" si="19"/>
        <v>69.02401283741189</v>
      </c>
      <c r="BK20" s="19">
        <f t="shared" si="20"/>
        <v>-200</v>
      </c>
      <c r="BL20" s="19">
        <f t="shared" si="21"/>
        <v>68.50000000000045</v>
      </c>
      <c r="BM20" s="2">
        <f t="shared" si="22"/>
        <v>-34.25000000000023</v>
      </c>
      <c r="BN20" s="9"/>
      <c r="BO20" s="10"/>
    </row>
    <row r="21" spans="1:67" ht="15" customHeight="1">
      <c r="A21" s="24">
        <v>12</v>
      </c>
      <c r="B21" s="23" t="s">
        <v>40</v>
      </c>
      <c r="C21" s="7">
        <f t="shared" si="3"/>
        <v>24364.800000000003</v>
      </c>
      <c r="D21" s="8">
        <f t="shared" si="4"/>
        <v>12222.5</v>
      </c>
      <c r="E21" s="2">
        <f t="shared" si="0"/>
        <v>50.16458169162069</v>
      </c>
      <c r="F21" s="2">
        <v>1238.9</v>
      </c>
      <c r="G21" s="2">
        <v>781.2</v>
      </c>
      <c r="H21" s="2">
        <f t="shared" si="5"/>
        <v>63.05593671805634</v>
      </c>
      <c r="I21" s="2">
        <v>130</v>
      </c>
      <c r="J21" s="2">
        <v>80.7</v>
      </c>
      <c r="K21" s="2">
        <f t="shared" si="1"/>
        <v>62.07692307692307</v>
      </c>
      <c r="L21" s="2">
        <v>19</v>
      </c>
      <c r="M21" s="2">
        <v>17.9</v>
      </c>
      <c r="N21" s="2">
        <f t="shared" si="6"/>
        <v>94.21052631578947</v>
      </c>
      <c r="O21" s="2">
        <v>141</v>
      </c>
      <c r="P21" s="2">
        <v>16.3</v>
      </c>
      <c r="Q21" s="2">
        <f t="shared" si="7"/>
        <v>11.560283687943262</v>
      </c>
      <c r="R21" s="2">
        <v>407</v>
      </c>
      <c r="S21" s="2">
        <v>180.4</v>
      </c>
      <c r="T21" s="2">
        <f t="shared" si="8"/>
        <v>44.32432432432433</v>
      </c>
      <c r="U21" s="2">
        <v>0</v>
      </c>
      <c r="V21" s="2">
        <v>0</v>
      </c>
      <c r="W21" s="2" t="e">
        <f t="shared" si="23"/>
        <v>#DIV/0!</v>
      </c>
      <c r="X21" s="2">
        <v>112.4</v>
      </c>
      <c r="Y21" s="2">
        <v>117</v>
      </c>
      <c r="Z21" s="2">
        <f t="shared" si="9"/>
        <v>104.09252669039147</v>
      </c>
      <c r="AA21" s="2">
        <v>0</v>
      </c>
      <c r="AB21" s="2">
        <v>0</v>
      </c>
      <c r="AC21" s="2" t="e">
        <f t="shared" si="10"/>
        <v>#DIV/0!</v>
      </c>
      <c r="AD21" s="2">
        <v>32.3</v>
      </c>
      <c r="AE21" s="2">
        <v>32.1</v>
      </c>
      <c r="AF21" s="2">
        <f t="shared" si="11"/>
        <v>99.38080495356039</v>
      </c>
      <c r="AG21" s="2">
        <v>0</v>
      </c>
      <c r="AH21" s="2">
        <v>0</v>
      </c>
      <c r="AI21" s="2" t="e">
        <v>#DIV/0!</v>
      </c>
      <c r="AJ21" s="26">
        <v>23125.9</v>
      </c>
      <c r="AK21" s="2">
        <v>11441.3</v>
      </c>
      <c r="AL21" s="2">
        <f t="shared" si="2"/>
        <v>49.47396641860424</v>
      </c>
      <c r="AM21" s="2">
        <v>1717.3</v>
      </c>
      <c r="AN21" s="2">
        <v>1288</v>
      </c>
      <c r="AO21" s="2">
        <f t="shared" si="12"/>
        <v>75.0014557735981</v>
      </c>
      <c r="AP21" s="2">
        <v>1349.2</v>
      </c>
      <c r="AQ21" s="2">
        <v>400</v>
      </c>
      <c r="AR21" s="2">
        <f t="shared" si="13"/>
        <v>29.64719833975689</v>
      </c>
      <c r="AS21" s="19">
        <v>24511.9</v>
      </c>
      <c r="AT21" s="2">
        <v>11987.2</v>
      </c>
      <c r="AU21" s="2">
        <f t="shared" si="14"/>
        <v>48.903593764661245</v>
      </c>
      <c r="AV21" s="21">
        <v>1161.1</v>
      </c>
      <c r="AW21" s="2">
        <v>798.3</v>
      </c>
      <c r="AX21" s="2">
        <f t="shared" si="15"/>
        <v>68.75376797864095</v>
      </c>
      <c r="AY21" s="20">
        <v>1154.6</v>
      </c>
      <c r="AZ21" s="2">
        <v>793</v>
      </c>
      <c r="BA21" s="2">
        <f t="shared" si="16"/>
        <v>68.68179456088689</v>
      </c>
      <c r="BB21" s="2">
        <v>1345.4</v>
      </c>
      <c r="BC21" s="2">
        <v>927</v>
      </c>
      <c r="BD21" s="2">
        <f t="shared" si="17"/>
        <v>68.90144195034932</v>
      </c>
      <c r="BE21" s="20">
        <v>4068.1</v>
      </c>
      <c r="BF21" s="2">
        <v>519.3</v>
      </c>
      <c r="BG21" s="2">
        <f t="shared" si="18"/>
        <v>12.76517293085224</v>
      </c>
      <c r="BH21" s="20">
        <v>17809.1</v>
      </c>
      <c r="BI21" s="2">
        <v>9668.2</v>
      </c>
      <c r="BJ21" s="2">
        <f t="shared" si="19"/>
        <v>54.28797637163024</v>
      </c>
      <c r="BK21" s="19">
        <f t="shared" si="20"/>
        <v>-147.09999999999854</v>
      </c>
      <c r="BL21" s="19">
        <f t="shared" si="21"/>
        <v>235.29999999999927</v>
      </c>
      <c r="BM21" s="2">
        <f t="shared" si="22"/>
        <v>-159.95921142080329</v>
      </c>
      <c r="BN21" s="9"/>
      <c r="BO21" s="10"/>
    </row>
    <row r="22" spans="1:67" s="30" customFormat="1" ht="14.25" customHeight="1">
      <c r="A22" s="34" t="s">
        <v>20</v>
      </c>
      <c r="B22" s="35"/>
      <c r="C22" s="79">
        <f>SUM(C10:C21)</f>
        <v>146128.1</v>
      </c>
      <c r="D22" s="79">
        <f>SUM(D10:D21)</f>
        <v>85048.70000000001</v>
      </c>
      <c r="E22" s="6">
        <f>D22/C22*100</f>
        <v>58.20146843762426</v>
      </c>
      <c r="F22" s="78">
        <f>SUM(F10:F21)</f>
        <v>23454.999999999996</v>
      </c>
      <c r="G22" s="78">
        <f>SUM(G10:G21)</f>
        <v>12572.3</v>
      </c>
      <c r="H22" s="6">
        <f>G22/F22*100</f>
        <v>53.60179066297165</v>
      </c>
      <c r="I22" s="78">
        <f>SUM(I10:I21)</f>
        <v>3743.3000000000006</v>
      </c>
      <c r="J22" s="78">
        <f>SUM(J10:J21)</f>
        <v>1971.3999999999999</v>
      </c>
      <c r="K22" s="6">
        <f t="shared" si="1"/>
        <v>52.6647610397243</v>
      </c>
      <c r="L22" s="78">
        <f>SUM(L10:L21)</f>
        <v>549</v>
      </c>
      <c r="M22" s="78">
        <f>SUM(M10:M21)</f>
        <v>569.2</v>
      </c>
      <c r="N22" s="6">
        <f>M22/L22*100</f>
        <v>103.67941712204008</v>
      </c>
      <c r="O22" s="78">
        <f>SUM(O10:O21)</f>
        <v>5431</v>
      </c>
      <c r="P22" s="78">
        <f>SUM(P10:P21)</f>
        <v>1094.3</v>
      </c>
      <c r="Q22" s="6">
        <f>P22/O22*100</f>
        <v>20.149143804087643</v>
      </c>
      <c r="R22" s="78">
        <f>SUM(R10:R21)</f>
        <v>8405</v>
      </c>
      <c r="S22" s="78">
        <f>SUM(S10:S21)</f>
        <v>4778.5</v>
      </c>
      <c r="T22" s="6">
        <f>S22/R22*100</f>
        <v>56.85306365258774</v>
      </c>
      <c r="U22" s="6">
        <f>SUM(U10:U21)</f>
        <v>0</v>
      </c>
      <c r="V22" s="6">
        <f>SUM(V10:V21)</f>
        <v>0</v>
      </c>
      <c r="W22" s="6" t="e">
        <f>V22/U22*100</f>
        <v>#DIV/0!</v>
      </c>
      <c r="X22" s="78">
        <f>SUM(X10:X21)</f>
        <v>571.3</v>
      </c>
      <c r="Y22" s="78">
        <f>SUM(Y10:Y21)</f>
        <v>331.9</v>
      </c>
      <c r="Z22" s="6">
        <f t="shared" si="9"/>
        <v>58.0955715035883</v>
      </c>
      <c r="AA22" s="6">
        <f>SUM(AA10:AA21)</f>
        <v>0</v>
      </c>
      <c r="AB22" s="6">
        <f>SUM(AB10:AB21)</f>
        <v>0</v>
      </c>
      <c r="AC22" s="6" t="e">
        <f>AB22/AA22*100</f>
        <v>#DIV/0!</v>
      </c>
      <c r="AD22" s="78">
        <f>SUM(AD10:AD21)</f>
        <v>205.09999999999997</v>
      </c>
      <c r="AE22" s="78">
        <f>SUM(AE10:AE21)</f>
        <v>124.79999999999998</v>
      </c>
      <c r="AF22" s="6">
        <f>AE22/AD22*100</f>
        <v>60.848366650414434</v>
      </c>
      <c r="AG22" s="6">
        <f>SUM(AG10:AG21)</f>
        <v>0</v>
      </c>
      <c r="AH22" s="6">
        <f>SUM(AH10:AH21)</f>
        <v>0</v>
      </c>
      <c r="AI22" s="6" t="e">
        <v>#DIV/0!</v>
      </c>
      <c r="AJ22" s="78">
        <f>SUM(AJ10:AJ21)</f>
        <v>122673.1</v>
      </c>
      <c r="AK22" s="78">
        <f>SUM(AK10:AK21)</f>
        <v>72476.40000000001</v>
      </c>
      <c r="AL22" s="6">
        <f>AK22/AJ22*100</f>
        <v>59.080923201582095</v>
      </c>
      <c r="AM22" s="78">
        <f>SUM(AM10:AM21)</f>
        <v>21990.7</v>
      </c>
      <c r="AN22" s="78">
        <f>SUM(AN10:AN21)</f>
        <v>16493.299999999996</v>
      </c>
      <c r="AO22" s="6">
        <f>AN22/AM22*100</f>
        <v>75.00125052863254</v>
      </c>
      <c r="AP22" s="78">
        <f>SUM(AP10:AP21)</f>
        <v>16908.300000000003</v>
      </c>
      <c r="AQ22" s="78">
        <f>SUM(AQ10:AQ21)</f>
        <v>8505</v>
      </c>
      <c r="AR22" s="6">
        <f>AQ22/AP22*100</f>
        <v>50.300739873316644</v>
      </c>
      <c r="AS22" s="80">
        <f>SUM(AS10:AS21)</f>
        <v>153616.09999999998</v>
      </c>
      <c r="AT22" s="78">
        <f>SUM(AT10:AT21)</f>
        <v>86833.8</v>
      </c>
      <c r="AU22" s="6">
        <f>(AT22/AS22)*100</f>
        <v>56.52649689713514</v>
      </c>
      <c r="AV22" s="78">
        <f>SUM(AV10:AV21)</f>
        <v>19650.699999999997</v>
      </c>
      <c r="AW22" s="78">
        <f>SUM(AW10:AW21)</f>
        <v>13791.7</v>
      </c>
      <c r="AX22" s="6">
        <f>AW22/AV22*100</f>
        <v>70.18426824489714</v>
      </c>
      <c r="AY22" s="78">
        <f>SUM(AY10:AY21)</f>
        <v>17165.600000000002</v>
      </c>
      <c r="AZ22" s="78">
        <f>SUM(AZ10:AZ21)</f>
        <v>11523</v>
      </c>
      <c r="BA22" s="6">
        <f t="shared" si="16"/>
        <v>67.12844293237637</v>
      </c>
      <c r="BB22" s="78">
        <f>SUM(BB10:BB21)</f>
        <v>40257.600000000006</v>
      </c>
      <c r="BC22" s="78">
        <f>SUM(BC10:BC21)</f>
        <v>23886.600000000002</v>
      </c>
      <c r="BD22" s="6">
        <f>BC22/BB22*100</f>
        <v>59.334386550614035</v>
      </c>
      <c r="BE22" s="78">
        <f>SUM(BE10:BE21)</f>
        <v>41061.9</v>
      </c>
      <c r="BF22" s="78">
        <f>SUM(BF10:BF21)</f>
        <v>20574.499999999996</v>
      </c>
      <c r="BG22" s="6">
        <f>BF22/BE22*100</f>
        <v>50.10605938838679</v>
      </c>
      <c r="BH22" s="78">
        <f>SUM(BH10:BH21)</f>
        <v>46163.3</v>
      </c>
      <c r="BI22" s="78">
        <f>SUM(BI10:BI21)</f>
        <v>24111.1</v>
      </c>
      <c r="BJ22" s="6">
        <f>BI22/BH22*100</f>
        <v>52.23001821793501</v>
      </c>
      <c r="BK22" s="6">
        <f>SUM(BK10:BK21)</f>
        <v>-7487.999999999998</v>
      </c>
      <c r="BL22" s="6">
        <f>SUM(BL10:BL21)</f>
        <v>-1785.1000000000026</v>
      </c>
      <c r="BM22" s="6">
        <f>BL22/BK22*100</f>
        <v>23.839476495726537</v>
      </c>
      <c r="BN22" s="28"/>
      <c r="BO22" s="29"/>
    </row>
    <row r="23" spans="3:65" ht="15" hidden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2"/>
      <c r="AA23" s="14"/>
      <c r="AB23" s="14"/>
      <c r="AC23" s="14"/>
      <c r="AD23" s="14"/>
      <c r="AE23" s="14"/>
      <c r="AF23" s="2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3:66" ht="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36:45" ht="15">
      <c r="AJ25" s="14"/>
      <c r="AS25" s="14"/>
    </row>
    <row r="26" ht="15">
      <c r="BE26" s="14"/>
    </row>
    <row r="27" ht="15">
      <c r="AM27" s="14"/>
    </row>
    <row r="28" spans="34:39" ht="15">
      <c r="AH28" s="22"/>
      <c r="AM28" s="14"/>
    </row>
    <row r="29" ht="15">
      <c r="AM29" s="14"/>
    </row>
    <row r="30" ht="15">
      <c r="AM30" s="14"/>
    </row>
    <row r="31" ht="15">
      <c r="AM31" s="14"/>
    </row>
    <row r="32" ht="15">
      <c r="AM32" s="14"/>
    </row>
    <row r="33" ht="15">
      <c r="AM33" s="14"/>
    </row>
    <row r="34" ht="15">
      <c r="AM34" s="14"/>
    </row>
    <row r="35" spans="39:60" ht="15">
      <c r="AM35" s="14"/>
      <c r="BG35" s="32"/>
      <c r="BH35" s="32"/>
    </row>
    <row r="36" spans="35:60" ht="15">
      <c r="AI36" s="25"/>
      <c r="AJ36" s="25"/>
      <c r="AL36" s="14"/>
      <c r="AM36" s="14"/>
      <c r="BG36" s="32"/>
      <c r="BH36" s="32"/>
    </row>
    <row r="37" spans="59:60" ht="15">
      <c r="BG37" s="32"/>
      <c r="BH37" s="32"/>
    </row>
  </sheetData>
  <sheetProtection/>
  <mergeCells count="31">
    <mergeCell ref="R1:T1"/>
    <mergeCell ref="C2:T2"/>
    <mergeCell ref="C4:E7"/>
    <mergeCell ref="F4:AR4"/>
    <mergeCell ref="F5:H7"/>
    <mergeCell ref="L6:N7"/>
    <mergeCell ref="X6:Z7"/>
    <mergeCell ref="AJ5:AL7"/>
    <mergeCell ref="I6:K7"/>
    <mergeCell ref="BK4:BM7"/>
    <mergeCell ref="BE5:BG7"/>
    <mergeCell ref="AD6:AF7"/>
    <mergeCell ref="BH5:BJ7"/>
    <mergeCell ref="AV5:AX7"/>
    <mergeCell ref="I5:AI5"/>
    <mergeCell ref="AY6:BA7"/>
    <mergeCell ref="AA6:AC7"/>
    <mergeCell ref="R6:T7"/>
    <mergeCell ref="AP6:AR7"/>
    <mergeCell ref="BB5:BD7"/>
    <mergeCell ref="AV4:BJ4"/>
    <mergeCell ref="AY5:BA5"/>
    <mergeCell ref="AS4:AU7"/>
    <mergeCell ref="AM5:AR5"/>
    <mergeCell ref="U6:W7"/>
    <mergeCell ref="A22:B22"/>
    <mergeCell ref="AG6:AI7"/>
    <mergeCell ref="AM6:AO7"/>
    <mergeCell ref="B4:B8"/>
    <mergeCell ref="A4:A8"/>
    <mergeCell ref="O6:Q7"/>
  </mergeCells>
  <printOptions/>
  <pageMargins left="0.2362204724409449" right="0.2" top="0.7480314960629921" bottom="0.7480314960629921" header="0.31496062992125984" footer="0.31496062992125984"/>
  <pageSetup fitToWidth="2" horizontalDpi="600" verticalDpi="600" orientation="landscape" paperSize="9" scale="57" r:id="rId1"/>
  <colBreaks count="2" manualBreakCount="2">
    <brk id="2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RePack by SPecialiST</cp:lastModifiedBy>
  <cp:lastPrinted>2019-10-03T07:13:32Z</cp:lastPrinted>
  <dcterms:created xsi:type="dcterms:W3CDTF">2013-04-03T10:22:22Z</dcterms:created>
  <dcterms:modified xsi:type="dcterms:W3CDTF">2019-10-03T07:14:16Z</dcterms:modified>
  <cp:category/>
  <cp:version/>
  <cp:contentType/>
  <cp:contentStatus/>
</cp:coreProperties>
</file>