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1525" windowHeight="4770" activeTab="2"/>
  </bookViews>
  <sheets>
    <sheet name="ФормыПредостИнф" sheetId="1" r:id="rId1"/>
    <sheet name="СельПосел" sheetId="2" r:id="rId2"/>
    <sheet name="КрармРайон" sheetId="3" r:id="rId3"/>
  </sheets>
  <definedNames/>
  <calcPr fullCalcOnLoad="1"/>
</workbook>
</file>

<file path=xl/comments2.xml><?xml version="1.0" encoding="utf-8"?>
<comments xmlns="http://schemas.openxmlformats.org/spreadsheetml/2006/main">
  <authors>
    <author>Миронов</author>
  </authors>
  <commentList>
    <comment ref="B2" authorId="0">
      <text>
        <r>
          <rPr>
            <b/>
            <sz val="9"/>
            <rFont val="Tahoma"/>
            <family val="2"/>
          </rPr>
          <t>Миронов:</t>
        </r>
        <r>
          <rPr>
            <sz val="9"/>
            <rFont val="Tahoma"/>
            <family val="2"/>
          </rPr>
          <t xml:space="preserve">
вместе с проездами к кладбищам, водобашням и др.</t>
        </r>
      </text>
    </comment>
  </commentList>
</comments>
</file>

<file path=xl/comments3.xml><?xml version="1.0" encoding="utf-8"?>
<comments xmlns="http://schemas.openxmlformats.org/spreadsheetml/2006/main">
  <authors>
    <author>construc2</author>
    <author>Валерий Миронов</author>
  </authors>
  <commentList>
    <comment ref="B60" authorId="0">
      <text>
        <r>
          <rPr>
            <sz val="8"/>
            <rFont val="Tahoma"/>
            <family val="2"/>
          </rPr>
          <t xml:space="preserve">из двух смет
</t>
        </r>
      </text>
    </comment>
    <comment ref="B48" authorId="1">
      <text>
        <r>
          <rPr>
            <b/>
            <sz val="9"/>
            <rFont val="Tahoma"/>
            <family val="2"/>
          </rPr>
          <t>Валерий Миронов:</t>
        </r>
        <r>
          <rPr>
            <sz val="9"/>
            <rFont val="Tahoma"/>
            <family val="2"/>
          </rPr>
          <t xml:space="preserve">
если очистные на балансе района, то дороги к нему тоже...</t>
        </r>
      </text>
    </comment>
  </commentList>
</comments>
</file>

<file path=xl/sharedStrings.xml><?xml version="1.0" encoding="utf-8"?>
<sst xmlns="http://schemas.openxmlformats.org/spreadsheetml/2006/main" count="254" uniqueCount="171">
  <si>
    <t xml:space="preserve">«Чебоксары-Сурское» - Анаткасы  </t>
  </si>
  <si>
    <t>«Чебоксары-Сурское» - Анаткасы - Оба-Сирма - Голов - Четрики</t>
  </si>
  <si>
    <t>«Чебоксары-Сурское» - Анаткасы - Дворики (подьезд к д. Дворики)</t>
  </si>
  <si>
    <t>«Чебоксары-Сурское» - Анаткасы - Кожары (подьезд к д. Кожары)</t>
  </si>
  <si>
    <t xml:space="preserve">"Кожары - Бурундуки"                                  </t>
  </si>
  <si>
    <t>«Чебоксары-Сурское» - Кошки</t>
  </si>
  <si>
    <t>«Чебоксары-Сурское» - Нижняя Типсирма (подезд к д. Нижняя Типсирма)</t>
  </si>
  <si>
    <t>«Чебоксары-Сурское» - Верхняя Типсирма (подезд к д. Верхняя Типсирма)</t>
  </si>
  <si>
    <t>«Чебоксары-Сурское» - Шупоси</t>
  </si>
  <si>
    <t>«Чебоксары-Сурское» - Шупоси  (подьезд к д. Кивьялы)</t>
  </si>
  <si>
    <t>«Чебоксары-Сурское» - Шупоси (подьезд к д. Тоганаши)</t>
  </si>
  <si>
    <t>«Чебоксары-Сурское» - Шипырлавар</t>
  </si>
  <si>
    <t>«Чебоксары-Сурское» - Шипырлавар (подьезды к д.д.Сесмеры - Ямайкасы -Ыхракасы)</t>
  </si>
  <si>
    <t>«Чебоксары-Сурское» - Шипырлавар (Подьезды к д.д. Ойрисюрт, Шипырлавар)</t>
  </si>
  <si>
    <t xml:space="preserve">«Цивильск-Красноармейское-Кюльсирма» - Шывбоси </t>
  </si>
  <si>
    <t>«Цивильск-Красноармейское-Кюльсирма» - Шывбоси - Вурманкасы (подьезд к д. Вурманкасы)</t>
  </si>
  <si>
    <t>«Цивильск-Красноармейское-Кюльсирма» - Шывбоси - Вурманкасы (подьезд к д.д. Чумаши, Шорги)</t>
  </si>
  <si>
    <t>«Цивильск-Красноармейское-Кюльсирма» - Шывбоси - Малые Челлы (подьезд к д. Малые Челлы)</t>
  </si>
  <si>
    <t>«Яншихово-Челлы – Санькасы»</t>
  </si>
  <si>
    <t>«Яншихово-Челлы – Санькасы» - Малые Собары (подьезд к д. Малые Собары)</t>
  </si>
  <si>
    <t>Подьезд к с. Именево</t>
  </si>
  <si>
    <t>«Цивильск-Красноармейское-Кюльсирма» - Серткасы (подьезд к д. Серткасы)</t>
  </si>
  <si>
    <t>«Синьял-Чурино – разьезд 74</t>
  </si>
  <si>
    <t>«Вурманкас – Нимичкасы»</t>
  </si>
  <si>
    <t>«Цивильск-Красноармейское-Кюльсирма» - Яшкильдино</t>
  </si>
  <si>
    <t>«Дубовка – Исаково»</t>
  </si>
  <si>
    <t>«Яманаки – Сиркли»</t>
  </si>
  <si>
    <t>«Цивильск-Красноармейское-Кюльсирма» - Тватпюрть (подьезд к д. Тватпюрть)</t>
  </si>
  <si>
    <t>«Цивильск-Красноармейское-Кюльсирма» - Кюль-Сирма (подьезд к д. Кюль-Сирма)</t>
  </si>
  <si>
    <t>«Цивильск-Красноармейское-Кюльсирма» - Юськасы</t>
  </si>
  <si>
    <t>«Цивильск-Красноармейское-Кюльсирма» - Юськасы - Вотланы (подьезд к д. Вотланы)</t>
  </si>
  <si>
    <t>«Цивильск-Красноармейское-Кюльсирма» - Юськасы - Юськасы (подьезд к д. Юськаы)</t>
  </si>
  <si>
    <t>«Цивильск-Красноармейское-Кюльсирма» - Юськасы Хозакасы (подьезд к д. Хозакасы)</t>
  </si>
  <si>
    <t>«Цивильск-Красноармейское-Кюльсирма» - Юськасы - Передние Карыки (подьезд к д. Передние Карыки)</t>
  </si>
  <si>
    <t>«Цивильск-Красноармейское-Кюльсирма» - Задние Карыки (подьезд к д. Задние Карыки)</t>
  </si>
  <si>
    <t>«Вурнары - Убеево - Красноармейское» -  Досаево</t>
  </si>
  <si>
    <t>«Вурнары - Убеево - Красноармейское» -  Досаево – Новые Игити</t>
  </si>
  <si>
    <t>«Вурнары - Убеево - Красноармейское» -  Кирегаси</t>
  </si>
  <si>
    <t>«Вурнары - Убеево - Красноармейское» - Янмурзино»</t>
  </si>
  <si>
    <t>Усландырь Янишево - Байсубино</t>
  </si>
  <si>
    <t>«Вурнары - Убеево - Красноармейское» - Байсубино (подьезд к д. Байсубино)</t>
  </si>
  <si>
    <t>«Вурнары - Убеево - Красноармейское» -  Синьял-Убеево</t>
  </si>
  <si>
    <t>объездная дорога с. Красноармейское</t>
  </si>
  <si>
    <t>«Вурнары - Убеево - Красноармейское» -  Синьял-Убеево - Чиганары  (подьезд к д. Чиганары)</t>
  </si>
  <si>
    <t>«Вурнары - Убеево - Красноармейское» -  Синьял-Убеево - Хлеси (подьезд к д. Хлеси)</t>
  </si>
  <si>
    <t>«Чебоксары-Сурское» - Чадукасы - Красноармейское</t>
  </si>
  <si>
    <t>«Чебоксары-Сурское» - Чадукасы – Красноармейское - Таныши</t>
  </si>
  <si>
    <t>«Чебоксары-Сурское» - Чадукасы – Красноармейское – Новые Выселки</t>
  </si>
  <si>
    <t>«Чебоксары-Сурское» - Чадукасы – Красноармейское  (подьезд к д. Енешкасы, Сявал-Сирма)</t>
  </si>
  <si>
    <t>«Чебоксары-Сурское» - Чадукасы – Красноармейское – Полайкасы-Типвары-Шинарпоси (подьезды к д.д. Полайкасы, Типвары, Шинарпоси)</t>
  </si>
  <si>
    <t>«Чебоксары-Сурское» - Чадукасы – Красноармейское – Арзюнакасы (подьезд к д. Арзюнакасы)</t>
  </si>
  <si>
    <t>«Исаково – Ванюшкасы»</t>
  </si>
  <si>
    <t>«Чебоксары-Сурское» - Караево - Красноармейское</t>
  </si>
  <si>
    <t xml:space="preserve">"Сормхири-Караево - Синьял-Караево"       </t>
  </si>
  <si>
    <t>«Чебоксары-Сурское» - Караево - Красноармейское - Сирмапоси (подьезд к д. Сирмапоси)</t>
  </si>
  <si>
    <t>Алманчинское</t>
  </si>
  <si>
    <t>Б.Шатьминское</t>
  </si>
  <si>
    <t>Исаковское</t>
  </si>
  <si>
    <t>Караевское</t>
  </si>
  <si>
    <t>Пикшикское</t>
  </si>
  <si>
    <t>Убеевское</t>
  </si>
  <si>
    <t>Чадукасинское</t>
  </si>
  <si>
    <t>Яншихово-Челлинское</t>
  </si>
  <si>
    <t>Красноармейское</t>
  </si>
  <si>
    <t>Всего</t>
  </si>
  <si>
    <t>ООО "Воддорстрой", гл. инж. Евдокимов Л.В. тел.89093034795, мастер Елисеев О.В. тел. 89603145256</t>
  </si>
  <si>
    <t>Ведущий специалист-эксперт отдела строительства и ЖКХ</t>
  </si>
  <si>
    <t>администрации Красноармейского района</t>
  </si>
  <si>
    <t>В.В. Миронов</t>
  </si>
  <si>
    <t>"Чебоксары - Сурское"</t>
  </si>
  <si>
    <t>"Цивильск-Красноармейское-КюльСирма"</t>
  </si>
  <si>
    <t>"Вурнары-Убеево-Красноармейское"</t>
  </si>
  <si>
    <t>2. Републиканских автомобильных дорог на территории Красноармейского района</t>
  </si>
  <si>
    <t>КФХ Тимофеева В.В.</t>
  </si>
  <si>
    <t>Подрядчик</t>
  </si>
  <si>
    <t xml:space="preserve">ООО "Дормашсервис" Трофимов В.А. </t>
  </si>
  <si>
    <t>Контактный телефон</t>
  </si>
  <si>
    <t>89373929663, 89603049633</t>
  </si>
  <si>
    <t>Сельские поселения</t>
  </si>
  <si>
    <t>V</t>
  </si>
  <si>
    <t xml:space="preserve">V </t>
  </si>
  <si>
    <t>Титульное название дороги</t>
  </si>
  <si>
    <t>Протяженность, км</t>
  </si>
  <si>
    <t>категория</t>
  </si>
  <si>
    <t>1V</t>
  </si>
  <si>
    <t>грунт</t>
  </si>
  <si>
    <t>км</t>
  </si>
  <si>
    <t>Контактные телефоны</t>
  </si>
  <si>
    <t xml:space="preserve">1. Районные автомобильные дороги </t>
  </si>
  <si>
    <t>ВСЕГО дорог района</t>
  </si>
  <si>
    <t>Всего дорог Республики</t>
  </si>
  <si>
    <t>Итого по направлению:</t>
  </si>
  <si>
    <t>Форма №1</t>
  </si>
  <si>
    <t xml:space="preserve">(Для ежедневного отправления ЦДС к 05-00 часам в зимний период </t>
  </si>
  <si>
    <t>ИНФОРМАЦИЯ</t>
  </si>
  <si>
    <t xml:space="preserve">муниципальных автомобильных дорог  </t>
  </si>
  <si>
    <t>Красноармейского района</t>
  </si>
  <si>
    <t>(наименование района)</t>
  </si>
  <si>
    <t>Чувашской Республики</t>
  </si>
  <si>
    <t>Погодные условия</t>
  </si>
  <si>
    <t>Температура воздуха</t>
  </si>
  <si>
    <t>С</t>
  </si>
  <si>
    <t>Ветер</t>
  </si>
  <si>
    <t>Вид осадков</t>
  </si>
  <si>
    <t>направление</t>
  </si>
  <si>
    <t>Скорость, м/с</t>
  </si>
  <si>
    <t>Автодороги</t>
  </si>
  <si>
    <t>Состояние дорог</t>
  </si>
  <si>
    <t>(Уровень содержания дорог)</t>
  </si>
  <si>
    <t>Количество</t>
  </si>
  <si>
    <t>дорожной техники, ед.</t>
  </si>
  <si>
    <t>Расход  материалов</t>
  </si>
  <si>
    <t xml:space="preserve"> Мунициавльные</t>
  </si>
  <si>
    <t>Погибло</t>
  </si>
  <si>
    <t>Ранено</t>
  </si>
  <si>
    <t>Муниципальные:</t>
  </si>
  <si>
    <t xml:space="preserve"> ДТП всего/ в т.ч.</t>
  </si>
  <si>
    <t>неудовлетворительные дорожные условия</t>
  </si>
  <si>
    <t xml:space="preserve">            Перерывы в движении автобусных маршрутов</t>
  </si>
  <si>
    <t>Дата и время</t>
  </si>
  <si>
    <t>перерывов</t>
  </si>
  <si>
    <t xml:space="preserve">Автодорога, </t>
  </si>
  <si>
    <t>местоположение</t>
  </si>
  <si>
    <t>Эксплуатационная организация</t>
  </si>
  <si>
    <t>Причина</t>
  </si>
  <si>
    <t>-</t>
  </si>
  <si>
    <t xml:space="preserve">( в случае ДТП приложить описание ДТП указывая следующие сведения: </t>
  </si>
  <si>
    <t xml:space="preserve">автодорога, пикетаж, время ДТП, описание ДТП, Ф.И.О. - представителя экспл. организации </t>
  </si>
  <si>
    <t>при расследовании ДТП.)</t>
  </si>
  <si>
    <t>Ответственный  дежурный  ДС            ____________________________   (__________________)</t>
  </si>
  <si>
    <t>(ООО "Дормашсервис" ген. Директор Трофимов В.А. - 89033570813)</t>
  </si>
  <si>
    <t>ООО "Дормашсервис" ген. Директор Трофимов В.А. субподрядчик - 89033570813</t>
  </si>
  <si>
    <t>Общая протяженность для содержания</t>
  </si>
  <si>
    <t>ООО "Воддорстрой-Красноармейское", гл. инж. Евдокимов Л.В. тел.89093034795, директор Елисеев О.В. тел. 89603145256</t>
  </si>
  <si>
    <t>ООО "Воддорстрой", гл. инж. Евдокимов Л.В. тел.89093034795, Директор Елисеев О.В. тел. 89603145256</t>
  </si>
  <si>
    <r>
      <t xml:space="preserve"> </t>
    </r>
    <r>
      <rPr>
        <b/>
        <i/>
        <sz val="7"/>
        <rFont val="Arial"/>
        <family val="2"/>
      </rPr>
      <t xml:space="preserve">ДИСП службы: (ЕДДС) - 112, </t>
    </r>
    <r>
      <rPr>
        <sz val="7"/>
        <rFont val="Arial"/>
        <family val="2"/>
      </rPr>
      <t xml:space="preserve"> Красноарм. рай. -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8 8352</t>
    </r>
    <r>
      <rPr>
        <b/>
        <sz val="7"/>
        <rFont val="Arial"/>
        <family val="2"/>
      </rPr>
      <t xml:space="preserve"> 22368, 21547</t>
    </r>
    <r>
      <rPr>
        <sz val="7"/>
        <rFont val="Arial"/>
        <family val="2"/>
      </rPr>
      <t xml:space="preserve">,  УПРАВТОДОРа МИНТРАНСА - </t>
    </r>
    <r>
      <rPr>
        <b/>
        <sz val="7"/>
        <rFont val="Arial"/>
        <family val="2"/>
      </rPr>
      <t xml:space="preserve">540500,  КМ - 622704,  </t>
    </r>
    <r>
      <rPr>
        <sz val="7"/>
        <rFont val="Arial"/>
        <family val="2"/>
      </rPr>
      <t xml:space="preserve">ООО "Воддорстрой" - 89603145178 (три человека по графику),  ООО "Дормашсервис" - 89033570813.     КРАСНОАРМЕЙСКИЙ АВТОВОКЗАЛ:
89063869605 – кассовый зал,
89278504911 – Никифорова Вера Михайловна, нач. 
89063869362 -   дежурный вокзала. 
</t>
    </r>
  </si>
  <si>
    <t>*</t>
  </si>
  <si>
    <t>Автомобильная дорога в д. Ыхракасы</t>
  </si>
  <si>
    <t>«_____»________ 2017 г.  ___ч.___мин.</t>
  </si>
  <si>
    <t>5в</t>
  </si>
  <si>
    <t xml:space="preserve">ИП глава КФХ Степанов Владислав Юрьевич </t>
  </si>
  <si>
    <t xml:space="preserve">Примечания: По трем сельским поселениям качество дорог по некоторым улицам </t>
  </si>
  <si>
    <t xml:space="preserve">                     улучьшилось - с твердым покрытием. Отмечены жирным </t>
  </si>
  <si>
    <r>
      <t xml:space="preserve">по тел/факс: 540500, </t>
    </r>
    <r>
      <rPr>
        <b/>
        <sz val="10"/>
        <color indexed="23"/>
        <rFont val="Times New Roman"/>
        <family val="1"/>
      </rPr>
      <t>89176792316</t>
    </r>
    <r>
      <rPr>
        <sz val="10"/>
        <color indexed="23"/>
        <rFont val="Times New Roman"/>
        <family val="1"/>
      </rPr>
      <t>, эл.почте:  uprdor@chuvashavtodor.ru)</t>
    </r>
  </si>
  <si>
    <t>Тел.  112,  8 835 30 22368,  21547</t>
  </si>
  <si>
    <t>о транспортно-эксплуатационном состоянии</t>
  </si>
  <si>
    <t>противогололедных, тн</t>
  </si>
  <si>
    <t>горюче-смазочных, л</t>
  </si>
  <si>
    <t>Количество работавшей</t>
  </si>
  <si>
    <t>Транспортно-эксплуатационное состояние (ТЭС)</t>
  </si>
  <si>
    <t>Дорожно-транспортные происшествия (ДТП)</t>
  </si>
  <si>
    <t>(в случае неудовслетворительного ТЭС конкретной дороги указывается</t>
  </si>
  <si>
    <t>ее название и пикетаж: (пример: КМ 08+050 - КМ 08+150).</t>
  </si>
  <si>
    <t>При получении собственником дороги настоящей информации,</t>
  </si>
  <si>
    <t xml:space="preserve"> этот километр дороги снимается с оплаты)</t>
  </si>
  <si>
    <t>Примечания:   Все графы должны быть заполнены!</t>
  </si>
  <si>
    <t>групп. дорог</t>
  </si>
  <si>
    <t>разовые договора</t>
  </si>
  <si>
    <t>звонить главам СП</t>
  </si>
  <si>
    <t xml:space="preserve">«Подъездная автомобильная дорога к д. Синьял Караево Красноармейского района Чувашской Республики" </t>
  </si>
  <si>
    <t>"Автомобильная дорога по улицам Молодежная и Новая со строительством моста в д. Яманаки Красноармейского района Чувашской Республики"</t>
  </si>
  <si>
    <t>ООО "Воддорстрой-Красноармейское" Елисеев О.В.</t>
  </si>
  <si>
    <t>Перечень подрядных организаций занятых содерж УДС по СП в 2017 году на 01.04.2017</t>
  </si>
  <si>
    <t>"Актай-Ванюшкасы"</t>
  </si>
  <si>
    <t>"Автомобильная дорога к очистным сооружениям с. Красноармейское Красноармейского района Чувашской Республики"</t>
  </si>
  <si>
    <t>включаемые к содержанию   новые дороги с 2017 года</t>
  </si>
  <si>
    <t xml:space="preserve">с 01.04.2017 ИП КФХ Ермаков В.Ю.   тел. 89674704377,                 </t>
  </si>
  <si>
    <t xml:space="preserve">с 01.04.2017      ИП КФХ Ермаков В.Ю.   тел. 89674704377,                                                                                    </t>
  </si>
  <si>
    <t>А.Н. Петров</t>
  </si>
  <si>
    <t>Зав. отделом строительства и ЖКХ</t>
  </si>
  <si>
    <t>Подрядные организации содержащие автодороги в 2017-2019 г.г., стоящих на балансе МО Красноармейский район Чувашской Республики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</si>
</sst>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9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7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16"/>
      <name val="Arial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ET"/>
      <family val="0"/>
    </font>
    <font>
      <sz val="10"/>
      <color indexed="49"/>
      <name val="Arial"/>
      <family val="2"/>
    </font>
    <font>
      <sz val="10"/>
      <color indexed="60"/>
      <name val="Arial"/>
      <family val="2"/>
    </font>
    <font>
      <sz val="10"/>
      <color indexed="57"/>
      <name val="Arial"/>
      <family val="2"/>
    </font>
    <font>
      <sz val="9"/>
      <color indexed="8"/>
      <name val="Verdan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Verdana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6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0808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ET"/>
      <family val="0"/>
    </font>
    <font>
      <sz val="10"/>
      <color theme="8" tint="-0.24997000396251678"/>
      <name val="Arial"/>
      <family val="2"/>
    </font>
    <font>
      <sz val="10"/>
      <color theme="5" tint="-0.24997000396251678"/>
      <name val="Arial"/>
      <family val="2"/>
    </font>
    <font>
      <sz val="10"/>
      <color theme="6" tint="-0.24997000396251678"/>
      <name val="Arial"/>
      <family val="2"/>
    </font>
    <font>
      <sz val="9"/>
      <color theme="1"/>
      <name val="Verdan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Verdana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6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justify" wrapText="1"/>
    </xf>
    <xf numFmtId="0" fontId="2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  <xf numFmtId="189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center"/>
    </xf>
    <xf numFmtId="188" fontId="9" fillId="0" borderId="10" xfId="0" applyNumberFormat="1" applyFont="1" applyBorder="1" applyAlignment="1">
      <alignment vertical="top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188" fontId="7" fillId="0" borderId="1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6" fillId="0" borderId="0" xfId="0" applyFont="1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88" fontId="7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2" fontId="80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189" fontId="24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0" fontId="2" fillId="0" borderId="10" xfId="0" applyFont="1" applyBorder="1" applyAlignment="1">
      <alignment horizontal="left" vertical="center"/>
    </xf>
    <xf numFmtId="2" fontId="80" fillId="0" borderId="10" xfId="0" applyNumberFormat="1" applyFont="1" applyBorder="1" applyAlignment="1">
      <alignment horizontal="center" vertical="center"/>
    </xf>
    <xf numFmtId="2" fontId="81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ont="1" applyAlignment="1">
      <alignment horizontal="left" vertical="top"/>
    </xf>
    <xf numFmtId="0" fontId="13" fillId="0" borderId="10" xfId="0" applyFont="1" applyBorder="1" applyAlignment="1">
      <alignment horizontal="left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/>
    </xf>
    <xf numFmtId="188" fontId="2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9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188" fontId="23" fillId="0" borderId="27" xfId="0" applyNumberFormat="1" applyFont="1" applyBorder="1" applyAlignment="1">
      <alignment vertical="center"/>
    </xf>
    <xf numFmtId="0" fontId="0" fillId="0" borderId="27" xfId="0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6" fillId="0" borderId="10" xfId="0" applyFont="1" applyBorder="1" applyAlignment="1">
      <alignment wrapText="1"/>
    </xf>
    <xf numFmtId="0" fontId="87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right"/>
    </xf>
    <xf numFmtId="0" fontId="88" fillId="0" borderId="10" xfId="0" applyFont="1" applyBorder="1" applyAlignment="1">
      <alignment horizontal="right" wrapText="1"/>
    </xf>
    <xf numFmtId="0" fontId="89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right"/>
    </xf>
    <xf numFmtId="0" fontId="88" fillId="0" borderId="10" xfId="0" applyFont="1" applyBorder="1" applyAlignment="1">
      <alignment horizontal="center"/>
    </xf>
    <xf numFmtId="0" fontId="90" fillId="0" borderId="10" xfId="0" applyFont="1" applyBorder="1" applyAlignment="1">
      <alignment wrapText="1"/>
    </xf>
    <xf numFmtId="2" fontId="87" fillId="0" borderId="10" xfId="0" applyNumberFormat="1" applyFont="1" applyBorder="1" applyAlignment="1">
      <alignment horizontal="center"/>
    </xf>
    <xf numFmtId="188" fontId="89" fillId="0" borderId="10" xfId="0" applyNumberFormat="1" applyFont="1" applyBorder="1" applyAlignment="1">
      <alignment horizontal="center" vertical="center" wrapText="1"/>
    </xf>
    <xf numFmtId="188" fontId="90" fillId="0" borderId="10" xfId="0" applyNumberFormat="1" applyFont="1" applyBorder="1" applyAlignment="1">
      <alignment horizontal="right" vertical="center" wrapText="1"/>
    </xf>
    <xf numFmtId="0" fontId="89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1" fillId="0" borderId="19" xfId="0" applyFont="1" applyBorder="1" applyAlignment="1">
      <alignment vertical="center" textRotation="255"/>
    </xf>
    <xf numFmtId="0" fontId="91" fillId="0" borderId="31" xfId="0" applyFont="1" applyBorder="1" applyAlignment="1">
      <alignment vertical="center" textRotation="255"/>
    </xf>
    <xf numFmtId="0" fontId="91" fillId="0" borderId="28" xfId="0" applyFont="1" applyBorder="1" applyAlignment="1">
      <alignment vertical="center" textRotation="255"/>
    </xf>
    <xf numFmtId="0" fontId="28" fillId="0" borderId="19" xfId="0" applyFont="1" applyBorder="1" applyAlignment="1">
      <alignment horizontal="center" vertical="center" textRotation="255"/>
    </xf>
    <xf numFmtId="0" fontId="28" fillId="0" borderId="31" xfId="0" applyFont="1" applyBorder="1" applyAlignment="1">
      <alignment horizontal="center" vertical="center" textRotation="255"/>
    </xf>
    <xf numFmtId="0" fontId="28" fillId="0" borderId="28" xfId="0" applyFont="1" applyBorder="1" applyAlignment="1">
      <alignment horizontal="center" vertical="center" textRotation="255"/>
    </xf>
    <xf numFmtId="0" fontId="91" fillId="0" borderId="19" xfId="0" applyFont="1" applyBorder="1" applyAlignment="1">
      <alignment horizontal="center" vertical="center" textRotation="255"/>
    </xf>
    <xf numFmtId="0" fontId="91" fillId="0" borderId="31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 wrapText="1"/>
    </xf>
    <xf numFmtId="0" fontId="92" fillId="0" borderId="33" xfId="0" applyFont="1" applyBorder="1" applyAlignment="1">
      <alignment horizontal="center" vertical="center" wrapText="1"/>
    </xf>
    <xf numFmtId="0" fontId="92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31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94" fillId="0" borderId="32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 wrapText="1"/>
    </xf>
    <xf numFmtId="0" fontId="94" fillId="0" borderId="34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86" fillId="0" borderId="33" xfId="0" applyFont="1" applyBorder="1" applyAlignment="1">
      <alignment horizontal="center" vertical="center" wrapText="1"/>
    </xf>
    <xf numFmtId="0" fontId="86" fillId="0" borderId="34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3">
      <selection activeCell="B47" sqref="B47"/>
    </sheetView>
  </sheetViews>
  <sheetFormatPr defaultColWidth="9.140625" defaultRowHeight="12.75"/>
  <cols>
    <col min="1" max="1" width="24.28125" style="0" customWidth="1"/>
    <col min="2" max="2" width="19.57421875" style="0" customWidth="1"/>
    <col min="3" max="3" width="17.28125" style="0" customWidth="1"/>
    <col min="4" max="4" width="13.57421875" style="0" customWidth="1"/>
    <col min="5" max="5" width="12.7109375" style="0" customWidth="1"/>
  </cols>
  <sheetData>
    <row r="1" ht="15">
      <c r="D1" s="39" t="s">
        <v>92</v>
      </c>
    </row>
    <row r="2" ht="12.75">
      <c r="D2" s="40" t="s">
        <v>93</v>
      </c>
    </row>
    <row r="3" ht="12.75">
      <c r="D3" s="40" t="s">
        <v>143</v>
      </c>
    </row>
    <row r="4" ht="15">
      <c r="A4" s="41"/>
    </row>
    <row r="5" ht="15">
      <c r="B5" s="41" t="s">
        <v>94</v>
      </c>
    </row>
    <row r="6" ht="15">
      <c r="B6" s="41" t="s">
        <v>145</v>
      </c>
    </row>
    <row r="7" ht="15">
      <c r="B7" s="41" t="s">
        <v>95</v>
      </c>
    </row>
    <row r="8" ht="14.25">
      <c r="B8" s="42" t="s">
        <v>96</v>
      </c>
    </row>
    <row r="9" ht="12.75">
      <c r="B9" s="43" t="s">
        <v>97</v>
      </c>
    </row>
    <row r="10" ht="15">
      <c r="B10" s="41" t="s">
        <v>98</v>
      </c>
    </row>
    <row r="11" ht="15">
      <c r="B11" s="41"/>
    </row>
    <row r="12" ht="15">
      <c r="B12" s="41" t="s">
        <v>138</v>
      </c>
    </row>
    <row r="13" ht="15.75" thickBot="1">
      <c r="A13" s="44" t="s">
        <v>99</v>
      </c>
    </row>
    <row r="14" spans="1:4" ht="15.75" thickBot="1">
      <c r="A14" s="45" t="s">
        <v>100</v>
      </c>
      <c r="B14" s="134" t="s">
        <v>102</v>
      </c>
      <c r="C14" s="135"/>
      <c r="D14" s="132" t="s">
        <v>103</v>
      </c>
    </row>
    <row r="15" spans="1:4" ht="15.75" thickBot="1">
      <c r="A15" s="46" t="s">
        <v>101</v>
      </c>
      <c r="B15" s="48" t="s">
        <v>104</v>
      </c>
      <c r="C15" s="48" t="s">
        <v>105</v>
      </c>
      <c r="D15" s="133"/>
    </row>
    <row r="16" spans="1:4" ht="15.75" thickBot="1">
      <c r="A16" s="49"/>
      <c r="B16" s="48"/>
      <c r="C16" s="48"/>
      <c r="D16" s="48"/>
    </row>
    <row r="17" ht="15">
      <c r="A17" s="44"/>
    </row>
    <row r="18" ht="15">
      <c r="A18" s="44"/>
    </row>
    <row r="19" ht="15.75" thickBot="1">
      <c r="A19" s="44" t="s">
        <v>149</v>
      </c>
    </row>
    <row r="20" spans="1:5" ht="13.5" customHeight="1" thickBot="1">
      <c r="A20" s="89" t="s">
        <v>106</v>
      </c>
      <c r="B20" s="90" t="s">
        <v>107</v>
      </c>
      <c r="C20" s="90" t="s">
        <v>148</v>
      </c>
      <c r="D20" s="136" t="s">
        <v>111</v>
      </c>
      <c r="E20" s="137"/>
    </row>
    <row r="21" spans="1:5" ht="33.75" customHeight="1" thickBot="1">
      <c r="A21" s="92" t="s">
        <v>112</v>
      </c>
      <c r="B21" s="91" t="s">
        <v>108</v>
      </c>
      <c r="C21" s="91" t="s">
        <v>110</v>
      </c>
      <c r="D21" s="91" t="s">
        <v>146</v>
      </c>
      <c r="E21" s="91" t="s">
        <v>147</v>
      </c>
    </row>
    <row r="22" spans="1:5" ht="21.75" customHeight="1" thickBot="1">
      <c r="A22" s="93"/>
      <c r="B22" s="95"/>
      <c r="C22" s="96"/>
      <c r="D22" s="94"/>
      <c r="E22" s="94"/>
    </row>
    <row r="23" ht="15">
      <c r="A23" s="44" t="s">
        <v>151</v>
      </c>
    </row>
    <row r="24" ht="15">
      <c r="A24" s="44" t="s">
        <v>152</v>
      </c>
    </row>
    <row r="25" ht="15">
      <c r="A25" s="44" t="s">
        <v>153</v>
      </c>
    </row>
    <row r="26" ht="15">
      <c r="A26" s="44" t="s">
        <v>154</v>
      </c>
    </row>
    <row r="27" ht="15">
      <c r="A27" s="44"/>
    </row>
    <row r="28" ht="15.75" thickBot="1">
      <c r="A28" s="44" t="s">
        <v>150</v>
      </c>
    </row>
    <row r="29" spans="1:4" ht="15.75" thickBot="1">
      <c r="A29" s="51" t="s">
        <v>106</v>
      </c>
      <c r="B29" s="52" t="s">
        <v>109</v>
      </c>
      <c r="C29" s="52" t="s">
        <v>113</v>
      </c>
      <c r="D29" s="52" t="s">
        <v>114</v>
      </c>
    </row>
    <row r="30" spans="1:4" ht="15">
      <c r="A30" s="53" t="s">
        <v>115</v>
      </c>
      <c r="B30" s="50"/>
      <c r="C30" s="50"/>
      <c r="D30" s="50"/>
    </row>
    <row r="31" spans="1:4" ht="15">
      <c r="A31" s="54" t="s">
        <v>116</v>
      </c>
      <c r="B31" s="54"/>
      <c r="C31" s="54"/>
      <c r="D31" s="54"/>
    </row>
    <row r="32" spans="1:4" ht="30.75" thickBot="1">
      <c r="A32" s="54" t="s">
        <v>117</v>
      </c>
      <c r="B32" s="54"/>
      <c r="C32" s="54"/>
      <c r="D32" s="54"/>
    </row>
    <row r="33" spans="1:4" ht="15.75" thickBot="1">
      <c r="A33" s="97"/>
      <c r="B33" s="97"/>
      <c r="C33" s="99"/>
      <c r="D33" s="98"/>
    </row>
    <row r="34" ht="15">
      <c r="A34" s="44" t="s">
        <v>126</v>
      </c>
    </row>
    <row r="35" ht="15">
      <c r="A35" s="44" t="s">
        <v>127</v>
      </c>
    </row>
    <row r="36" ht="15">
      <c r="A36" s="44" t="s">
        <v>128</v>
      </c>
    </row>
    <row r="37" ht="15">
      <c r="A37" s="44"/>
    </row>
    <row r="38" ht="15.75" thickBot="1">
      <c r="A38" s="44" t="s">
        <v>118</v>
      </c>
    </row>
    <row r="39" spans="1:4" ht="15">
      <c r="A39" s="50" t="s">
        <v>119</v>
      </c>
      <c r="B39" s="47" t="s">
        <v>121</v>
      </c>
      <c r="C39" s="132" t="s">
        <v>123</v>
      </c>
      <c r="D39" s="132" t="s">
        <v>124</v>
      </c>
    </row>
    <row r="40" spans="1:4" ht="15.75" thickBot="1">
      <c r="A40" s="49" t="s">
        <v>120</v>
      </c>
      <c r="B40" s="48" t="s">
        <v>122</v>
      </c>
      <c r="C40" s="133"/>
      <c r="D40" s="133"/>
    </row>
    <row r="41" spans="1:4" ht="15.75" thickBot="1">
      <c r="A41" s="49"/>
      <c r="B41" s="55"/>
      <c r="C41" s="55"/>
      <c r="D41" s="55"/>
    </row>
    <row r="42" spans="1:4" ht="15.75" thickBot="1">
      <c r="A42" s="56"/>
      <c r="B42" s="55"/>
      <c r="C42" s="48"/>
      <c r="D42" s="48"/>
    </row>
    <row r="43" spans="1:4" ht="15.75" thickBot="1">
      <c r="A43" s="56" t="s">
        <v>125</v>
      </c>
      <c r="B43" s="48" t="s">
        <v>125</v>
      </c>
      <c r="C43" s="48" t="s">
        <v>125</v>
      </c>
      <c r="D43" s="48" t="s">
        <v>125</v>
      </c>
    </row>
    <row r="44" ht="15">
      <c r="A44" s="44"/>
    </row>
    <row r="45" ht="15">
      <c r="A45" s="44" t="s">
        <v>155</v>
      </c>
    </row>
    <row r="46" ht="15">
      <c r="A46" s="44"/>
    </row>
    <row r="47" ht="15">
      <c r="A47" s="44" t="s">
        <v>129</v>
      </c>
    </row>
    <row r="48" ht="15">
      <c r="A48" s="44" t="s">
        <v>144</v>
      </c>
    </row>
  </sheetData>
  <sheetProtection/>
  <mergeCells count="5">
    <mergeCell ref="C39:C40"/>
    <mergeCell ref="D39:D40"/>
    <mergeCell ref="B14:C14"/>
    <mergeCell ref="D14:D15"/>
    <mergeCell ref="D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2.57421875" style="0" customWidth="1"/>
    <col min="2" max="2" width="17.57421875" style="0" customWidth="1"/>
    <col min="3" max="3" width="31.57421875" style="0" customWidth="1"/>
    <col min="4" max="4" width="15.7109375" style="0" customWidth="1"/>
    <col min="5" max="5" width="14.28125" style="0" customWidth="1"/>
  </cols>
  <sheetData>
    <row r="1" s="57" customFormat="1" ht="19.5" customHeight="1">
      <c r="A1" s="60" t="s">
        <v>162</v>
      </c>
    </row>
    <row r="2" spans="1:9" ht="39.75" customHeight="1">
      <c r="A2" s="61" t="s">
        <v>78</v>
      </c>
      <c r="B2" s="62" t="s">
        <v>132</v>
      </c>
      <c r="C2" s="62" t="s">
        <v>74</v>
      </c>
      <c r="D2" s="62" t="s">
        <v>76</v>
      </c>
      <c r="E2" s="8"/>
      <c r="G2" s="7"/>
      <c r="H2" s="9"/>
      <c r="I2" s="18"/>
    </row>
    <row r="3" spans="1:9" ht="28.5" customHeight="1">
      <c r="A3" s="64" t="s">
        <v>55</v>
      </c>
      <c r="B3" s="65">
        <v>25.58</v>
      </c>
      <c r="C3" s="63" t="s">
        <v>73</v>
      </c>
      <c r="D3" s="62" t="s">
        <v>77</v>
      </c>
      <c r="E3" s="4"/>
      <c r="G3" s="10"/>
      <c r="H3" s="11"/>
      <c r="I3" s="19"/>
    </row>
    <row r="4" spans="1:9" s="4" customFormat="1" ht="28.5" customHeight="1">
      <c r="A4" s="74" t="s">
        <v>56</v>
      </c>
      <c r="B4" s="75">
        <v>21.6</v>
      </c>
      <c r="C4" s="76" t="s">
        <v>75</v>
      </c>
      <c r="D4" s="77">
        <v>89033570813</v>
      </c>
      <c r="G4" s="78"/>
      <c r="H4" s="79"/>
      <c r="I4" s="80"/>
    </row>
    <row r="5" spans="1:9" ht="28.5" customHeight="1">
      <c r="A5" s="66" t="s">
        <v>57</v>
      </c>
      <c r="B5" s="65">
        <v>24.5</v>
      </c>
      <c r="C5" s="21" t="s">
        <v>75</v>
      </c>
      <c r="D5" s="62">
        <v>89033570813</v>
      </c>
      <c r="E5" s="4"/>
      <c r="G5" s="10"/>
      <c r="H5" s="11"/>
      <c r="I5" s="19"/>
    </row>
    <row r="6" spans="1:9" ht="28.5" customHeight="1">
      <c r="A6" s="67" t="s">
        <v>58</v>
      </c>
      <c r="B6" s="68">
        <v>11.73</v>
      </c>
      <c r="C6" s="21" t="s">
        <v>157</v>
      </c>
      <c r="D6" s="62" t="s">
        <v>158</v>
      </c>
      <c r="E6" s="4"/>
      <c r="G6" s="10"/>
      <c r="H6" s="11"/>
      <c r="I6" s="19"/>
    </row>
    <row r="7" spans="1:9" ht="28.5" customHeight="1">
      <c r="A7" s="67" t="s">
        <v>59</v>
      </c>
      <c r="B7" s="68">
        <v>17.45</v>
      </c>
      <c r="C7" s="21" t="s">
        <v>75</v>
      </c>
      <c r="D7" s="62">
        <v>89033570813</v>
      </c>
      <c r="E7" s="4"/>
      <c r="G7" s="10"/>
      <c r="H7" s="11"/>
      <c r="I7" s="19"/>
    </row>
    <row r="8" spans="1:9" ht="28.5" customHeight="1">
      <c r="A8" s="67" t="s">
        <v>60</v>
      </c>
      <c r="B8" s="68">
        <v>22.06</v>
      </c>
      <c r="C8" s="21" t="s">
        <v>140</v>
      </c>
      <c r="D8" s="62">
        <v>89063807830</v>
      </c>
      <c r="E8" s="4"/>
      <c r="G8" s="10"/>
      <c r="H8" s="11"/>
      <c r="I8" s="19"/>
    </row>
    <row r="9" spans="1:9" s="4" customFormat="1" ht="28.5" customHeight="1">
      <c r="A9" s="81" t="s">
        <v>61</v>
      </c>
      <c r="B9" s="82">
        <v>13.3</v>
      </c>
      <c r="C9" s="76" t="s">
        <v>75</v>
      </c>
      <c r="D9" s="77">
        <v>89033570813</v>
      </c>
      <c r="E9" s="12"/>
      <c r="G9" s="78"/>
      <c r="H9" s="79"/>
      <c r="I9" s="80"/>
    </row>
    <row r="10" spans="1:9" ht="28.5" customHeight="1">
      <c r="A10" s="67" t="s">
        <v>62</v>
      </c>
      <c r="B10" s="68">
        <v>23.8</v>
      </c>
      <c r="C10" s="21" t="s">
        <v>161</v>
      </c>
      <c r="D10" s="62">
        <v>89093034795</v>
      </c>
      <c r="E10" s="4"/>
      <c r="G10" s="10"/>
      <c r="H10" s="11"/>
      <c r="I10" s="19"/>
    </row>
    <row r="11" spans="1:9" s="4" customFormat="1" ht="30" customHeight="1">
      <c r="A11" s="81" t="s">
        <v>63</v>
      </c>
      <c r="B11" s="83">
        <v>40.9</v>
      </c>
      <c r="C11" s="76" t="s">
        <v>75</v>
      </c>
      <c r="D11" s="77">
        <v>89033570813</v>
      </c>
      <c r="E11" s="13"/>
      <c r="G11" s="84"/>
      <c r="H11" s="85"/>
      <c r="I11" s="86"/>
    </row>
    <row r="12" spans="1:10" ht="21" customHeight="1">
      <c r="A12" s="22" t="s">
        <v>64</v>
      </c>
      <c r="B12" s="23">
        <f>B3+B4+B5+B6+B7+B8+B9+B10+B11</f>
        <v>200.92000000000004</v>
      </c>
      <c r="C12" s="6"/>
      <c r="D12" s="6"/>
      <c r="F12" s="4"/>
      <c r="H12" s="5"/>
      <c r="I12" s="11"/>
      <c r="J12" s="19"/>
    </row>
    <row r="13" spans="1:10" ht="12" customHeight="1">
      <c r="A13" s="87" t="s">
        <v>141</v>
      </c>
      <c r="B13" s="23"/>
      <c r="C13" s="6"/>
      <c r="D13" s="6"/>
      <c r="F13" s="4"/>
      <c r="H13" s="5"/>
      <c r="I13" s="11"/>
      <c r="J13" s="19"/>
    </row>
    <row r="14" spans="1:10" ht="12" customHeight="1">
      <c r="A14" s="87" t="s">
        <v>142</v>
      </c>
      <c r="B14" s="23"/>
      <c r="C14" s="6"/>
      <c r="D14" s="6"/>
      <c r="F14" s="4"/>
      <c r="H14" s="5"/>
      <c r="I14" s="11"/>
      <c r="J14" s="19"/>
    </row>
    <row r="15" spans="1:10" ht="12" customHeight="1">
      <c r="A15" s="87"/>
      <c r="B15" s="23"/>
      <c r="C15" s="6"/>
      <c r="D15" s="6"/>
      <c r="F15" s="4"/>
      <c r="H15" s="5"/>
      <c r="I15" s="11"/>
      <c r="J15" s="19"/>
    </row>
    <row r="16" spans="1:10" ht="12" customHeight="1">
      <c r="A16" s="87"/>
      <c r="B16" s="23"/>
      <c r="C16" s="6"/>
      <c r="D16" s="6"/>
      <c r="F16" s="4"/>
      <c r="H16" s="5"/>
      <c r="I16" s="11"/>
      <c r="J16" s="19"/>
    </row>
    <row r="17" spans="1:10" ht="12" customHeight="1">
      <c r="A17" s="87"/>
      <c r="B17" s="23"/>
      <c r="C17" s="6"/>
      <c r="D17" s="6"/>
      <c r="F17" s="4"/>
      <c r="H17" s="5"/>
      <c r="I17" s="11"/>
      <c r="J17" s="19"/>
    </row>
    <row r="18" ht="12.75">
      <c r="D18" s="58"/>
    </row>
    <row r="19" spans="1:4" ht="24" customHeight="1">
      <c r="A19" s="138" t="s">
        <v>66</v>
      </c>
      <c r="B19" s="138"/>
      <c r="C19" s="59"/>
      <c r="D19" s="59"/>
    </row>
    <row r="20" spans="1:4" ht="16.5" customHeight="1">
      <c r="A20" s="138" t="s">
        <v>67</v>
      </c>
      <c r="B20" s="138"/>
      <c r="C20" s="59"/>
      <c r="D20" s="69" t="s">
        <v>68</v>
      </c>
    </row>
  </sheetData>
  <sheetProtection/>
  <mergeCells count="2">
    <mergeCell ref="A19:B19"/>
    <mergeCell ref="A20:B20"/>
  </mergeCells>
  <printOptions/>
  <pageMargins left="1.01" right="0.52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="110" zoomScaleNormal="110" workbookViewId="0" topLeftCell="A25">
      <selection activeCell="H62" sqref="H62:H70"/>
    </sheetView>
  </sheetViews>
  <sheetFormatPr defaultColWidth="9.140625" defaultRowHeight="12.75"/>
  <cols>
    <col min="1" max="1" width="4.28125" style="6" customWidth="1"/>
    <col min="2" max="2" width="54.00390625" style="2" customWidth="1"/>
    <col min="3" max="3" width="7.7109375" style="0" customWidth="1"/>
    <col min="4" max="4" width="4.421875" style="0" customWidth="1"/>
    <col min="5" max="5" width="5.140625" style="0" customWidth="1"/>
    <col min="6" max="6" width="4.7109375" style="0" customWidth="1"/>
    <col min="7" max="7" width="16.7109375" style="6" customWidth="1"/>
    <col min="8" max="8" width="6.421875" style="103" customWidth="1"/>
  </cols>
  <sheetData>
    <row r="1" spans="2:3" ht="31.5" customHeight="1">
      <c r="B1" s="102"/>
      <c r="C1" s="106"/>
    </row>
    <row r="2" spans="1:6" ht="29.25" customHeight="1">
      <c r="A2" s="1"/>
      <c r="B2" s="2" t="s">
        <v>170</v>
      </c>
      <c r="C2" s="3"/>
      <c r="D2" s="3"/>
      <c r="E2" s="3"/>
      <c r="F2" s="3"/>
    </row>
    <row r="3" spans="1:8" ht="12.75" customHeight="1">
      <c r="A3" s="153"/>
      <c r="B3" s="153" t="s">
        <v>81</v>
      </c>
      <c r="C3" s="153" t="s">
        <v>82</v>
      </c>
      <c r="D3" s="153" t="s">
        <v>83</v>
      </c>
      <c r="E3" s="153"/>
      <c r="F3" s="153"/>
      <c r="G3" s="154" t="s">
        <v>87</v>
      </c>
      <c r="H3" s="142" t="s">
        <v>156</v>
      </c>
    </row>
    <row r="4" spans="1:8" ht="22.5">
      <c r="A4" s="153"/>
      <c r="B4" s="153"/>
      <c r="C4" s="153"/>
      <c r="D4" s="24" t="s">
        <v>79</v>
      </c>
      <c r="E4" s="24" t="s">
        <v>84</v>
      </c>
      <c r="F4" s="24" t="s">
        <v>85</v>
      </c>
      <c r="G4" s="154"/>
      <c r="H4" s="143"/>
    </row>
    <row r="5" spans="1:8" ht="12.75">
      <c r="A5" s="26"/>
      <c r="B5" s="27"/>
      <c r="C5" s="26"/>
      <c r="D5" s="26" t="s">
        <v>86</v>
      </c>
      <c r="E5" s="26" t="s">
        <v>86</v>
      </c>
      <c r="F5" s="26" t="s">
        <v>86</v>
      </c>
      <c r="G5" s="154"/>
      <c r="H5" s="143"/>
    </row>
    <row r="6" spans="1:8" ht="12" customHeight="1">
      <c r="A6" s="26"/>
      <c r="B6" s="14" t="s">
        <v>88</v>
      </c>
      <c r="C6" s="115">
        <f>C76</f>
        <v>162.049</v>
      </c>
      <c r="D6" s="113">
        <f>C8+C9+C10+C13+C14+C17+C18+C20+C21+C22+C25+C26+C29+C31+C39+C40+C46+C43+C47+C48+C51+C52+C55+C59+C60+C63+C65+C66+C67+C69+C73</f>
        <v>41.62499999999999</v>
      </c>
      <c r="E6" s="113">
        <f>C7+C11+C12+C16+C19+C24+C27+C28+C30+C32+C33+C35+C36+C37+C38+C42+C44+C45+C50+C53+C54+C56+C58+C62+C64+C68+C71+C72+C74</f>
        <v>120.42399999999999</v>
      </c>
      <c r="F6" s="113"/>
      <c r="G6" s="114"/>
      <c r="H6" s="144"/>
    </row>
    <row r="7" spans="1:8" s="104" customFormat="1" ht="12.75">
      <c r="A7" s="116">
        <v>1</v>
      </c>
      <c r="B7" s="117" t="s">
        <v>0</v>
      </c>
      <c r="C7" s="118">
        <v>5.5</v>
      </c>
      <c r="D7" s="119"/>
      <c r="E7" s="119" t="s">
        <v>79</v>
      </c>
      <c r="F7" s="119"/>
      <c r="G7" s="155" t="s">
        <v>130</v>
      </c>
      <c r="H7" s="145">
        <v>1</v>
      </c>
    </row>
    <row r="8" spans="1:8" s="104" customFormat="1" ht="22.5">
      <c r="A8" s="116">
        <f>A7+1</f>
        <v>2</v>
      </c>
      <c r="B8" s="117" t="s">
        <v>1</v>
      </c>
      <c r="C8" s="118">
        <v>3.274</v>
      </c>
      <c r="D8" s="119" t="s">
        <v>80</v>
      </c>
      <c r="E8" s="119"/>
      <c r="F8" s="119"/>
      <c r="G8" s="156"/>
      <c r="H8" s="146"/>
    </row>
    <row r="9" spans="1:8" s="104" customFormat="1" ht="22.5">
      <c r="A9" s="116">
        <f aca="true" t="shared" si="0" ref="A9:A68">A8+1</f>
        <v>3</v>
      </c>
      <c r="B9" s="117" t="s">
        <v>2</v>
      </c>
      <c r="C9" s="118">
        <v>0.605</v>
      </c>
      <c r="D9" s="119" t="s">
        <v>80</v>
      </c>
      <c r="E9" s="119"/>
      <c r="F9" s="119"/>
      <c r="G9" s="156"/>
      <c r="H9" s="146"/>
    </row>
    <row r="10" spans="1:8" s="104" customFormat="1" ht="22.5">
      <c r="A10" s="116">
        <f t="shared" si="0"/>
        <v>4</v>
      </c>
      <c r="B10" s="117" t="s">
        <v>3</v>
      </c>
      <c r="C10" s="118">
        <v>0.476</v>
      </c>
      <c r="D10" s="119" t="s">
        <v>79</v>
      </c>
      <c r="E10" s="119"/>
      <c r="F10" s="119"/>
      <c r="G10" s="156"/>
      <c r="H10" s="146"/>
    </row>
    <row r="11" spans="1:8" s="104" customFormat="1" ht="12.75">
      <c r="A11" s="116">
        <f t="shared" si="0"/>
        <v>5</v>
      </c>
      <c r="B11" s="117" t="s">
        <v>4</v>
      </c>
      <c r="C11" s="118">
        <v>1.59</v>
      </c>
      <c r="D11" s="119"/>
      <c r="E11" s="119" t="s">
        <v>79</v>
      </c>
      <c r="F11" s="119"/>
      <c r="G11" s="156"/>
      <c r="H11" s="146"/>
    </row>
    <row r="12" spans="1:8" s="104" customFormat="1" ht="13.5" customHeight="1">
      <c r="A12" s="116">
        <f t="shared" si="0"/>
        <v>6</v>
      </c>
      <c r="B12" s="117" t="s">
        <v>5</v>
      </c>
      <c r="C12" s="118">
        <v>1.35</v>
      </c>
      <c r="D12" s="119"/>
      <c r="E12" s="119" t="s">
        <v>79</v>
      </c>
      <c r="F12" s="119"/>
      <c r="G12" s="156"/>
      <c r="H12" s="146"/>
    </row>
    <row r="13" spans="1:8" s="104" customFormat="1" ht="22.5">
      <c r="A13" s="116">
        <f>A12+1</f>
        <v>7</v>
      </c>
      <c r="B13" s="117" t="s">
        <v>6</v>
      </c>
      <c r="C13" s="118">
        <v>1.003</v>
      </c>
      <c r="D13" s="119" t="s">
        <v>79</v>
      </c>
      <c r="E13" s="119"/>
      <c r="F13" s="119"/>
      <c r="G13" s="156"/>
      <c r="H13" s="146"/>
    </row>
    <row r="14" spans="1:8" s="104" customFormat="1" ht="22.5">
      <c r="A14" s="116">
        <f t="shared" si="0"/>
        <v>8</v>
      </c>
      <c r="B14" s="117" t="s">
        <v>7</v>
      </c>
      <c r="C14" s="118">
        <v>0.735</v>
      </c>
      <c r="D14" s="119" t="s">
        <v>79</v>
      </c>
      <c r="E14" s="119"/>
      <c r="F14" s="119"/>
      <c r="G14" s="156"/>
      <c r="H14" s="146"/>
    </row>
    <row r="15" spans="1:8" s="104" customFormat="1" ht="12.75">
      <c r="A15" s="116"/>
      <c r="B15" s="120" t="s">
        <v>91</v>
      </c>
      <c r="C15" s="121">
        <f>SUM(C7:C14)</f>
        <v>14.533</v>
      </c>
      <c r="D15" s="122"/>
      <c r="E15" s="122"/>
      <c r="F15" s="122"/>
      <c r="G15" s="156"/>
      <c r="H15" s="146"/>
    </row>
    <row r="16" spans="1:8" s="104" customFormat="1" ht="12.75">
      <c r="A16" s="116">
        <f>A14+1</f>
        <v>9</v>
      </c>
      <c r="B16" s="117" t="s">
        <v>8</v>
      </c>
      <c r="C16" s="118">
        <v>4.38</v>
      </c>
      <c r="D16" s="119"/>
      <c r="E16" s="119" t="s">
        <v>79</v>
      </c>
      <c r="F16" s="119"/>
      <c r="G16" s="156"/>
      <c r="H16" s="146"/>
    </row>
    <row r="17" spans="1:8" s="104" customFormat="1" ht="12.75">
      <c r="A17" s="116">
        <f t="shared" si="0"/>
        <v>10</v>
      </c>
      <c r="B17" s="117" t="s">
        <v>9</v>
      </c>
      <c r="C17" s="118">
        <v>0.915</v>
      </c>
      <c r="D17" s="119" t="s">
        <v>79</v>
      </c>
      <c r="E17" s="119"/>
      <c r="F17" s="119"/>
      <c r="G17" s="156"/>
      <c r="H17" s="146"/>
    </row>
    <row r="18" spans="1:8" s="104" customFormat="1" ht="12.75">
      <c r="A18" s="116">
        <f t="shared" si="0"/>
        <v>11</v>
      </c>
      <c r="B18" s="117" t="s">
        <v>10</v>
      </c>
      <c r="C18" s="118">
        <v>0.691</v>
      </c>
      <c r="D18" s="119" t="s">
        <v>79</v>
      </c>
      <c r="E18" s="119"/>
      <c r="F18" s="119"/>
      <c r="G18" s="156"/>
      <c r="H18" s="146"/>
    </row>
    <row r="19" spans="1:8" s="104" customFormat="1" ht="12.75">
      <c r="A19" s="116">
        <f t="shared" si="0"/>
        <v>12</v>
      </c>
      <c r="B19" s="117" t="s">
        <v>11</v>
      </c>
      <c r="C19" s="118">
        <v>2.25</v>
      </c>
      <c r="D19" s="119"/>
      <c r="E19" s="119" t="s">
        <v>79</v>
      </c>
      <c r="F19" s="119"/>
      <c r="G19" s="156"/>
      <c r="H19" s="146"/>
    </row>
    <row r="20" spans="1:8" s="104" customFormat="1" ht="22.5">
      <c r="A20" s="116">
        <f t="shared" si="0"/>
        <v>13</v>
      </c>
      <c r="B20" s="117" t="s">
        <v>12</v>
      </c>
      <c r="C20" s="118">
        <v>2.923</v>
      </c>
      <c r="D20" s="119" t="s">
        <v>79</v>
      </c>
      <c r="E20" s="119"/>
      <c r="F20" s="119"/>
      <c r="G20" s="156"/>
      <c r="H20" s="146"/>
    </row>
    <row r="21" spans="1:8" s="104" customFormat="1" ht="24" customHeight="1">
      <c r="A21" s="116">
        <f t="shared" si="0"/>
        <v>14</v>
      </c>
      <c r="B21" s="117" t="s">
        <v>13</v>
      </c>
      <c r="C21" s="118">
        <v>1.455</v>
      </c>
      <c r="D21" s="119" t="s">
        <v>79</v>
      </c>
      <c r="E21" s="119"/>
      <c r="F21" s="119"/>
      <c r="G21" s="156"/>
      <c r="H21" s="146"/>
    </row>
    <row r="22" spans="1:8" s="104" customFormat="1" ht="12.75">
      <c r="A22" s="116" t="s">
        <v>136</v>
      </c>
      <c r="B22" s="117" t="s">
        <v>137</v>
      </c>
      <c r="C22" s="118">
        <v>0.73</v>
      </c>
      <c r="D22" s="119" t="s">
        <v>139</v>
      </c>
      <c r="E22" s="119"/>
      <c r="F22" s="119"/>
      <c r="G22" s="156"/>
      <c r="H22" s="146"/>
    </row>
    <row r="23" spans="1:8" s="104" customFormat="1" ht="12.75">
      <c r="A23" s="116"/>
      <c r="B23" s="120" t="s">
        <v>91</v>
      </c>
      <c r="C23" s="121">
        <f>SUM(C16:C22)</f>
        <v>13.344000000000001</v>
      </c>
      <c r="D23" s="122"/>
      <c r="E23" s="122"/>
      <c r="F23" s="122"/>
      <c r="G23" s="157"/>
      <c r="H23" s="147"/>
    </row>
    <row r="24" spans="1:8" ht="12.75" customHeight="1">
      <c r="A24" s="26">
        <f>A21+1</f>
        <v>15</v>
      </c>
      <c r="B24" s="30" t="s">
        <v>14</v>
      </c>
      <c r="C24" s="31">
        <v>17.325</v>
      </c>
      <c r="D24" s="29"/>
      <c r="E24" s="29" t="s">
        <v>79</v>
      </c>
      <c r="F24" s="29"/>
      <c r="G24" s="158" t="s">
        <v>133</v>
      </c>
      <c r="H24" s="148">
        <v>2</v>
      </c>
    </row>
    <row r="25" spans="1:8" ht="20.25" customHeight="1">
      <c r="A25" s="26">
        <f t="shared" si="0"/>
        <v>16</v>
      </c>
      <c r="B25" s="30" t="s">
        <v>15</v>
      </c>
      <c r="C25" s="31">
        <v>2.709</v>
      </c>
      <c r="D25" s="29" t="s">
        <v>79</v>
      </c>
      <c r="E25" s="29"/>
      <c r="F25" s="29"/>
      <c r="G25" s="159"/>
      <c r="H25" s="149"/>
    </row>
    <row r="26" spans="1:8" ht="22.5">
      <c r="A26" s="26">
        <f t="shared" si="0"/>
        <v>17</v>
      </c>
      <c r="B26" s="30" t="s">
        <v>16</v>
      </c>
      <c r="C26" s="31">
        <v>3.518</v>
      </c>
      <c r="D26" s="29" t="s">
        <v>79</v>
      </c>
      <c r="E26" s="29"/>
      <c r="F26" s="29"/>
      <c r="G26" s="159"/>
      <c r="H26" s="149"/>
    </row>
    <row r="27" spans="1:8" ht="22.5">
      <c r="A27" s="26">
        <f t="shared" si="0"/>
        <v>18</v>
      </c>
      <c r="B27" s="30" t="s">
        <v>17</v>
      </c>
      <c r="C27" s="31">
        <v>1.013</v>
      </c>
      <c r="D27" s="29"/>
      <c r="E27" s="29" t="s">
        <v>79</v>
      </c>
      <c r="F27" s="29"/>
      <c r="G27" s="159"/>
      <c r="H27" s="149"/>
    </row>
    <row r="28" spans="1:8" ht="12.75">
      <c r="A28" s="26">
        <f t="shared" si="0"/>
        <v>19</v>
      </c>
      <c r="B28" s="30" t="s">
        <v>18</v>
      </c>
      <c r="C28" s="31">
        <v>5.72</v>
      </c>
      <c r="D28" s="29"/>
      <c r="E28" s="29" t="s">
        <v>79</v>
      </c>
      <c r="F28" s="29"/>
      <c r="G28" s="159"/>
      <c r="H28" s="149"/>
    </row>
    <row r="29" spans="1:8" ht="21.75" customHeight="1">
      <c r="A29" s="26">
        <f t="shared" si="0"/>
        <v>20</v>
      </c>
      <c r="B29" s="30" t="s">
        <v>19</v>
      </c>
      <c r="C29" s="31">
        <v>1.448</v>
      </c>
      <c r="D29" s="29" t="s">
        <v>79</v>
      </c>
      <c r="E29" s="29"/>
      <c r="F29" s="29"/>
      <c r="G29" s="159"/>
      <c r="H29" s="149"/>
    </row>
    <row r="30" spans="1:8" ht="12.75">
      <c r="A30" s="26">
        <f t="shared" si="0"/>
        <v>21</v>
      </c>
      <c r="B30" s="30" t="s">
        <v>20</v>
      </c>
      <c r="C30" s="31">
        <v>1</v>
      </c>
      <c r="D30" s="29"/>
      <c r="E30" s="29" t="s">
        <v>79</v>
      </c>
      <c r="F30" s="29"/>
      <c r="G30" s="159"/>
      <c r="H30" s="149"/>
    </row>
    <row r="31" spans="1:8" ht="24" customHeight="1">
      <c r="A31" s="26">
        <f t="shared" si="0"/>
        <v>22</v>
      </c>
      <c r="B31" s="30" t="s">
        <v>21</v>
      </c>
      <c r="C31" s="31">
        <v>1.916</v>
      </c>
      <c r="D31" s="29" t="s">
        <v>79</v>
      </c>
      <c r="E31" s="29"/>
      <c r="F31" s="29"/>
      <c r="G31" s="159"/>
      <c r="H31" s="149"/>
    </row>
    <row r="32" spans="1:8" ht="16.5" customHeight="1">
      <c r="A32" s="26">
        <f t="shared" si="0"/>
        <v>23</v>
      </c>
      <c r="B32" s="30" t="s">
        <v>22</v>
      </c>
      <c r="C32" s="31">
        <v>4.13</v>
      </c>
      <c r="D32" s="29"/>
      <c r="E32" s="29" t="s">
        <v>79</v>
      </c>
      <c r="F32" s="29"/>
      <c r="G32" s="159"/>
      <c r="H32" s="149"/>
    </row>
    <row r="33" spans="1:8" ht="16.5" customHeight="1">
      <c r="A33" s="26">
        <f t="shared" si="0"/>
        <v>24</v>
      </c>
      <c r="B33" s="30" t="s">
        <v>23</v>
      </c>
      <c r="C33" s="31">
        <v>1.425</v>
      </c>
      <c r="D33" s="29"/>
      <c r="E33" s="29" t="s">
        <v>79</v>
      </c>
      <c r="F33" s="29"/>
      <c r="G33" s="159"/>
      <c r="H33" s="149"/>
    </row>
    <row r="34" spans="1:8" ht="16.5" customHeight="1">
      <c r="A34" s="26"/>
      <c r="B34" s="71" t="s">
        <v>91</v>
      </c>
      <c r="C34" s="70">
        <f>SUM(C24:C33)</f>
        <v>40.20399999999999</v>
      </c>
      <c r="D34" s="28"/>
      <c r="E34" s="28"/>
      <c r="F34" s="28"/>
      <c r="G34" s="159"/>
      <c r="H34" s="149"/>
    </row>
    <row r="35" spans="1:8" ht="16.5" customHeight="1">
      <c r="A35" s="26">
        <f>A33+1</f>
        <v>25</v>
      </c>
      <c r="B35" s="30" t="s">
        <v>24</v>
      </c>
      <c r="C35" s="31">
        <v>0.86</v>
      </c>
      <c r="D35" s="29"/>
      <c r="E35" s="29" t="s">
        <v>79</v>
      </c>
      <c r="F35" s="29"/>
      <c r="G35" s="159"/>
      <c r="H35" s="149"/>
    </row>
    <row r="36" spans="1:8" ht="12.75" customHeight="1">
      <c r="A36" s="26">
        <f t="shared" si="0"/>
        <v>26</v>
      </c>
      <c r="B36" s="30" t="s">
        <v>25</v>
      </c>
      <c r="C36" s="31">
        <v>1.3</v>
      </c>
      <c r="D36" s="29"/>
      <c r="E36" s="29" t="s">
        <v>79</v>
      </c>
      <c r="F36" s="29"/>
      <c r="G36" s="159"/>
      <c r="H36" s="149"/>
    </row>
    <row r="37" spans="1:8" ht="12.75">
      <c r="A37" s="26">
        <f t="shared" si="0"/>
        <v>27</v>
      </c>
      <c r="B37" s="30" t="s">
        <v>26</v>
      </c>
      <c r="C37" s="31">
        <v>2.49</v>
      </c>
      <c r="D37" s="29"/>
      <c r="E37" s="29" t="s">
        <v>79</v>
      </c>
      <c r="F37" s="29"/>
      <c r="G37" s="159"/>
      <c r="H37" s="149"/>
    </row>
    <row r="38" spans="1:8" ht="33.75">
      <c r="A38" s="26" t="s">
        <v>136</v>
      </c>
      <c r="B38" s="117" t="s">
        <v>160</v>
      </c>
      <c r="C38" s="118">
        <v>0.78</v>
      </c>
      <c r="D38" s="119"/>
      <c r="E38" s="119" t="s">
        <v>79</v>
      </c>
      <c r="F38" s="29"/>
      <c r="G38" s="159"/>
      <c r="H38" s="149"/>
    </row>
    <row r="39" spans="1:8" ht="22.5">
      <c r="A39" s="26">
        <f>A37+1</f>
        <v>28</v>
      </c>
      <c r="B39" s="30" t="s">
        <v>27</v>
      </c>
      <c r="C39" s="31">
        <v>2</v>
      </c>
      <c r="D39" s="29" t="s">
        <v>79</v>
      </c>
      <c r="E39" s="29"/>
      <c r="F39" s="29"/>
      <c r="G39" s="159"/>
      <c r="H39" s="149"/>
    </row>
    <row r="40" spans="1:8" ht="22.5">
      <c r="A40" s="26">
        <f t="shared" si="0"/>
        <v>29</v>
      </c>
      <c r="B40" s="30" t="s">
        <v>28</v>
      </c>
      <c r="C40" s="31">
        <v>0.33</v>
      </c>
      <c r="D40" s="29" t="s">
        <v>79</v>
      </c>
      <c r="E40" s="29"/>
      <c r="F40" s="29"/>
      <c r="G40" s="159"/>
      <c r="H40" s="149"/>
    </row>
    <row r="41" spans="1:8" ht="12.75">
      <c r="A41" s="26"/>
      <c r="B41" s="33" t="s">
        <v>91</v>
      </c>
      <c r="C41" s="70">
        <f>SUM(C35:C40)</f>
        <v>7.760000000000001</v>
      </c>
      <c r="D41" s="29"/>
      <c r="E41" s="29"/>
      <c r="F41" s="29"/>
      <c r="G41" s="160"/>
      <c r="H41" s="150"/>
    </row>
    <row r="42" spans="1:8" s="105" customFormat="1" ht="12.75" customHeight="1">
      <c r="A42" s="116">
        <f>A40+1</f>
        <v>30</v>
      </c>
      <c r="B42" s="117" t="s">
        <v>29</v>
      </c>
      <c r="C42" s="118">
        <v>6</v>
      </c>
      <c r="D42" s="119"/>
      <c r="E42" s="119" t="s">
        <v>79</v>
      </c>
      <c r="F42" s="119"/>
      <c r="G42" s="175" t="s">
        <v>167</v>
      </c>
      <c r="H42" s="151">
        <v>3</v>
      </c>
    </row>
    <row r="43" spans="1:8" s="105" customFormat="1" ht="23.25" customHeight="1">
      <c r="A43" s="116">
        <f t="shared" si="0"/>
        <v>31</v>
      </c>
      <c r="B43" s="117" t="s">
        <v>30</v>
      </c>
      <c r="C43" s="118">
        <v>0.71</v>
      </c>
      <c r="D43" s="119" t="s">
        <v>79</v>
      </c>
      <c r="E43" s="119"/>
      <c r="F43" s="119"/>
      <c r="G43" s="176"/>
      <c r="H43" s="152"/>
    </row>
    <row r="44" spans="1:8" s="105" customFormat="1" ht="22.5">
      <c r="A44" s="116">
        <f t="shared" si="0"/>
        <v>32</v>
      </c>
      <c r="B44" s="117" t="s">
        <v>31</v>
      </c>
      <c r="C44" s="118">
        <v>1.98</v>
      </c>
      <c r="D44" s="119"/>
      <c r="E44" s="119" t="s">
        <v>79</v>
      </c>
      <c r="F44" s="119"/>
      <c r="G44" s="176"/>
      <c r="H44" s="152"/>
    </row>
    <row r="45" spans="1:8" s="105" customFormat="1" ht="22.5">
      <c r="A45" s="116">
        <f t="shared" si="0"/>
        <v>33</v>
      </c>
      <c r="B45" s="117" t="s">
        <v>32</v>
      </c>
      <c r="C45" s="118">
        <v>1.45</v>
      </c>
      <c r="D45" s="119"/>
      <c r="E45" s="119" t="s">
        <v>79</v>
      </c>
      <c r="F45" s="119"/>
      <c r="G45" s="176"/>
      <c r="H45" s="152"/>
    </row>
    <row r="46" spans="1:8" s="105" customFormat="1" ht="22.5">
      <c r="A46" s="116">
        <f t="shared" si="0"/>
        <v>34</v>
      </c>
      <c r="B46" s="117" t="s">
        <v>33</v>
      </c>
      <c r="C46" s="118">
        <v>1.39</v>
      </c>
      <c r="D46" s="119" t="s">
        <v>79</v>
      </c>
      <c r="E46" s="119"/>
      <c r="F46" s="119"/>
      <c r="G46" s="176"/>
      <c r="H46" s="152"/>
    </row>
    <row r="47" spans="1:8" s="105" customFormat="1" ht="22.5">
      <c r="A47" s="116">
        <f t="shared" si="0"/>
        <v>35</v>
      </c>
      <c r="B47" s="117" t="s">
        <v>34</v>
      </c>
      <c r="C47" s="118">
        <v>0.566</v>
      </c>
      <c r="D47" s="119" t="s">
        <v>79</v>
      </c>
      <c r="E47" s="119"/>
      <c r="F47" s="119"/>
      <c r="G47" s="176"/>
      <c r="H47" s="152"/>
    </row>
    <row r="48" spans="1:8" s="105" customFormat="1" ht="33.75">
      <c r="A48" s="123" t="s">
        <v>136</v>
      </c>
      <c r="B48" s="124" t="s">
        <v>164</v>
      </c>
      <c r="C48" s="125">
        <v>1</v>
      </c>
      <c r="D48" s="119" t="s">
        <v>79</v>
      </c>
      <c r="E48" s="119"/>
      <c r="F48" s="119"/>
      <c r="G48" s="176"/>
      <c r="H48" s="152"/>
    </row>
    <row r="49" spans="1:8" s="105" customFormat="1" ht="14.25" customHeight="1">
      <c r="A49" s="116"/>
      <c r="B49" s="120" t="s">
        <v>91</v>
      </c>
      <c r="C49" s="126">
        <f>SUM(C42:C48)</f>
        <v>13.096</v>
      </c>
      <c r="D49" s="122"/>
      <c r="E49" s="122"/>
      <c r="F49" s="122"/>
      <c r="G49" s="177"/>
      <c r="H49" s="152"/>
    </row>
    <row r="50" spans="1:8" ht="13.5" customHeight="1">
      <c r="A50" s="26">
        <f>A47+1</f>
        <v>36</v>
      </c>
      <c r="B50" s="30" t="s">
        <v>35</v>
      </c>
      <c r="C50" s="31">
        <v>3.08</v>
      </c>
      <c r="D50" s="29"/>
      <c r="E50" s="29" t="s">
        <v>79</v>
      </c>
      <c r="F50" s="29"/>
      <c r="G50" s="161" t="s">
        <v>133</v>
      </c>
      <c r="H50" s="148">
        <v>2</v>
      </c>
    </row>
    <row r="51" spans="1:8" ht="22.5">
      <c r="A51" s="26">
        <f t="shared" si="0"/>
        <v>37</v>
      </c>
      <c r="B51" s="30" t="s">
        <v>36</v>
      </c>
      <c r="C51" s="31">
        <v>0.825</v>
      </c>
      <c r="D51" s="29" t="s">
        <v>79</v>
      </c>
      <c r="E51" s="29"/>
      <c r="F51" s="29">
        <v>0.2</v>
      </c>
      <c r="G51" s="161"/>
      <c r="H51" s="149"/>
    </row>
    <row r="52" spans="1:8" ht="12.75">
      <c r="A52" s="26">
        <f t="shared" si="0"/>
        <v>38</v>
      </c>
      <c r="B52" s="30" t="s">
        <v>37</v>
      </c>
      <c r="C52" s="31">
        <v>2.304</v>
      </c>
      <c r="D52" s="29" t="s">
        <v>79</v>
      </c>
      <c r="E52" s="29"/>
      <c r="F52" s="29"/>
      <c r="G52" s="161"/>
      <c r="H52" s="149"/>
    </row>
    <row r="53" spans="1:8" ht="12.75">
      <c r="A53" s="26">
        <f t="shared" si="0"/>
        <v>39</v>
      </c>
      <c r="B53" s="30" t="s">
        <v>38</v>
      </c>
      <c r="C53" s="31">
        <v>0.52</v>
      </c>
      <c r="D53" s="29"/>
      <c r="E53" s="29" t="s">
        <v>79</v>
      </c>
      <c r="F53" s="29"/>
      <c r="G53" s="161"/>
      <c r="H53" s="149"/>
    </row>
    <row r="54" spans="1:8" ht="12.75">
      <c r="A54" s="26">
        <f t="shared" si="0"/>
        <v>40</v>
      </c>
      <c r="B54" s="30" t="s">
        <v>39</v>
      </c>
      <c r="C54" s="31">
        <v>2.83</v>
      </c>
      <c r="D54" s="29"/>
      <c r="E54" s="29" t="s">
        <v>79</v>
      </c>
      <c r="F54" s="29"/>
      <c r="G54" s="161"/>
      <c r="H54" s="149"/>
    </row>
    <row r="55" spans="1:8" ht="21" customHeight="1">
      <c r="A55" s="26">
        <f t="shared" si="0"/>
        <v>41</v>
      </c>
      <c r="B55" s="30" t="s">
        <v>40</v>
      </c>
      <c r="C55" s="31">
        <v>0.467</v>
      </c>
      <c r="D55" s="29" t="s">
        <v>79</v>
      </c>
      <c r="E55" s="29"/>
      <c r="F55" s="29"/>
      <c r="G55" s="161"/>
      <c r="H55" s="149"/>
    </row>
    <row r="56" spans="1:8" ht="12.75">
      <c r="A56" s="26">
        <f t="shared" si="0"/>
        <v>42</v>
      </c>
      <c r="B56" s="30" t="s">
        <v>42</v>
      </c>
      <c r="C56" s="31">
        <v>1.77</v>
      </c>
      <c r="E56" s="29" t="s">
        <v>79</v>
      </c>
      <c r="F56" s="28"/>
      <c r="G56" s="161"/>
      <c r="H56" s="149"/>
    </row>
    <row r="57" spans="1:8" ht="12.75">
      <c r="A57" s="26"/>
      <c r="B57" s="33" t="s">
        <v>91</v>
      </c>
      <c r="C57" s="70">
        <f>SUM(C50:C56)</f>
        <v>11.796</v>
      </c>
      <c r="D57" s="29"/>
      <c r="F57" s="29"/>
      <c r="G57" s="161"/>
      <c r="H57" s="150"/>
    </row>
    <row r="58" spans="1:8" s="105" customFormat="1" ht="15.75" customHeight="1">
      <c r="A58" s="117">
        <f>A56+1</f>
        <v>43</v>
      </c>
      <c r="B58" s="117" t="s">
        <v>41</v>
      </c>
      <c r="C58" s="127">
        <v>4.4</v>
      </c>
      <c r="D58" s="117"/>
      <c r="E58" s="117" t="s">
        <v>79</v>
      </c>
      <c r="F58" s="117"/>
      <c r="G58" s="162" t="s">
        <v>166</v>
      </c>
      <c r="H58" s="145">
        <v>3</v>
      </c>
    </row>
    <row r="59" spans="1:8" s="105" customFormat="1" ht="22.5">
      <c r="A59" s="117">
        <f>A58+1</f>
        <v>44</v>
      </c>
      <c r="B59" s="117" t="s">
        <v>43</v>
      </c>
      <c r="C59" s="117">
        <v>0.755</v>
      </c>
      <c r="D59" s="117" t="s">
        <v>79</v>
      </c>
      <c r="E59" s="117"/>
      <c r="F59" s="117"/>
      <c r="G59" s="163"/>
      <c r="H59" s="146"/>
    </row>
    <row r="60" spans="1:8" s="105" customFormat="1" ht="22.5">
      <c r="A60" s="117">
        <f t="shared" si="0"/>
        <v>45</v>
      </c>
      <c r="B60" s="117" t="s">
        <v>44</v>
      </c>
      <c r="C60" s="117">
        <v>1.471</v>
      </c>
      <c r="D60" s="117" t="s">
        <v>79</v>
      </c>
      <c r="E60" s="117"/>
      <c r="F60" s="117"/>
      <c r="G60" s="163"/>
      <c r="H60" s="146"/>
    </row>
    <row r="61" spans="1:8" s="105" customFormat="1" ht="15" customHeight="1">
      <c r="A61" s="117"/>
      <c r="B61" s="120" t="s">
        <v>91</v>
      </c>
      <c r="C61" s="126">
        <f>SUM(C58:C60)</f>
        <v>6.626</v>
      </c>
      <c r="D61" s="117"/>
      <c r="E61" s="117"/>
      <c r="F61" s="117"/>
      <c r="G61" s="164"/>
      <c r="H61" s="147"/>
    </row>
    <row r="62" spans="1:8" s="104" customFormat="1" ht="12.75">
      <c r="A62" s="116">
        <f>A60+1</f>
        <v>46</v>
      </c>
      <c r="B62" s="117" t="s">
        <v>45</v>
      </c>
      <c r="C62" s="118">
        <v>19.64</v>
      </c>
      <c r="D62" s="122"/>
      <c r="E62" s="119" t="s">
        <v>79</v>
      </c>
      <c r="F62" s="122"/>
      <c r="G62" s="169" t="s">
        <v>131</v>
      </c>
      <c r="H62" s="145">
        <v>1</v>
      </c>
    </row>
    <row r="63" spans="1:8" s="104" customFormat="1" ht="13.5" customHeight="1">
      <c r="A63" s="116">
        <f t="shared" si="0"/>
        <v>47</v>
      </c>
      <c r="B63" s="117" t="s">
        <v>46</v>
      </c>
      <c r="C63" s="118">
        <v>0.75</v>
      </c>
      <c r="D63" s="119" t="s">
        <v>79</v>
      </c>
      <c r="E63" s="119"/>
      <c r="F63" s="122"/>
      <c r="G63" s="170"/>
      <c r="H63" s="146"/>
    </row>
    <row r="64" spans="1:8" s="104" customFormat="1" ht="22.5">
      <c r="A64" s="116">
        <f t="shared" si="0"/>
        <v>48</v>
      </c>
      <c r="B64" s="117" t="s">
        <v>47</v>
      </c>
      <c r="C64" s="118">
        <v>1</v>
      </c>
      <c r="D64" s="122"/>
      <c r="E64" s="119" t="s">
        <v>79</v>
      </c>
      <c r="F64" s="122"/>
      <c r="G64" s="170"/>
      <c r="H64" s="146"/>
    </row>
    <row r="65" spans="1:8" s="104" customFormat="1" ht="22.5">
      <c r="A65" s="116">
        <f t="shared" si="0"/>
        <v>49</v>
      </c>
      <c r="B65" s="117" t="s">
        <v>48</v>
      </c>
      <c r="C65" s="118">
        <v>0.96</v>
      </c>
      <c r="D65" s="119" t="s">
        <v>79</v>
      </c>
      <c r="E65" s="122"/>
      <c r="F65" s="122"/>
      <c r="G65" s="170"/>
      <c r="H65" s="146"/>
    </row>
    <row r="66" spans="1:8" s="104" customFormat="1" ht="33.75">
      <c r="A66" s="116">
        <f t="shared" si="0"/>
        <v>50</v>
      </c>
      <c r="B66" s="117" t="s">
        <v>49</v>
      </c>
      <c r="C66" s="118">
        <v>2.968</v>
      </c>
      <c r="D66" s="119" t="s">
        <v>79</v>
      </c>
      <c r="E66" s="122"/>
      <c r="F66" s="122"/>
      <c r="G66" s="170"/>
      <c r="H66" s="146"/>
    </row>
    <row r="67" spans="1:8" s="104" customFormat="1" ht="22.5">
      <c r="A67" s="116">
        <f t="shared" si="0"/>
        <v>51</v>
      </c>
      <c r="B67" s="117" t="s">
        <v>50</v>
      </c>
      <c r="C67" s="118">
        <v>0.426</v>
      </c>
      <c r="D67" s="119" t="s">
        <v>79</v>
      </c>
      <c r="E67" s="122"/>
      <c r="F67" s="122"/>
      <c r="G67" s="170"/>
      <c r="H67" s="146"/>
    </row>
    <row r="68" spans="1:8" s="104" customFormat="1" ht="12.75">
      <c r="A68" s="116">
        <f t="shared" si="0"/>
        <v>52</v>
      </c>
      <c r="B68" s="117" t="s">
        <v>51</v>
      </c>
      <c r="C68" s="118">
        <v>5.639</v>
      </c>
      <c r="D68" s="122"/>
      <c r="E68" s="119" t="s">
        <v>79</v>
      </c>
      <c r="F68" s="122"/>
      <c r="G68" s="170"/>
      <c r="H68" s="146"/>
    </row>
    <row r="69" spans="1:8" s="107" customFormat="1" ht="12.75">
      <c r="A69" s="116" t="s">
        <v>136</v>
      </c>
      <c r="B69" s="117" t="s">
        <v>163</v>
      </c>
      <c r="C69" s="118">
        <v>1.4</v>
      </c>
      <c r="D69" s="122" t="s">
        <v>79</v>
      </c>
      <c r="E69" s="119"/>
      <c r="F69" s="122"/>
      <c r="G69" s="170"/>
      <c r="H69" s="146"/>
    </row>
    <row r="70" spans="1:8" s="104" customFormat="1" ht="12.75">
      <c r="A70" s="116"/>
      <c r="B70" s="120" t="s">
        <v>91</v>
      </c>
      <c r="C70" s="128">
        <f>SUM(C62:C69)</f>
        <v>32.783</v>
      </c>
      <c r="D70" s="122"/>
      <c r="E70" s="122"/>
      <c r="F70" s="122"/>
      <c r="G70" s="171"/>
      <c r="H70" s="147"/>
    </row>
    <row r="71" spans="1:8" ht="12.75" customHeight="1">
      <c r="A71" s="116">
        <f>A68+1</f>
        <v>53</v>
      </c>
      <c r="B71" s="117" t="s">
        <v>52</v>
      </c>
      <c r="C71" s="118">
        <v>14.73</v>
      </c>
      <c r="D71" s="122"/>
      <c r="E71" s="119" t="s">
        <v>79</v>
      </c>
      <c r="F71" s="122"/>
      <c r="G71" s="172" t="s">
        <v>134</v>
      </c>
      <c r="H71" s="139">
        <v>2</v>
      </c>
    </row>
    <row r="72" spans="1:8" ht="12.75">
      <c r="A72" s="116">
        <f>A71+1</f>
        <v>54</v>
      </c>
      <c r="B72" s="117" t="s">
        <v>53</v>
      </c>
      <c r="C72" s="118">
        <v>5.376</v>
      </c>
      <c r="D72" s="122"/>
      <c r="E72" s="119" t="s">
        <v>79</v>
      </c>
      <c r="F72" s="122"/>
      <c r="G72" s="173"/>
      <c r="H72" s="140"/>
    </row>
    <row r="73" spans="1:8" ht="24" customHeight="1">
      <c r="A73" s="116" t="s">
        <v>136</v>
      </c>
      <c r="B73" s="117" t="s">
        <v>159</v>
      </c>
      <c r="C73" s="118">
        <v>0.905</v>
      </c>
      <c r="D73" s="119" t="s">
        <v>139</v>
      </c>
      <c r="E73" s="119"/>
      <c r="F73" s="122"/>
      <c r="G73" s="173"/>
      <c r="H73" s="140"/>
    </row>
    <row r="74" spans="1:8" ht="22.5">
      <c r="A74" s="116">
        <f>A72+1</f>
        <v>55</v>
      </c>
      <c r="B74" s="117" t="s">
        <v>54</v>
      </c>
      <c r="C74" s="118">
        <v>0.896</v>
      </c>
      <c r="D74" s="122"/>
      <c r="E74" s="119" t="s">
        <v>79</v>
      </c>
      <c r="F74" s="122"/>
      <c r="G74" s="173"/>
      <c r="H74" s="140"/>
    </row>
    <row r="75" spans="1:8" ht="12.75">
      <c r="A75" s="129"/>
      <c r="B75" s="120" t="s">
        <v>91</v>
      </c>
      <c r="C75" s="128">
        <f>SUM(C71:C74)</f>
        <v>21.907000000000004</v>
      </c>
      <c r="D75" s="122"/>
      <c r="E75" s="122"/>
      <c r="F75" s="122"/>
      <c r="G75" s="174"/>
      <c r="H75" s="141"/>
    </row>
    <row r="76" spans="1:7" ht="12.75">
      <c r="A76" s="34"/>
      <c r="B76" s="88" t="s">
        <v>89</v>
      </c>
      <c r="C76" s="70">
        <f>C15+C23+C34+C41+C49+C57+C61+C70+C75</f>
        <v>162.049</v>
      </c>
      <c r="D76" s="28"/>
      <c r="E76" s="28"/>
      <c r="F76" s="28"/>
      <c r="G76" s="130"/>
    </row>
    <row r="77" spans="1:7" ht="12.75">
      <c r="A77" s="34"/>
      <c r="B77" s="30"/>
      <c r="C77" s="32"/>
      <c r="D77" s="29"/>
      <c r="E77" s="28"/>
      <c r="F77" s="28"/>
      <c r="G77" s="131"/>
    </row>
    <row r="78" spans="1:7" ht="12.75">
      <c r="A78" s="20"/>
      <c r="B78" s="35" t="s">
        <v>72</v>
      </c>
      <c r="C78" s="36"/>
      <c r="D78" s="16"/>
      <c r="E78" s="16"/>
      <c r="F78" s="16"/>
      <c r="G78" s="20"/>
    </row>
    <row r="79" spans="1:7" ht="12.75" customHeight="1">
      <c r="A79" s="20">
        <v>1</v>
      </c>
      <c r="B79" s="15" t="s">
        <v>69</v>
      </c>
      <c r="C79" s="16">
        <v>11.51</v>
      </c>
      <c r="D79" s="16"/>
      <c r="E79" s="16"/>
      <c r="F79" s="37">
        <v>3</v>
      </c>
      <c r="G79" s="166" t="s">
        <v>65</v>
      </c>
    </row>
    <row r="80" spans="1:7" ht="12.75">
      <c r="A80" s="20">
        <v>2</v>
      </c>
      <c r="B80" s="15" t="s">
        <v>70</v>
      </c>
      <c r="C80" s="16">
        <v>24.21</v>
      </c>
      <c r="D80" s="17"/>
      <c r="E80" s="17"/>
      <c r="F80" s="37">
        <v>3</v>
      </c>
      <c r="G80" s="167"/>
    </row>
    <row r="81" spans="1:7" ht="12.75">
      <c r="A81" s="20">
        <v>3</v>
      </c>
      <c r="B81" s="15" t="s">
        <v>71</v>
      </c>
      <c r="C81" s="16">
        <v>12.78</v>
      </c>
      <c r="D81" s="25"/>
      <c r="E81" s="25"/>
      <c r="F81" s="37">
        <v>4</v>
      </c>
      <c r="G81" s="167"/>
    </row>
    <row r="82" spans="1:7" ht="20.25" customHeight="1">
      <c r="A82" s="20"/>
      <c r="B82" s="100" t="s">
        <v>90</v>
      </c>
      <c r="C82" s="101">
        <f>C79+C80+C81</f>
        <v>48.5</v>
      </c>
      <c r="D82" s="25"/>
      <c r="E82" s="25"/>
      <c r="F82" s="25"/>
      <c r="G82" s="168"/>
    </row>
    <row r="83" spans="1:7" ht="20.25" customHeight="1">
      <c r="A83" s="108"/>
      <c r="B83" s="109"/>
      <c r="C83" s="110"/>
      <c r="D83" s="111"/>
      <c r="E83" s="111"/>
      <c r="F83" s="111"/>
      <c r="G83" s="112"/>
    </row>
    <row r="84" spans="2:6" ht="66" customHeight="1">
      <c r="B84" s="165" t="s">
        <v>135</v>
      </c>
      <c r="C84" s="165"/>
      <c r="D84" s="165"/>
      <c r="E84" s="165"/>
      <c r="F84" s="165"/>
    </row>
    <row r="85" spans="1:8" s="4" customFormat="1" ht="16.5" customHeight="1">
      <c r="A85" s="72" t="s">
        <v>136</v>
      </c>
      <c r="B85" s="73" t="s">
        <v>165</v>
      </c>
      <c r="C85" s="73"/>
      <c r="D85" s="73"/>
      <c r="E85" s="73"/>
      <c r="F85" s="73"/>
      <c r="G85" s="72"/>
      <c r="H85" s="103"/>
    </row>
    <row r="86" spans="1:8" s="4" customFormat="1" ht="16.5" customHeight="1">
      <c r="A86" s="72"/>
      <c r="B86" s="73"/>
      <c r="C86" s="73"/>
      <c r="D86" s="73"/>
      <c r="E86" s="73"/>
      <c r="F86" s="73"/>
      <c r="G86" s="72"/>
      <c r="H86" s="103"/>
    </row>
    <row r="87" spans="1:8" s="4" customFormat="1" ht="16.5" customHeight="1">
      <c r="A87" s="72"/>
      <c r="B87" s="73"/>
      <c r="C87" s="73"/>
      <c r="D87" s="73"/>
      <c r="E87" s="73"/>
      <c r="F87" s="73"/>
      <c r="G87" s="72"/>
      <c r="H87" s="103"/>
    </row>
    <row r="88" spans="1:8" s="4" customFormat="1" ht="16.5" customHeight="1">
      <c r="A88" s="72"/>
      <c r="B88" s="73"/>
      <c r="C88" s="73"/>
      <c r="D88" s="73"/>
      <c r="E88" s="73"/>
      <c r="F88" s="73"/>
      <c r="G88" s="72"/>
      <c r="H88" s="103"/>
    </row>
    <row r="89" ht="18.75" customHeight="1">
      <c r="B89" s="38" t="s">
        <v>169</v>
      </c>
    </row>
    <row r="90" spans="2:7" ht="12.75">
      <c r="B90" s="2" t="s">
        <v>67</v>
      </c>
      <c r="G90" s="1" t="s">
        <v>168</v>
      </c>
    </row>
  </sheetData>
  <sheetProtection/>
  <mergeCells count="22">
    <mergeCell ref="G24:G41"/>
    <mergeCell ref="G50:G57"/>
    <mergeCell ref="G58:G61"/>
    <mergeCell ref="B84:F84"/>
    <mergeCell ref="G79:G82"/>
    <mergeCell ref="G62:G70"/>
    <mergeCell ref="G71:G75"/>
    <mergeCell ref="G42:G49"/>
    <mergeCell ref="A3:A4"/>
    <mergeCell ref="B3:B4"/>
    <mergeCell ref="C3:C4"/>
    <mergeCell ref="D3:F3"/>
    <mergeCell ref="G3:G5"/>
    <mergeCell ref="G7:G23"/>
    <mergeCell ref="H71:H75"/>
    <mergeCell ref="H3:H6"/>
    <mergeCell ref="H7:H23"/>
    <mergeCell ref="H24:H41"/>
    <mergeCell ref="H42:H49"/>
    <mergeCell ref="H50:H57"/>
    <mergeCell ref="H58:H61"/>
    <mergeCell ref="H62:H70"/>
  </mergeCells>
  <printOptions/>
  <pageMargins left="0.46" right="0.2" top="0.87" bottom="0.74" header="0.56" footer="0.47"/>
  <pageSetup fitToHeight="0" fitToWidth="1" horizontalDpi="600" verticalDpi="600" orientation="portrait" paperSize="9" scale="95" r:id="rId3"/>
  <headerFooter alignWithMargins="0">
    <oddHeader>&amp;C&amp;K00-034&amp;Z&amp;F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Степанова</cp:lastModifiedBy>
  <cp:lastPrinted>2018-09-14T09:49:52Z</cp:lastPrinted>
  <dcterms:created xsi:type="dcterms:W3CDTF">1996-10-08T23:32:33Z</dcterms:created>
  <dcterms:modified xsi:type="dcterms:W3CDTF">2019-09-26T11:02:42Z</dcterms:modified>
  <cp:category/>
  <cp:version/>
  <cp:contentType/>
  <cp:contentStatus/>
</cp:coreProperties>
</file>