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<sst xmlns="http://schemas.openxmlformats.org/spreadsheetml/2006/main" count="258" uniqueCount="181">
  <si>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</si>
  <si>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</si>
  <si>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</si>
  <si>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</si>
  <si>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</si>
  <si>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</si>
  <si>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</si>
  <si>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</si>
  <si>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</si>
  <si>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</si>
  <si>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</si>
  <si>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</si>
  <si>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</si>
  <si>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</si>
  <si>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</si>
  <si>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</si>
  <si>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</si>
  <si>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</si>
  <si>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</si>
  <si>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</si>
  <si>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</si>
  <si>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</si>
  <si>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</si>
  <si>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</si>
  <si>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</si>
  <si>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</si>
  <si>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</si>
  <si>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</si>
  <si>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</si>
  <si>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</si>
  <si>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</si>
  <si>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</si>
  <si>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</si>
  <si>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</si>
  <si>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</si>
  <si>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</si>
  <si>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</si>
  <si>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</si>
  <si>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</si>
  <si>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</si>
  <si>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</si>
  <si>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</si>
  <si>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</si>
  <si>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</si>
  <si>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</si>
  <si>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</si>
  <si>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</si>
  <si>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</si>
  <si>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</si>
  <si>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</si>
  <si>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</si>
  <si>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</si>
  <si>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</si>
  <si>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</si>
  <si>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</si>
  <si>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</si>
  <si>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</si>
  <si>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</si>
  <si>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</si>
  <si>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</si>
  <si>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</si>
  <si>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</si>
  <si>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</si>
  <si>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</si>
  <si>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</si>
  <si>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</si>
  <si>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</si>
  <si>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</si>
  <si>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</si>
  <si>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</si>
  <si>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</si>
  <si>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</si>
  <si>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</si>
  <si>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</si>
  <si>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</si>
  <si>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</si>
  <si>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</si>
  <si>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</si>
  <si>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</si>
  <si>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</si>
  <si>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</si>
  <si>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</si>
  <si>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</si>
  <si>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</si>
  <si>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</si>
  <si>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</si>
  <si>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</si>
  <si>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</si>
  <si>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</si>
  <si>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</si>
  <si>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</si>
  <si>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</si>
  <si>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</si>
  <si>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</si>
  <si>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</si>
  <si>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</si>
  <si>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</si>
  <si>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</si>
  <si>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</si>
  <si>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</si>
  <si>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</si>
  <si>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</si>
  <si>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</si>
  <si>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</si>
  <si>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</si>
  <si>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</si>
  <si>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</si>
  <si>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</si>
  <si>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</si>
  <si>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</si>
  <si>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</si>
  <si>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</si>
  <si>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</si>
  <si>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</si>
  <si>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</si>
  <si>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</si>
  <si>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</si>
  <si>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</si>
  <si>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</si>
  <si>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</si>
  <si>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</si>
  <si>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</si>
  <si>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</si>
  <si>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</si>
  <si>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</si>
  <si>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</si>
  <si>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</si>
  <si>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</si>
  <si>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</si>
  <si>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</si>
  <si>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</si>
  <si>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</si>
  <si>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</si>
  <si>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</si>
  <si>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</si>
  <si>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</si>
  <si>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</si>
  <si>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</si>
  <si>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</si>
  <si>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</si>
  <si>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</si>
  <si>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</si>
  <si>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</si>
  <si>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</si>
  <si>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</si>
  <si>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</si>
  <si>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</si>
  <si>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</si>
  <si>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</si>
  <si>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</si>
  <si>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</si>
  <si>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</si>
  <si>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</si>
  <si>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</si>
  <si>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</si>
  <si>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</si>
  <si>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</si>
  <si>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</si>
  <si>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</si>
  <si>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</si>
  <si>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</si>
  <si>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</si>
  <si>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</si>
  <si>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</si>
  <si>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</si>
  <si>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</si>
  <si>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</si>
  <si>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</si>
  <si>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</si>
  <si>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</si>
  <si>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</si>
  <si>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</si>
  <si>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</si>
  <si>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</si>
  <si>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</si>
  <si>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</si>
  <si>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</si>
  <si>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</si>
  <si>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</si>
  <si>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мусор сухаятрава и т.п.</t>
  </si>
  <si>
    <t>Анализ пожаров на территории Мариинско-Посадского района 01.12.2019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</si>
</sst>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5.95"/>
      <color indexed="8"/>
      <name val="Calibri"/>
      <family val="0"/>
    </font>
    <font>
      <sz val="5.25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0" fillId="0" borderId="3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01.12.2019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01.12.2019г.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8309467"/>
        <c:axId val="7676340"/>
      </c:bar3D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76340"/>
        <c:crossesAt val="0"/>
        <c:auto val="1"/>
        <c:lblOffset val="100"/>
        <c:tickLblSkip val="2"/>
        <c:noMultiLvlLbl val="0"/>
      </c:catAx>
      <c:valAx>
        <c:axId val="7676340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0946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5"/>
          <c:y val="0.973"/>
          <c:w val="0.113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01.12.2019г.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1978197"/>
        <c:axId val="17803774"/>
      </c:bar3DChart>
      <c:catAx>
        <c:axId val="1978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819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75"/>
          <c:y val="0.97525"/>
          <c:w val="0.08125"/>
          <c:h val="0.0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01.12.2019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3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1312000</c:v>
                </c:pt>
                <c:pt idx="1">
                  <c:v>200000</c:v>
                </c:pt>
                <c:pt idx="2">
                  <c:v>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280000</c:v>
                </c:pt>
                <c:pt idx="7">
                  <c:v>690000</c:v>
                </c:pt>
                <c:pt idx="8">
                  <c:v>151000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26016239"/>
        <c:axId val="32819560"/>
      </c:bar3D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16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75"/>
          <c:y val="0.978"/>
          <c:w val="0.08175"/>
          <c:h val="0.0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01.12.2019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6940585"/>
        <c:axId val="41138674"/>
      </c:bar3D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38674"/>
        <c:crossesAt val="0"/>
        <c:auto val="1"/>
        <c:lblOffset val="100"/>
        <c:tickLblSkip val="1"/>
        <c:noMultiLvlLbl val="0"/>
      </c:catAx>
      <c:valAx>
        <c:axId val="4113867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4058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75"/>
          <c:w val="0.10825"/>
          <c:h val="0.0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01.12.2019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4703747"/>
        <c:axId val="43898268"/>
      </c:bar3D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98268"/>
        <c:crossesAt val="0"/>
        <c:auto val="1"/>
        <c:lblOffset val="100"/>
        <c:tickLblSkip val="1"/>
        <c:noMultiLvlLbl val="0"/>
      </c:catAx>
      <c:valAx>
        <c:axId val="4389826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0374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25"/>
          <c:y val="0.97475"/>
          <c:w val="0.08125"/>
          <c:h val="0.0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9540093"/>
        <c:axId val="66098790"/>
      </c:bar3D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4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Q30" sqref="Q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5"/>
  <sheetViews>
    <sheetView zoomScale="70" zoomScaleNormal="70" zoomScalePageLayoutView="0" workbookViewId="0" topLeftCell="A1">
      <selection activeCell="O78" sqref="O78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8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9" t="s">
        <v>180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62" t="s">
        <v>30</v>
      </c>
      <c r="C4" s="164" t="s">
        <v>22</v>
      </c>
      <c r="D4" s="164"/>
      <c r="E4" s="165"/>
      <c r="F4" s="166" t="s">
        <v>23</v>
      </c>
      <c r="G4" s="167"/>
      <c r="H4" s="168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63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18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10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в 2,5 р.</v>
      </c>
      <c r="F6" s="61">
        <v>1150000</v>
      </c>
      <c r="G6" s="61">
        <v>1312000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14.08695652173913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6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0">
        <v>6</v>
      </c>
      <c r="P6" s="121">
        <v>2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3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2</v>
      </c>
      <c r="E7" s="90">
        <f t="shared" si="0"/>
        <v>0</v>
      </c>
      <c r="F7" s="61">
        <v>230000</v>
      </c>
      <c r="G7" s="61">
        <v>200000</v>
      </c>
      <c r="H7" s="51">
        <f t="shared" si="1"/>
        <v>-13.043478260869565</v>
      </c>
      <c r="I7" s="61">
        <v>1</v>
      </c>
      <c r="J7" s="61">
        <v>0</v>
      </c>
      <c r="K7" s="51" t="str">
        <f t="shared" si="2"/>
        <v>- 1 cл.</v>
      </c>
      <c r="L7" s="101">
        <v>1</v>
      </c>
      <c r="M7" s="100">
        <v>1</v>
      </c>
      <c r="N7" s="117">
        <f t="shared" si="3"/>
        <v>0</v>
      </c>
      <c r="O7" s="120">
        <v>1</v>
      </c>
      <c r="P7" s="121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7">
        <f t="shared" si="3"/>
        <v>0</v>
      </c>
      <c r="O8" s="120">
        <v>0</v>
      </c>
      <c r="P8" s="121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6000</v>
      </c>
      <c r="H9" s="51" t="str">
        <f t="shared" si="1"/>
        <v>+ 6000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7">
        <f t="shared" si="3"/>
        <v>0</v>
      </c>
      <c r="O9" s="120">
        <v>0</v>
      </c>
      <c r="P9" s="121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3</v>
      </c>
      <c r="E10" s="90" t="str">
        <f t="shared" si="0"/>
        <v>+ 3 cл.</v>
      </c>
      <c r="F10" s="61">
        <v>0</v>
      </c>
      <c r="G10" s="61">
        <v>5000</v>
      </c>
      <c r="H10" s="51" t="str">
        <f t="shared" si="1"/>
        <v>+ 5000 cл.</v>
      </c>
      <c r="I10" s="61">
        <v>0</v>
      </c>
      <c r="J10" s="61">
        <v>1</v>
      </c>
      <c r="K10" s="51" t="str">
        <f t="shared" si="2"/>
        <v>+ 1 cл.</v>
      </c>
      <c r="L10" s="101">
        <v>0</v>
      </c>
      <c r="M10" s="100">
        <v>1</v>
      </c>
      <c r="N10" s="117" t="str">
        <f t="shared" si="3"/>
        <v>+ 1 cл.</v>
      </c>
      <c r="O10" s="120">
        <v>0</v>
      </c>
      <c r="P10" s="121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4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7" t="str">
        <f t="shared" si="3"/>
        <v>+ 1 cл.</v>
      </c>
      <c r="O11" s="120">
        <v>0</v>
      </c>
      <c r="P11" s="121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3</v>
      </c>
      <c r="D12" s="92">
        <v>2</v>
      </c>
      <c r="E12" s="90">
        <f t="shared" si="0"/>
        <v>-33.33333333333333</v>
      </c>
      <c r="F12" s="61">
        <v>170000</v>
      </c>
      <c r="G12" s="61">
        <v>280000</v>
      </c>
      <c r="H12" s="51">
        <f t="shared" si="1"/>
        <v>64.70588235294117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7">
        <f t="shared" si="3"/>
        <v>0</v>
      </c>
      <c r="O12" s="120">
        <v>0</v>
      </c>
      <c r="P12" s="121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2</v>
      </c>
      <c r="D13" s="92">
        <v>2</v>
      </c>
      <c r="E13" s="90">
        <f t="shared" si="0"/>
        <v>0</v>
      </c>
      <c r="F13" s="61">
        <v>300000</v>
      </c>
      <c r="G13" s="61">
        <v>690000</v>
      </c>
      <c r="H13" s="51" t="str">
        <f t="shared" si="1"/>
        <v>в 2,3 р.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7" t="str">
        <f t="shared" si="3"/>
        <v>+ 1 cл.</v>
      </c>
      <c r="O13" s="120">
        <v>0</v>
      </c>
      <c r="P13" s="121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4</v>
      </c>
      <c r="D14" s="92">
        <v>4</v>
      </c>
      <c r="E14" s="90">
        <f t="shared" si="0"/>
        <v>0</v>
      </c>
      <c r="F14" s="61">
        <v>300000</v>
      </c>
      <c r="G14" s="61">
        <v>151000</v>
      </c>
      <c r="H14" s="51">
        <f t="shared" si="1"/>
        <v>-49.666666666666664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2</v>
      </c>
      <c r="N14" s="117" t="str">
        <f t="shared" si="3"/>
        <v>+ 2 cл.</v>
      </c>
      <c r="O14" s="120">
        <v>0</v>
      </c>
      <c r="P14" s="121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7">
        <f t="shared" si="3"/>
        <v>0</v>
      </c>
      <c r="O15" s="120">
        <v>0</v>
      </c>
      <c r="P15" s="121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2</v>
      </c>
      <c r="E16" s="90">
        <f t="shared" si="0"/>
        <v>100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7">
        <f t="shared" si="3"/>
        <v>0</v>
      </c>
      <c r="O16" s="120">
        <v>1</v>
      </c>
      <c r="P16" s="121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7">
        <f t="shared" si="3"/>
        <v>0</v>
      </c>
      <c r="O17" s="122">
        <v>0</v>
      </c>
      <c r="P17" s="123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19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1" t="s">
        <v>29</v>
      </c>
      <c r="C58" s="112">
        <f>SUM(C6,C7,C8,C9,C10,C11,C12,C13,C14,C15,C16,C17)</f>
        <v>18</v>
      </c>
      <c r="D58" s="113">
        <f>SUM(D6,D7,D8,D9,D10,D11,D12,D13,D14,D15,D16,D17)</f>
        <v>29</v>
      </c>
      <c r="E58" s="114">
        <f>IF(C58=0,IF(D58=0,0,CONCATENATE("+ ",D58," cл.")),IF(D58=0,CONCATENATE("- ",C58," cл."),IF(D58&gt;C58*2,CONCATENATE("в ",ROUND(D58/C58,1)," р."),IF(D58*2&lt;C58,CONCATENATE("- в ",ROUND(C58/D58,1)," р."),(D58-C58)/C58*100))))</f>
        <v>61.111111111111114</v>
      </c>
      <c r="F58" s="115">
        <f>SUM(F6,F7,F8,F9,F10,F11,F12,F13,F14,F15,F16,F17)</f>
        <v>2820000</v>
      </c>
      <c r="G58" s="115">
        <f>SUM(G6,G7,G8,G9,G10,G11,G12,G13,G14,G15,G16,G17)</f>
        <v>2953000</v>
      </c>
      <c r="H58" s="125">
        <f t="shared" si="1"/>
        <v>4.716312056737588</v>
      </c>
      <c r="I58" s="107">
        <f>SUM(I6:I17)</f>
        <v>2</v>
      </c>
      <c r="J58" s="106">
        <f>SUM(J6:J17)</f>
        <v>1</v>
      </c>
      <c r="K58" s="108">
        <f>IF(I58=0,IF(J58=0,0,CONCATENATE("+ ",J58," cл.")),IF(J58=0,CONCATENATE("- ",I58," cл."),IF(J58&gt;I58*2,CONCATENATE("в ",ROUND(J58/I58,1)," р."),IF(J58*2&lt;I58,CONCATENATE("- в ",ROUND(I58/J58,1)," р."),(J58-I58)/I58*100))))</f>
        <v>-50</v>
      </c>
      <c r="L58" s="107">
        <f>SUM(L6:L17)</f>
        <v>1</v>
      </c>
      <c r="M58" s="106">
        <f>SUM(M6,M7,M8,M9,M10,M11,M12,M13,M14,M15,M16,M17)</f>
        <v>6</v>
      </c>
      <c r="N58" s="108" t="str">
        <f>IF(L58=0,IF(M58=0,0,CONCATENATE("+ ",M58," cл.")),IF(M58=0,CONCATENATE("- ",L58," cл."),IF(M58&gt;L58*2,CONCATENATE("в ",ROUND(M58/L58,1)," р."),IF(M58*2&lt;L58,CONCATENATE("- в ",ROUND(L58/M58,1)," р."),(M58-L58)/L58*100))))</f>
        <v>в 6 р.</v>
      </c>
      <c r="O58" s="107">
        <f>SUM(O6:O17)</f>
        <v>8</v>
      </c>
      <c r="P58" s="106">
        <f>SUM(P6,P7,P8,P9,P10,P11,P12,P13,P14,P15,P16,P17)</f>
        <v>4</v>
      </c>
      <c r="Q58" s="14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/>
      <c r="D59" s="55"/>
      <c r="E59" s="55"/>
      <c r="F59" s="142"/>
      <c r="G59" s="138"/>
      <c r="H59" s="55"/>
      <c r="I59" s="55"/>
    </row>
    <row r="60" spans="2:21" ht="15.75" thickBot="1">
      <c r="B60" s="157" t="s">
        <v>177</v>
      </c>
      <c r="C60" s="158"/>
      <c r="D60" s="158"/>
      <c r="E60" s="158"/>
      <c r="F60" s="158"/>
      <c r="G60" s="158"/>
      <c r="H60" s="158"/>
      <c r="I60" s="134">
        <v>2018</v>
      </c>
      <c r="J60" s="135">
        <v>2019</v>
      </c>
      <c r="K60" s="136" t="s">
        <v>28</v>
      </c>
      <c r="U60" s="137"/>
    </row>
    <row r="61" spans="2:33" ht="38.25" customHeight="1">
      <c r="B61" s="160" t="s">
        <v>3</v>
      </c>
      <c r="C61" s="161"/>
      <c r="D61" s="161"/>
      <c r="E61" s="161"/>
      <c r="F61" s="161"/>
      <c r="G61" s="161"/>
      <c r="H61" s="161"/>
      <c r="I61" s="133">
        <v>4</v>
      </c>
      <c r="J61" s="38">
        <v>12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в 3 р.</v>
      </c>
      <c r="P61" s="69"/>
      <c r="Q61" s="70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95"/>
    </row>
    <row r="62" spans="2:33" ht="15.75" customHeight="1">
      <c r="B62" s="154" t="s">
        <v>4</v>
      </c>
      <c r="C62" s="155"/>
      <c r="D62" s="155"/>
      <c r="E62" s="155"/>
      <c r="F62" s="155"/>
      <c r="G62" s="155"/>
      <c r="H62" s="155"/>
      <c r="I62" s="133">
        <v>5</v>
      </c>
      <c r="J62" s="38">
        <v>4</v>
      </c>
      <c r="K62" s="39">
        <f t="shared" si="5"/>
        <v>-20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54" t="s">
        <v>54</v>
      </c>
      <c r="C63" s="155"/>
      <c r="D63" s="155"/>
      <c r="E63" s="155"/>
      <c r="F63" s="155"/>
      <c r="G63" s="155"/>
      <c r="H63" s="155"/>
      <c r="I63" s="133">
        <v>3</v>
      </c>
      <c r="J63" s="38">
        <v>3</v>
      </c>
      <c r="K63" s="39">
        <f t="shared" si="5"/>
        <v>0</v>
      </c>
      <c r="T63"/>
      <c r="U63" s="109"/>
      <c r="V63"/>
      <c r="W63"/>
      <c r="X63"/>
      <c r="Y63" s="109"/>
      <c r="Z63"/>
      <c r="AA63"/>
      <c r="AB63"/>
      <c r="AC63"/>
      <c r="AD63"/>
      <c r="AE63"/>
      <c r="AF63"/>
      <c r="AG63"/>
    </row>
    <row r="64" spans="2:25" ht="17.25" customHeight="1">
      <c r="B64" s="154" t="s">
        <v>5</v>
      </c>
      <c r="C64" s="155"/>
      <c r="D64" s="155"/>
      <c r="E64" s="155"/>
      <c r="F64" s="155"/>
      <c r="G64" s="155"/>
      <c r="H64" s="155"/>
      <c r="I64" s="133">
        <v>0</v>
      </c>
      <c r="J64" s="38">
        <v>0</v>
      </c>
      <c r="K64" s="39">
        <f t="shared" si="5"/>
        <v>0</v>
      </c>
      <c r="U64" s="110"/>
      <c r="Y64" s="110"/>
    </row>
    <row r="65" spans="2:11" ht="14.25" customHeight="1">
      <c r="B65" s="154" t="s">
        <v>6</v>
      </c>
      <c r="C65" s="155"/>
      <c r="D65" s="155"/>
      <c r="E65" s="155"/>
      <c r="F65" s="155"/>
      <c r="G65" s="155"/>
      <c r="H65" s="155"/>
      <c r="I65" s="133">
        <v>4</v>
      </c>
      <c r="J65" s="38">
        <v>8</v>
      </c>
      <c r="K65" s="39">
        <f t="shared" si="5"/>
        <v>100</v>
      </c>
    </row>
    <row r="66" spans="2:11" ht="15">
      <c r="B66" s="154" t="s">
        <v>7</v>
      </c>
      <c r="C66" s="155"/>
      <c r="D66" s="155"/>
      <c r="E66" s="155"/>
      <c r="F66" s="155"/>
      <c r="G66" s="155"/>
      <c r="H66" s="155"/>
      <c r="I66" s="133">
        <v>1</v>
      </c>
      <c r="J66" s="38">
        <v>1</v>
      </c>
      <c r="K66" s="39">
        <f t="shared" si="5"/>
        <v>0</v>
      </c>
    </row>
    <row r="67" spans="2:11" ht="15.75" customHeight="1">
      <c r="B67" s="154" t="s">
        <v>8</v>
      </c>
      <c r="C67" s="155"/>
      <c r="D67" s="155"/>
      <c r="E67" s="155"/>
      <c r="F67" s="155"/>
      <c r="G67" s="155"/>
      <c r="H67" s="155"/>
      <c r="I67" s="133">
        <v>0</v>
      </c>
      <c r="J67" s="38">
        <v>1</v>
      </c>
      <c r="K67" s="39" t="str">
        <f t="shared" si="5"/>
        <v>+ 1 cл.</v>
      </c>
    </row>
    <row r="68" spans="2:11" ht="15">
      <c r="B68" s="154" t="s">
        <v>1</v>
      </c>
      <c r="C68" s="155"/>
      <c r="D68" s="155"/>
      <c r="E68" s="155"/>
      <c r="F68" s="155"/>
      <c r="G68" s="155"/>
      <c r="H68" s="155"/>
      <c r="I68" s="133">
        <v>1</v>
      </c>
      <c r="J68" s="38">
        <v>0</v>
      </c>
      <c r="K68" s="39" t="str">
        <f t="shared" si="5"/>
        <v>- 1 cл.</v>
      </c>
    </row>
    <row r="69" spans="2:11" ht="15.75" thickBot="1">
      <c r="B69" s="139" t="s">
        <v>2</v>
      </c>
      <c r="C69" s="140"/>
      <c r="D69" s="140"/>
      <c r="E69" s="140"/>
      <c r="F69" s="140"/>
      <c r="G69" s="140"/>
      <c r="H69" s="140"/>
      <c r="I69" s="133">
        <v>0</v>
      </c>
      <c r="J69" s="38">
        <v>0</v>
      </c>
      <c r="K69" s="39">
        <f>IF(I69=0,IF(J69=0,0,CONCATENATE("+ ",J69," cл.")),IF(J69=0,CONCATENATE("- ",I69," cл."),IF(J69&gt;I69*2,CONCATENATE("в ",ROUND(J69/I69,1)," р."),IF(J69*2&lt;I69,CONCATENATE("- в ",ROUND(I69/J69,1)," р."),(J69-I69)/I69*100))))</f>
        <v>0</v>
      </c>
    </row>
    <row r="70" spans="2:11" ht="15.75" thickBot="1">
      <c r="B70" s="152" t="s">
        <v>0</v>
      </c>
      <c r="C70" s="153"/>
      <c r="D70" s="153"/>
      <c r="E70" s="153"/>
      <c r="F70" s="153"/>
      <c r="G70" s="153"/>
      <c r="H70" s="153"/>
      <c r="I70" s="134">
        <f>SUM(I61:I69)</f>
        <v>18</v>
      </c>
      <c r="J70" s="40">
        <f>SUM(J61:J69)</f>
        <v>29</v>
      </c>
      <c r="K70" s="39">
        <f t="shared" si="5"/>
        <v>61.111111111111114</v>
      </c>
    </row>
    <row r="71" ht="13.5" thickBot="1"/>
    <row r="72" spans="2:11" ht="15" customHeight="1" thickBot="1">
      <c r="B72" s="157" t="s">
        <v>173</v>
      </c>
      <c r="C72" s="158"/>
      <c r="D72" s="158"/>
      <c r="E72" s="158"/>
      <c r="F72" s="158"/>
      <c r="G72" s="158"/>
      <c r="H72" s="158"/>
      <c r="I72" s="134">
        <v>2018</v>
      </c>
      <c r="J72" s="135">
        <v>2019</v>
      </c>
      <c r="K72" s="136" t="s">
        <v>28</v>
      </c>
    </row>
    <row r="73" spans="2:11" ht="12" customHeight="1">
      <c r="B73" s="169" t="s">
        <v>171</v>
      </c>
      <c r="C73" s="170"/>
      <c r="D73" s="128"/>
      <c r="E73" s="128"/>
      <c r="F73" s="128"/>
      <c r="G73" s="128"/>
      <c r="H73" s="143"/>
      <c r="I73" s="133">
        <v>9</v>
      </c>
      <c r="J73" s="38">
        <v>8</v>
      </c>
      <c r="K73" s="19">
        <f aca="true" t="shared" si="6" ref="K73:K84">IF(I73=0,IF(J73=0,0,CONCATENATE("+ ",J73," cл.")),IF(J73=0,CONCATENATE("- ",I73," cл."),IF(J73&gt;I73*2,CONCATENATE("в ",ROUND(J73/I73,1)," р."),IF(J73*2&lt;I73,CONCATENATE("- в ",ROUND(I73/J73,1)," р."),(J73-I73)/I73*100))))</f>
        <v>-11.11111111111111</v>
      </c>
    </row>
    <row r="74" spans="2:11" ht="12" customHeight="1">
      <c r="B74" s="154" t="s">
        <v>170</v>
      </c>
      <c r="C74" s="155"/>
      <c r="D74" s="129"/>
      <c r="E74" s="129"/>
      <c r="F74" s="129"/>
      <c r="G74" s="129"/>
      <c r="H74" s="144"/>
      <c r="I74" s="133">
        <v>4</v>
      </c>
      <c r="J74" s="38">
        <v>5</v>
      </c>
      <c r="K74" s="19">
        <f t="shared" si="6"/>
        <v>25</v>
      </c>
    </row>
    <row r="75" spans="2:11" ht="12" customHeight="1">
      <c r="B75" s="154" t="s">
        <v>176</v>
      </c>
      <c r="C75" s="155"/>
      <c r="D75" s="155"/>
      <c r="E75" s="155"/>
      <c r="F75" s="129"/>
      <c r="G75" s="129"/>
      <c r="H75" s="144"/>
      <c r="I75" s="133">
        <v>3</v>
      </c>
      <c r="J75" s="38">
        <v>4</v>
      </c>
      <c r="K75" s="19">
        <f t="shared" si="6"/>
        <v>33.33333333333333</v>
      </c>
    </row>
    <row r="76" spans="2:11" ht="15" customHeight="1">
      <c r="B76" s="154" t="s">
        <v>172</v>
      </c>
      <c r="C76" s="155"/>
      <c r="D76" s="130"/>
      <c r="E76" s="130"/>
      <c r="F76" s="130"/>
      <c r="G76" s="130"/>
      <c r="H76" s="145"/>
      <c r="I76" s="133">
        <v>1</v>
      </c>
      <c r="J76" s="38">
        <v>1</v>
      </c>
      <c r="K76" s="19">
        <f t="shared" si="6"/>
        <v>0</v>
      </c>
    </row>
    <row r="77" spans="2:11" ht="15" customHeight="1">
      <c r="B77" s="141" t="s">
        <v>175</v>
      </c>
      <c r="C77" s="132"/>
      <c r="D77" s="130"/>
      <c r="E77" s="130"/>
      <c r="F77" s="130"/>
      <c r="G77" s="130"/>
      <c r="H77" s="145"/>
      <c r="I77" s="133">
        <v>0</v>
      </c>
      <c r="J77" s="38">
        <v>2</v>
      </c>
      <c r="K77" s="19" t="str">
        <f t="shared" si="6"/>
        <v>+ 2 cл.</v>
      </c>
    </row>
    <row r="78" spans="2:33" ht="15" customHeight="1">
      <c r="B78" s="154" t="s">
        <v>174</v>
      </c>
      <c r="C78" s="155"/>
      <c r="D78" s="131"/>
      <c r="E78" s="131"/>
      <c r="F78" s="131"/>
      <c r="G78" s="131"/>
      <c r="H78" s="146"/>
      <c r="I78" s="133">
        <v>1</v>
      </c>
      <c r="J78" s="38">
        <v>2</v>
      </c>
      <c r="K78" s="19">
        <f t="shared" si="6"/>
        <v>100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47"/>
      <c r="C79" s="129"/>
      <c r="D79" s="129"/>
      <c r="E79" s="129"/>
      <c r="F79" s="129"/>
      <c r="G79" s="129"/>
      <c r="H79" s="144"/>
      <c r="I79" s="133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54"/>
      <c r="C80" s="155"/>
      <c r="D80" s="155"/>
      <c r="E80" s="155"/>
      <c r="F80" s="155"/>
      <c r="G80" s="155"/>
      <c r="H80" s="156"/>
      <c r="I80" s="133">
        <v>0</v>
      </c>
      <c r="J80" s="38">
        <v>0</v>
      </c>
      <c r="K80" s="19">
        <f t="shared" si="6"/>
        <v>0</v>
      </c>
      <c r="T80" s="126"/>
      <c r="U80" s="127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hidden="1">
      <c r="B81" s="154"/>
      <c r="C81" s="155"/>
      <c r="D81" s="155"/>
      <c r="E81" s="155"/>
      <c r="F81" s="155"/>
      <c r="G81" s="155"/>
      <c r="H81" s="156"/>
      <c r="I81" s="133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30">
      <c r="B82" s="139" t="s">
        <v>178</v>
      </c>
      <c r="C82" s="140"/>
      <c r="D82" s="140"/>
      <c r="E82" s="140"/>
      <c r="F82" s="140"/>
      <c r="G82" s="140"/>
      <c r="H82" s="149"/>
      <c r="I82" s="133">
        <v>0</v>
      </c>
      <c r="J82" s="38">
        <v>2</v>
      </c>
      <c r="K82" s="19" t="str">
        <f>IF(I82=0,IF(J82=0,0,CONCATENATE("+ ",J82," cл.")),IF(J82=0,CONCATENATE("- ",I82," cл."),IF(J82&gt;I82*2,CONCATENATE("в ",ROUND(J82/I82,1)," р."),IF(J82*2&lt;I82,CONCATENATE("- в ",ROUND(I82/J82,1)," р."),(J82-I82)/I82*100))))</f>
        <v>+ 2 cл.</v>
      </c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2" ht="20.25" customHeight="1" thickBot="1">
      <c r="B83" s="150" t="s">
        <v>179</v>
      </c>
      <c r="C83" s="151"/>
      <c r="D83" s="151"/>
      <c r="E83" s="151"/>
      <c r="F83" s="151"/>
      <c r="G83" s="151"/>
      <c r="H83" s="151"/>
      <c r="I83" s="133">
        <v>0</v>
      </c>
      <c r="J83" s="38">
        <v>5</v>
      </c>
      <c r="K83" s="19" t="str">
        <f t="shared" si="6"/>
        <v>+ 5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.75" thickBot="1">
      <c r="B84" s="152" t="s">
        <v>0</v>
      </c>
      <c r="C84" s="153"/>
      <c r="D84" s="153"/>
      <c r="E84" s="153"/>
      <c r="F84" s="153"/>
      <c r="G84" s="153"/>
      <c r="H84" s="153"/>
      <c r="I84" s="134">
        <f>SUM(I73:I83)</f>
        <v>18</v>
      </c>
      <c r="J84" s="40">
        <f>SUM(J73:J83)</f>
        <v>29</v>
      </c>
      <c r="K84" s="19">
        <f t="shared" si="6"/>
        <v>61.111111111111114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9:32" ht="12.75"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</sheetData>
  <sheetProtection/>
  <mergeCells count="24">
    <mergeCell ref="B76:C76"/>
    <mergeCell ref="B78:C78"/>
    <mergeCell ref="B75:E75"/>
    <mergeCell ref="B67:H67"/>
    <mergeCell ref="B68:H68"/>
    <mergeCell ref="B70:H70"/>
    <mergeCell ref="B73:C73"/>
    <mergeCell ref="B74:C74"/>
    <mergeCell ref="B2:Q2"/>
    <mergeCell ref="B61:H61"/>
    <mergeCell ref="B60:H60"/>
    <mergeCell ref="B4:B5"/>
    <mergeCell ref="C4:E4"/>
    <mergeCell ref="F4:H4"/>
    <mergeCell ref="B83:H83"/>
    <mergeCell ref="B84:H84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5" dxfId="5" stopIfTrue="1">
      <formula>D6&lt;=C6</formula>
    </cfRule>
    <cfRule type="expression" priority="56" dxfId="4" stopIfTrue="1">
      <formula>D6&gt;C6</formula>
    </cfRule>
  </conditionalFormatting>
  <conditionalFormatting sqref="E7:E58">
    <cfRule type="expression" priority="53" dxfId="5" stopIfTrue="1">
      <formula>D7&lt;=C7</formula>
    </cfRule>
    <cfRule type="expression" priority="54" dxfId="4" stopIfTrue="1">
      <formula>D7&gt;C7</formula>
    </cfRule>
  </conditionalFormatting>
  <conditionalFormatting sqref="K6:K58">
    <cfRule type="expression" priority="49" dxfId="5" stopIfTrue="1">
      <formula>J6&lt;=I6</formula>
    </cfRule>
    <cfRule type="expression" priority="50" dxfId="4" stopIfTrue="1">
      <formula>J6&gt;I6</formula>
    </cfRule>
  </conditionalFormatting>
  <conditionalFormatting sqref="N6:N58">
    <cfRule type="expression" priority="47" dxfId="5" stopIfTrue="1">
      <formula>M6&lt;=L6</formula>
    </cfRule>
    <cfRule type="expression" priority="48" dxfId="4" stopIfTrue="1">
      <formula>M6&gt;L6</formula>
    </cfRule>
  </conditionalFormatting>
  <conditionalFormatting sqref="Q6:Q58">
    <cfRule type="expression" priority="45" dxfId="5" stopIfTrue="1">
      <formula>P6&lt;=O6</formula>
    </cfRule>
    <cfRule type="expression" priority="46" dxfId="4" stopIfTrue="1">
      <formula>P6&gt;O6</formula>
    </cfRule>
  </conditionalFormatting>
  <conditionalFormatting sqref="AJ8:AJ16 X4:X5">
    <cfRule type="iconSet" priority="19" dxfId="16">
      <iconSet iconSet="3Arrows">
        <cfvo type="percent" val="0"/>
        <cfvo type="percent" val="33"/>
        <cfvo type="percent" val="67"/>
      </iconSet>
    </cfRule>
    <cfRule type="colorScale" priority="3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3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3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4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2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2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5" dxfId="5" stopIfTrue="1">
      <formula>G6&lt;=AE7</formula>
    </cfRule>
    <cfRule type="expression" priority="66" dxfId="4" stopIfTrue="1">
      <formula>G6&gt;AE7</formula>
    </cfRule>
  </conditionalFormatting>
  <conditionalFormatting sqref="I73:I82">
    <cfRule type="colorScale" priority="1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1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4:J84">
    <cfRule type="colorScale" priority="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4">
    <cfRule type="expression" priority="5" dxfId="1" stopIfTrue="1">
      <formula>I73&gt;=J73</formula>
    </cfRule>
    <cfRule type="expression" priority="7" dxfId="0" stopIfTrue="1">
      <formula>I73&lt;J73</formula>
    </cfRule>
  </conditionalFormatting>
  <conditionalFormatting sqref="K61:K70">
    <cfRule type="expression" priority="3" dxfId="1" stopIfTrue="1">
      <formula>I61&gt;=J61</formula>
    </cfRule>
    <cfRule type="expression" priority="4" dxfId="0" stopIfTrue="1">
      <formula>I61&lt;J61</formula>
    </cfRule>
  </conditionalFormatting>
  <conditionalFormatting sqref="I83">
    <cfRule type="colorScale" priority="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3">
    <cfRule type="colorScale" priority="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67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6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71" t="s">
        <v>53</v>
      </c>
      <c r="C4" s="174" t="s">
        <v>31</v>
      </c>
      <c r="D4" s="175"/>
      <c r="E4" s="174" t="s">
        <v>32</v>
      </c>
      <c r="F4" s="178"/>
      <c r="G4" s="178"/>
      <c r="H4" s="178"/>
      <c r="I4" s="178"/>
      <c r="J4" s="175"/>
    </row>
    <row r="5" spans="2:10" ht="13.5" thickBot="1">
      <c r="B5" s="172"/>
      <c r="C5" s="176"/>
      <c r="D5" s="177"/>
      <c r="E5" s="176"/>
      <c r="F5" s="179"/>
      <c r="G5" s="179"/>
      <c r="H5" s="179"/>
      <c r="I5" s="179"/>
      <c r="J5" s="177"/>
    </row>
    <row r="6" spans="2:10" ht="16.5" customHeight="1">
      <c r="B6" s="172"/>
      <c r="C6" s="58"/>
      <c r="D6" s="58"/>
      <c r="E6" s="174" t="s">
        <v>35</v>
      </c>
      <c r="F6" s="175"/>
      <c r="G6" s="174" t="s">
        <v>23</v>
      </c>
      <c r="H6" s="175"/>
      <c r="I6" s="174" t="s">
        <v>37</v>
      </c>
      <c r="J6" s="175"/>
    </row>
    <row r="7" spans="2:10" ht="16.5" customHeight="1">
      <c r="B7" s="172"/>
      <c r="C7" s="58"/>
      <c r="D7" s="58"/>
      <c r="E7" s="180"/>
      <c r="F7" s="181"/>
      <c r="G7" s="180" t="s">
        <v>36</v>
      </c>
      <c r="H7" s="181"/>
      <c r="I7" s="180" t="s">
        <v>38</v>
      </c>
      <c r="J7" s="181"/>
    </row>
    <row r="8" spans="2:10" ht="29.25" thickBot="1">
      <c r="B8" s="172"/>
      <c r="C8" s="59" t="s">
        <v>33</v>
      </c>
      <c r="D8" s="59" t="s">
        <v>34</v>
      </c>
      <c r="E8" s="176"/>
      <c r="F8" s="177"/>
      <c r="G8" s="176"/>
      <c r="H8" s="177"/>
      <c r="I8" s="182"/>
      <c r="J8" s="183"/>
    </row>
    <row r="9" spans="2:10" ht="15" thickBot="1">
      <c r="B9" s="173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2019-11-20T05:48:05Z</cp:lastPrinted>
  <dcterms:created xsi:type="dcterms:W3CDTF">2002-07-21T16:03:20Z</dcterms:created>
  <dcterms:modified xsi:type="dcterms:W3CDTF">2019-12-02T13:22:46Z</dcterms:modified>
  <cp:category/>
  <cp:version/>
  <cp:contentType/>
  <cp:contentStatus/>
</cp:coreProperties>
</file>