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11.2019" sheetId="14" r:id="rId1"/>
  </sheets>
  <definedNames>
    <definedName name="_xlnm.Print_Area" localSheetId="0">'на 01.11.2019'!$A$1:$D$112</definedName>
  </definedNames>
  <calcPr calcId="152511"/>
</workbook>
</file>

<file path=xl/calcChain.xml><?xml version="1.0" encoding="utf-8"?>
<calcChain xmlns="http://schemas.openxmlformats.org/spreadsheetml/2006/main">
  <c r="D45" i="14" l="1"/>
  <c r="C105" i="14"/>
  <c r="C104" i="14"/>
  <c r="B104" i="14"/>
  <c r="D103" i="14"/>
  <c r="D102" i="14"/>
  <c r="C99" i="14"/>
  <c r="B99" i="14"/>
  <c r="B107" i="14" s="1"/>
  <c r="D97" i="14"/>
  <c r="D95" i="14"/>
  <c r="D94" i="14"/>
  <c r="D93" i="14"/>
  <c r="C92" i="14"/>
  <c r="B92" i="14"/>
  <c r="D92" i="14" s="1"/>
  <c r="D91" i="14"/>
  <c r="D90" i="14"/>
  <c r="D89" i="14"/>
  <c r="C88" i="14"/>
  <c r="B88" i="14"/>
  <c r="D87" i="14"/>
  <c r="D86" i="14"/>
  <c r="D85" i="14"/>
  <c r="D84" i="14"/>
  <c r="C83" i="14"/>
  <c r="B83" i="14"/>
  <c r="D82" i="14"/>
  <c r="C81" i="14"/>
  <c r="B81" i="14"/>
  <c r="D80" i="14"/>
  <c r="D79" i="14"/>
  <c r="D78" i="14"/>
  <c r="D77" i="14"/>
  <c r="D76" i="14"/>
  <c r="C75" i="14"/>
  <c r="B75" i="14"/>
  <c r="D75" i="14" s="1"/>
  <c r="D74" i="14"/>
  <c r="D73" i="14"/>
  <c r="C72" i="14"/>
  <c r="D72" i="14" s="1"/>
  <c r="B72" i="14"/>
  <c r="D71" i="14"/>
  <c r="D70" i="14"/>
  <c r="D69" i="14"/>
  <c r="D68" i="14"/>
  <c r="C67" i="14"/>
  <c r="B67" i="14"/>
  <c r="D66" i="14"/>
  <c r="D65" i="14"/>
  <c r="D64" i="14"/>
  <c r="D63" i="14"/>
  <c r="C62" i="14"/>
  <c r="D62" i="14" s="1"/>
  <c r="B62" i="14"/>
  <c r="D61" i="14"/>
  <c r="D60" i="14"/>
  <c r="D59" i="14"/>
  <c r="C58" i="14"/>
  <c r="D58" i="14" s="1"/>
  <c r="B58" i="14"/>
  <c r="D57" i="14"/>
  <c r="D56" i="14"/>
  <c r="D55" i="14"/>
  <c r="D54" i="14"/>
  <c r="D53" i="14"/>
  <c r="D52" i="14"/>
  <c r="D51" i="14"/>
  <c r="C50" i="14"/>
  <c r="B50" i="14"/>
  <c r="D44" i="14"/>
  <c r="D43" i="14"/>
  <c r="D42" i="14"/>
  <c r="D41" i="14"/>
  <c r="C40" i="14"/>
  <c r="B40" i="14"/>
  <c r="D39" i="14"/>
  <c r="C37" i="14"/>
  <c r="D37" i="14" s="1"/>
  <c r="B37" i="14"/>
  <c r="D36" i="14"/>
  <c r="D35" i="14"/>
  <c r="D34" i="14"/>
  <c r="C33" i="14"/>
  <c r="B33" i="14"/>
  <c r="D32" i="14"/>
  <c r="D31" i="14"/>
  <c r="D30" i="14"/>
  <c r="D29" i="14"/>
  <c r="D28" i="14"/>
  <c r="D27" i="14"/>
  <c r="D26" i="14"/>
  <c r="C25" i="14"/>
  <c r="D25" i="14" s="1"/>
  <c r="B25" i="14"/>
  <c r="B24" i="14"/>
  <c r="D22" i="14"/>
  <c r="D19" i="14"/>
  <c r="D18" i="14"/>
  <c r="D17" i="14"/>
  <c r="D16" i="14"/>
  <c r="D15" i="14"/>
  <c r="D14" i="14"/>
  <c r="C13" i="14"/>
  <c r="B13" i="14"/>
  <c r="D12" i="14"/>
  <c r="D11" i="14"/>
  <c r="D10" i="14"/>
  <c r="C9" i="14"/>
  <c r="B9" i="14"/>
  <c r="D9" i="14" s="1"/>
  <c r="D8" i="14"/>
  <c r="D7" i="14"/>
  <c r="C6" i="14"/>
  <c r="D6" i="14" s="1"/>
  <c r="B6" i="14"/>
  <c r="D104" i="14" l="1"/>
  <c r="D88" i="14"/>
  <c r="D83" i="14"/>
  <c r="D81" i="14"/>
  <c r="C96" i="14"/>
  <c r="B96" i="14"/>
  <c r="D40" i="14"/>
  <c r="D33" i="14"/>
  <c r="D13" i="14"/>
  <c r="B5" i="14"/>
  <c r="B4" i="14" s="1"/>
  <c r="B48" i="14"/>
  <c r="D67" i="14"/>
  <c r="C107" i="14"/>
  <c r="D107" i="14" s="1"/>
  <c r="C5" i="14"/>
  <c r="C24" i="14"/>
  <c r="D24" i="14" s="1"/>
  <c r="D50" i="14"/>
  <c r="D96" i="14" l="1"/>
  <c r="B98" i="14"/>
  <c r="C48" i="14"/>
  <c r="D5" i="14"/>
  <c r="C4" i="14"/>
  <c r="D4" i="14" s="1"/>
  <c r="C98" i="14" l="1"/>
  <c r="D98" i="14" s="1"/>
  <c r="D48" i="14"/>
</calcChain>
</file>

<file path=xl/sharedStrings.xml><?xml version="1.0" encoding="utf-8"?>
<sst xmlns="http://schemas.openxmlformats.org/spreadsheetml/2006/main" count="112" uniqueCount="111">
  <si>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</si>
  <si>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</si>
  <si>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</si>
  <si>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</si>
  <si>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</si>
  <si>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</si>
  <si>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</si>
  <si>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</si>
  <si>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</si>
  <si>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</si>
  <si>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</si>
  <si>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</si>
  <si>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</si>
  <si>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</si>
  <si>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</si>
  <si>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</si>
  <si>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</si>
  <si>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</si>
  <si>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</si>
  <si>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</si>
  <si>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</si>
  <si>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</si>
  <si>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</si>
  <si>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</si>
  <si>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</si>
  <si>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</si>
  <si>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</si>
  <si>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</si>
  <si>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</si>
  <si>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</si>
  <si>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</si>
  <si>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</si>
  <si>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</si>
  <si>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</si>
  <si>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</si>
  <si>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</si>
  <si>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</si>
  <si>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</si>
  <si>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</si>
  <si>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</si>
  <si>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</si>
  <si>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</si>
  <si>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</si>
  <si>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</si>
  <si>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</si>
  <si>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</si>
  <si>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</si>
  <si>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</si>
  <si>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</si>
  <si>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</si>
  <si>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</si>
  <si>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</si>
  <si>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</si>
  <si>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</si>
  <si>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</si>
  <si>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</si>
  <si>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</si>
  <si>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</si>
  <si>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</si>
  <si>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</si>
  <si>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</si>
  <si>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</si>
  <si>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</si>
  <si>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</si>
  <si>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</si>
  <si>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</si>
  <si>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</si>
  <si>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</si>
  <si>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</si>
  <si>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</si>
  <si>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</si>
  <si>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</si>
  <si>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</si>
  <si>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</si>
  <si>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</si>
  <si>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</si>
  <si>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</si>
  <si>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</si>
  <si>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</si>
  <si>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</si>
  <si>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</si>
  <si>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</si>
  <si>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</si>
  <si>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</si>
  <si>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</si>
  <si>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</si>
  <si>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</si>
  <si>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</si>
  <si>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</si>
  <si>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</si>
  <si>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</si>
  <si>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</si>
  <si>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</si>
  <si>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</si>
  <si>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</si>
  <si>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</si>
  <si>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</si>
  <si>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</si>
  <si>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</si>
  <si>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</si>
  <si>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</si>
  <si>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</si>
  <si>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</si>
  <si>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</si>
  <si>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</si>
  <si>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</si>
  <si>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</si>
  <si>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</si>
  <si>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</si>
  <si>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</si>
  <si>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на 1 ноября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</si>
</sst>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3" borderId="21" xfId="0" applyFont="1" applyFill="1" applyBorder="1" applyAlignment="1">
      <alignment wrapText="1"/>
    </xf>
    <xf numFmtId="4" fontId="6" fillId="3" borderId="22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1" xfId="0" applyFont="1" applyFill="1" applyBorder="1" applyAlignment="1">
      <alignment wrapText="1"/>
    </xf>
    <xf numFmtId="4" fontId="4" fillId="3" borderId="22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2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2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3" xfId="0" applyFont="1" applyFill="1" applyBorder="1" applyAlignment="1">
      <alignment wrapText="1"/>
    </xf>
    <xf numFmtId="4" fontId="4" fillId="3" borderId="24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5" xfId="0" applyFont="1" applyFill="1" applyBorder="1" applyAlignment="1">
      <alignment wrapText="1"/>
    </xf>
    <xf numFmtId="4" fontId="6" fillId="3" borderId="26" xfId="0" applyNumberFormat="1" applyFont="1" applyFill="1" applyBorder="1" applyAlignment="1">
      <alignment wrapText="1"/>
    </xf>
    <xf numFmtId="4" fontId="6" fillId="3" borderId="27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wrapText="1"/>
    </xf>
    <xf numFmtId="4" fontId="4" fillId="3" borderId="28" xfId="0" applyNumberFormat="1" applyFont="1" applyFill="1" applyBorder="1" applyAlignment="1">
      <alignment wrapText="1"/>
    </xf>
    <xf numFmtId="4" fontId="4" fillId="3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29" xfId="0" applyNumberFormat="1" applyFont="1" applyFill="1" applyBorder="1" applyAlignment="1">
      <alignment wrapText="1" shrinkToFit="1"/>
    </xf>
    <xf numFmtId="4" fontId="6" fillId="0" borderId="22" xfId="0" applyNumberFormat="1" applyFont="1" applyFill="1" applyBorder="1" applyAlignment="1">
      <alignment wrapText="1" shrinkToFit="1"/>
    </xf>
    <xf numFmtId="4" fontId="6" fillId="0" borderId="22" xfId="1" applyNumberFormat="1" applyFont="1" applyFill="1" applyBorder="1" applyAlignment="1"/>
    <xf numFmtId="4" fontId="6" fillId="0" borderId="29" xfId="0" applyNumberFormat="1" applyFont="1" applyFill="1" applyBorder="1" applyAlignment="1">
      <alignment wrapText="1"/>
    </xf>
    <xf numFmtId="4" fontId="6" fillId="0" borderId="22" xfId="0" applyNumberFormat="1" applyFont="1" applyFill="1" applyBorder="1" applyAlignment="1">
      <alignment wrapText="1"/>
    </xf>
    <xf numFmtId="4" fontId="4" fillId="0" borderId="22" xfId="1" applyNumberFormat="1" applyFont="1" applyFill="1" applyBorder="1" applyAlignment="1">
      <alignment wrapText="1"/>
    </xf>
    <xf numFmtId="4" fontId="6" fillId="0" borderId="22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center" wrapText="1" shrinkToFit="1"/>
    </xf>
    <xf numFmtId="0" fontId="5" fillId="0" borderId="21" xfId="0" applyFont="1" applyBorder="1" applyAlignment="1">
      <alignment wrapText="1" shrinkToFit="1"/>
    </xf>
    <xf numFmtId="0" fontId="3" fillId="0" borderId="21" xfId="0" applyFont="1" applyBorder="1" applyAlignment="1">
      <alignment wrapText="1" shrinkToFit="1"/>
    </xf>
    <xf numFmtId="0" fontId="3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3" xfId="0" applyFont="1" applyBorder="1" applyAlignment="1">
      <alignment vertical="top" wrapText="1"/>
    </xf>
    <xf numFmtId="0" fontId="5" fillId="0" borderId="30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4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5" xfId="0" applyFont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/>
    </xf>
    <xf numFmtId="164" fontId="4" fillId="0" borderId="31" xfId="2" applyNumberFormat="1" applyFont="1" applyBorder="1" applyAlignment="1">
      <alignment horizontal="right"/>
    </xf>
    <xf numFmtId="0" fontId="3" fillId="0" borderId="34" xfId="0" applyFont="1" applyBorder="1" applyAlignment="1">
      <alignment wrapText="1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4" fillId="0" borderId="37" xfId="0" applyNumberFormat="1" applyFont="1" applyFill="1" applyBorder="1" applyAlignment="1">
      <alignment horizontal="right"/>
    </xf>
    <xf numFmtId="164" fontId="4" fillId="0" borderId="38" xfId="2" applyNumberFormat="1" applyFont="1" applyBorder="1" applyAlignment="1">
      <alignment horizontal="right"/>
    </xf>
    <xf numFmtId="4" fontId="6" fillId="0" borderId="32" xfId="0" applyNumberFormat="1" applyFont="1" applyFill="1" applyBorder="1" applyAlignment="1">
      <alignment wrapText="1"/>
    </xf>
    <xf numFmtId="4" fontId="4" fillId="0" borderId="33" xfId="1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/>
    <xf numFmtId="4" fontId="4" fillId="0" borderId="15" xfId="1" applyNumberFormat="1" applyFont="1" applyFill="1" applyBorder="1" applyAlignment="1"/>
    <xf numFmtId="0" fontId="4" fillId="0" borderId="0" xfId="0" applyFont="1" applyBorder="1" applyAlignment="1">
      <alignment horizontal="right"/>
    </xf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4" fontId="6" fillId="0" borderId="19" xfId="0" applyNumberFormat="1" applyFont="1" applyBorder="1" applyAlignment="1">
      <alignment wrapText="1"/>
    </xf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Normal="100" workbookViewId="0">
      <selection activeCell="G5" sqref="G5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</cols>
  <sheetData>
    <row r="1" spans="1:4" ht="32.25" customHeight="1" x14ac:dyDescent="0.3">
      <c r="A1" s="101" t="s">
        <v>110</v>
      </c>
      <c r="B1" s="101"/>
      <c r="C1" s="101"/>
      <c r="D1" s="101"/>
    </row>
    <row r="2" spans="1:4" ht="16.5" thickBot="1" x14ac:dyDescent="0.3">
      <c r="A2" s="1"/>
      <c r="B2" s="2"/>
      <c r="C2" s="3"/>
      <c r="D2" s="99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630066760.52999997</v>
      </c>
      <c r="C4" s="10">
        <f>C5+C24</f>
        <v>461669123.77999997</v>
      </c>
      <c r="D4" s="11">
        <f t="shared" ref="D4:D48" si="0">C4/B4*100</f>
        <v>73.273048619745126</v>
      </c>
    </row>
    <row r="5" spans="1:4" ht="29.25" customHeight="1" x14ac:dyDescent="0.25">
      <c r="A5" s="72" t="s">
        <v>6</v>
      </c>
      <c r="B5" s="64">
        <f>B6+B8+B9+B13+B17+B22+B23</f>
        <v>457495000</v>
      </c>
      <c r="C5" s="12">
        <f>C6+C8+C9+C13+C17+C22+C23</f>
        <v>343916321.47999996</v>
      </c>
      <c r="D5" s="13">
        <f t="shared" si="0"/>
        <v>75.173788015169549</v>
      </c>
    </row>
    <row r="6" spans="1:4" ht="21.75" customHeight="1" x14ac:dyDescent="0.25">
      <c r="A6" s="73" t="s">
        <v>7</v>
      </c>
      <c r="B6" s="65">
        <f>B7</f>
        <v>260600000</v>
      </c>
      <c r="C6" s="14">
        <f>C7</f>
        <v>189134948.69</v>
      </c>
      <c r="D6" s="15">
        <f t="shared" si="0"/>
        <v>72.576726281657713</v>
      </c>
    </row>
    <row r="7" spans="1:4" ht="21" customHeight="1" x14ac:dyDescent="0.25">
      <c r="A7" s="74" t="s">
        <v>8</v>
      </c>
      <c r="B7" s="16">
        <v>260600000</v>
      </c>
      <c r="C7" s="16">
        <v>189134948.69</v>
      </c>
      <c r="D7" s="17">
        <f t="shared" si="0"/>
        <v>72.576726281657713</v>
      </c>
    </row>
    <row r="8" spans="1:4" ht="22.5" customHeight="1" x14ac:dyDescent="0.25">
      <c r="A8" s="73" t="s">
        <v>9</v>
      </c>
      <c r="B8" s="18">
        <v>4250000</v>
      </c>
      <c r="C8" s="18">
        <v>3854750.48</v>
      </c>
      <c r="D8" s="19">
        <f t="shared" si="0"/>
        <v>90.700011294117644</v>
      </c>
    </row>
    <row r="9" spans="1:4" ht="24" customHeight="1" x14ac:dyDescent="0.25">
      <c r="A9" s="73" t="s">
        <v>10</v>
      </c>
      <c r="B9" s="18">
        <f>B10+B11+B12</f>
        <v>52726567</v>
      </c>
      <c r="C9" s="18">
        <f>C10+C11+C12</f>
        <v>47312249.460000001</v>
      </c>
      <c r="D9" s="19">
        <f t="shared" si="0"/>
        <v>89.731329293636747</v>
      </c>
    </row>
    <row r="10" spans="1:4" ht="23.25" customHeight="1" x14ac:dyDescent="0.25">
      <c r="A10" s="74" t="s">
        <v>11</v>
      </c>
      <c r="B10" s="16">
        <v>50473000</v>
      </c>
      <c r="C10" s="16">
        <v>46019224.369999997</v>
      </c>
      <c r="D10" s="17">
        <f t="shared" si="0"/>
        <v>91.175924494284061</v>
      </c>
    </row>
    <row r="11" spans="1:4" ht="20.25" customHeight="1" x14ac:dyDescent="0.25">
      <c r="A11" s="74" t="s">
        <v>12</v>
      </c>
      <c r="B11" s="16">
        <v>253567</v>
      </c>
      <c r="C11" s="16">
        <v>253567</v>
      </c>
      <c r="D11" s="17">
        <f t="shared" si="0"/>
        <v>100</v>
      </c>
    </row>
    <row r="12" spans="1:4" ht="30" x14ac:dyDescent="0.25">
      <c r="A12" s="74" t="s">
        <v>13</v>
      </c>
      <c r="B12" s="16">
        <v>2000000</v>
      </c>
      <c r="C12" s="16">
        <v>1039458.09</v>
      </c>
      <c r="D12" s="17">
        <f t="shared" si="0"/>
        <v>51.972904499999991</v>
      </c>
    </row>
    <row r="13" spans="1:4" ht="21.75" customHeight="1" x14ac:dyDescent="0.25">
      <c r="A13" s="73" t="s">
        <v>14</v>
      </c>
      <c r="B13" s="18">
        <f>B14+B15+B16</f>
        <v>120842000</v>
      </c>
      <c r="C13" s="18">
        <f>C14+C15+C16</f>
        <v>87339619.569999993</v>
      </c>
      <c r="D13" s="19">
        <f t="shared" si="0"/>
        <v>72.275880546498726</v>
      </c>
    </row>
    <row r="14" spans="1:4" ht="19.5" customHeight="1" x14ac:dyDescent="0.25">
      <c r="A14" s="74" t="s">
        <v>15</v>
      </c>
      <c r="B14" s="16">
        <v>25642000</v>
      </c>
      <c r="C14" s="16">
        <v>12614995.01</v>
      </c>
      <c r="D14" s="17">
        <f t="shared" si="0"/>
        <v>49.196611067779422</v>
      </c>
    </row>
    <row r="15" spans="1:4" ht="19.5" customHeight="1" x14ac:dyDescent="0.25">
      <c r="A15" s="74" t="s">
        <v>16</v>
      </c>
      <c r="B15" s="16">
        <v>8500000</v>
      </c>
      <c r="C15" s="16">
        <v>5750808.54</v>
      </c>
      <c r="D15" s="17">
        <f t="shared" si="0"/>
        <v>67.656571058823531</v>
      </c>
    </row>
    <row r="16" spans="1:4" ht="21.75" customHeight="1" x14ac:dyDescent="0.25">
      <c r="A16" s="75" t="s">
        <v>17</v>
      </c>
      <c r="B16" s="16">
        <v>86700000</v>
      </c>
      <c r="C16" s="16">
        <v>68973816.019999996</v>
      </c>
      <c r="D16" s="17">
        <f t="shared" si="0"/>
        <v>79.554574417531711</v>
      </c>
    </row>
    <row r="17" spans="1:4" ht="33" customHeight="1" x14ac:dyDescent="0.25">
      <c r="A17" s="76" t="s">
        <v>18</v>
      </c>
      <c r="B17" s="18">
        <v>5300</v>
      </c>
      <c r="C17" s="18">
        <v>4467</v>
      </c>
      <c r="D17" s="19">
        <f t="shared" si="0"/>
        <v>84.283018867924525</v>
      </c>
    </row>
    <row r="18" spans="1:4" ht="17.25" hidden="1" customHeight="1" x14ac:dyDescent="0.25">
      <c r="A18" s="75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5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5" t="s">
        <v>21</v>
      </c>
      <c r="B20" s="18"/>
      <c r="C20" s="18"/>
      <c r="D20" s="17"/>
    </row>
    <row r="21" spans="1:4" ht="18" hidden="1" customHeight="1" x14ac:dyDescent="0.25">
      <c r="A21" s="75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6" t="s">
        <v>23</v>
      </c>
      <c r="B22" s="18">
        <v>19071133</v>
      </c>
      <c r="C22" s="18">
        <v>16270286.279999999</v>
      </c>
      <c r="D22" s="19">
        <f t="shared" si="0"/>
        <v>85.313684719203621</v>
      </c>
    </row>
    <row r="23" spans="1:4" ht="1.5" customHeight="1" thickBot="1" x14ac:dyDescent="0.3">
      <c r="A23" s="77" t="s">
        <v>24</v>
      </c>
      <c r="B23" s="81">
        <v>0</v>
      </c>
      <c r="C23" s="20">
        <v>0</v>
      </c>
      <c r="D23" s="21"/>
    </row>
    <row r="24" spans="1:4" ht="30" customHeight="1" x14ac:dyDescent="0.25">
      <c r="A24" s="78" t="s">
        <v>25</v>
      </c>
      <c r="B24" s="67">
        <f>B25+B31+B32+B33+B36+B37</f>
        <v>172571760.53</v>
      </c>
      <c r="C24" s="22">
        <f>C25+C31+C32+C33+C36+C37</f>
        <v>117752802.3</v>
      </c>
      <c r="D24" s="23">
        <f t="shared" si="0"/>
        <v>68.234108488178606</v>
      </c>
    </row>
    <row r="25" spans="1:4" ht="33.75" customHeight="1" x14ac:dyDescent="0.25">
      <c r="A25" s="76" t="s">
        <v>26</v>
      </c>
      <c r="B25" s="68">
        <f>B26+B27+B28+B29+B30</f>
        <v>91731500</v>
      </c>
      <c r="C25" s="24">
        <f>C26+C27+C28+C29+C30</f>
        <v>67555507.400000006</v>
      </c>
      <c r="D25" s="19">
        <f t="shared" si="0"/>
        <v>73.644830183742783</v>
      </c>
    </row>
    <row r="26" spans="1:4" ht="50.25" customHeight="1" x14ac:dyDescent="0.25">
      <c r="A26" s="75" t="s">
        <v>27</v>
      </c>
      <c r="B26" s="69">
        <v>3900000</v>
      </c>
      <c r="C26" s="25">
        <v>3938917.74</v>
      </c>
      <c r="D26" s="17">
        <f t="shared" si="0"/>
        <v>100.99789076923078</v>
      </c>
    </row>
    <row r="27" spans="1:4" ht="23.25" customHeight="1" x14ac:dyDescent="0.25">
      <c r="A27" s="75" t="s">
        <v>28</v>
      </c>
      <c r="B27" s="69">
        <v>70050000</v>
      </c>
      <c r="C27" s="25">
        <v>48798778.649999999</v>
      </c>
      <c r="D27" s="17">
        <f t="shared" si="0"/>
        <v>69.662781798715201</v>
      </c>
    </row>
    <row r="28" spans="1:4" ht="20.25" customHeight="1" x14ac:dyDescent="0.25">
      <c r="A28" s="75" t="s">
        <v>29</v>
      </c>
      <c r="B28" s="69">
        <v>3500000</v>
      </c>
      <c r="C28" s="25">
        <v>3046459.84</v>
      </c>
      <c r="D28" s="17">
        <f t="shared" si="0"/>
        <v>87.041709714285702</v>
      </c>
    </row>
    <row r="29" spans="1:4" ht="37.5" customHeight="1" x14ac:dyDescent="0.25">
      <c r="A29" s="75" t="s">
        <v>30</v>
      </c>
      <c r="B29" s="69">
        <v>631500</v>
      </c>
      <c r="C29" s="25">
        <v>592569</v>
      </c>
      <c r="D29" s="17">
        <f t="shared" si="0"/>
        <v>93.835154394299295</v>
      </c>
    </row>
    <row r="30" spans="1:4" ht="30" x14ac:dyDescent="0.25">
      <c r="A30" s="75" t="s">
        <v>31</v>
      </c>
      <c r="B30" s="69">
        <v>13650000</v>
      </c>
      <c r="C30" s="25">
        <v>11178782.17</v>
      </c>
      <c r="D30" s="26">
        <f t="shared" si="0"/>
        <v>81.895840073260075</v>
      </c>
    </row>
    <row r="31" spans="1:4" ht="22.5" customHeight="1" x14ac:dyDescent="0.25">
      <c r="A31" s="76" t="s">
        <v>32</v>
      </c>
      <c r="B31" s="66">
        <v>7000000</v>
      </c>
      <c r="C31" s="18">
        <v>4123520.79</v>
      </c>
      <c r="D31" s="19">
        <f t="shared" si="0"/>
        <v>58.907439857142862</v>
      </c>
    </row>
    <row r="32" spans="1:4" ht="30.75" customHeight="1" x14ac:dyDescent="0.25">
      <c r="A32" s="76" t="s">
        <v>33</v>
      </c>
      <c r="B32" s="70">
        <v>800000</v>
      </c>
      <c r="C32" s="27">
        <v>465179.64</v>
      </c>
      <c r="D32" s="19">
        <f t="shared" si="0"/>
        <v>58.147455000000001</v>
      </c>
    </row>
    <row r="33" spans="1:4" ht="15.75" x14ac:dyDescent="0.25">
      <c r="A33" s="76" t="s">
        <v>34</v>
      </c>
      <c r="B33" s="70">
        <f>B34+B35</f>
        <v>27000000</v>
      </c>
      <c r="C33" s="27">
        <f>C34+C35</f>
        <v>19395920.32</v>
      </c>
      <c r="D33" s="19">
        <f t="shared" si="0"/>
        <v>71.836741925925935</v>
      </c>
    </row>
    <row r="34" spans="1:4" ht="21.75" customHeight="1" x14ac:dyDescent="0.25">
      <c r="A34" s="75" t="s">
        <v>35</v>
      </c>
      <c r="B34" s="69">
        <v>21000000</v>
      </c>
      <c r="C34" s="25">
        <v>13502205.93</v>
      </c>
      <c r="D34" s="17">
        <f t="shared" si="0"/>
        <v>64.296218714285715</v>
      </c>
    </row>
    <row r="35" spans="1:4" ht="18.75" customHeight="1" x14ac:dyDescent="0.25">
      <c r="A35" s="75" t="s">
        <v>36</v>
      </c>
      <c r="B35" s="69">
        <v>6000000</v>
      </c>
      <c r="C35" s="25">
        <v>5893714.3899999997</v>
      </c>
      <c r="D35" s="17">
        <f t="shared" si="0"/>
        <v>98.228573166666663</v>
      </c>
    </row>
    <row r="36" spans="1:4" ht="21.75" customHeight="1" x14ac:dyDescent="0.25">
      <c r="A36" s="76" t="s">
        <v>37</v>
      </c>
      <c r="B36" s="70">
        <v>20000000</v>
      </c>
      <c r="C36" s="27">
        <v>20987044.100000001</v>
      </c>
      <c r="D36" s="19">
        <f t="shared" si="0"/>
        <v>104.93522050000001</v>
      </c>
    </row>
    <row r="37" spans="1:4" ht="21.75" customHeight="1" x14ac:dyDescent="0.25">
      <c r="A37" s="76" t="s">
        <v>38</v>
      </c>
      <c r="B37" s="70">
        <f>B38+B39</f>
        <v>26040260.530000001</v>
      </c>
      <c r="C37" s="27">
        <f>C38+C39</f>
        <v>5225630.05</v>
      </c>
      <c r="D37" s="19">
        <f t="shared" si="0"/>
        <v>20.067502949825517</v>
      </c>
    </row>
    <row r="38" spans="1:4" ht="21" customHeight="1" x14ac:dyDescent="0.25">
      <c r="A38" s="75" t="s">
        <v>39</v>
      </c>
      <c r="B38" s="69">
        <v>0</v>
      </c>
      <c r="C38" s="25">
        <v>253.41</v>
      </c>
      <c r="D38" s="17"/>
    </row>
    <row r="39" spans="1:4" ht="21.75" customHeight="1" thickBot="1" x14ac:dyDescent="0.3">
      <c r="A39" s="79" t="s">
        <v>38</v>
      </c>
      <c r="B39" s="82">
        <v>26040260.530000001</v>
      </c>
      <c r="C39" s="83">
        <v>5225376.6399999997</v>
      </c>
      <c r="D39" s="84">
        <f t="shared" si="0"/>
        <v>20.066529802879813</v>
      </c>
    </row>
    <row r="40" spans="1:4" ht="30" customHeight="1" x14ac:dyDescent="0.25">
      <c r="A40" s="91" t="s">
        <v>40</v>
      </c>
      <c r="B40" s="95">
        <f>B41+B42+B43+B44+B45</f>
        <v>1457616815.8099999</v>
      </c>
      <c r="C40" s="22">
        <f>C41+C42+C43+C44+C45+C46</f>
        <v>1103354620.29</v>
      </c>
      <c r="D40" s="13">
        <f t="shared" si="0"/>
        <v>75.695793868628229</v>
      </c>
    </row>
    <row r="41" spans="1:4" ht="31.5" customHeight="1" x14ac:dyDescent="0.25">
      <c r="A41" s="92" t="s">
        <v>41</v>
      </c>
      <c r="B41" s="96">
        <v>65365500</v>
      </c>
      <c r="C41" s="25">
        <v>55160000</v>
      </c>
      <c r="D41" s="26">
        <f t="shared" si="0"/>
        <v>84.387023735762739</v>
      </c>
    </row>
    <row r="42" spans="1:4" ht="15.75" x14ac:dyDescent="0.25">
      <c r="A42" s="92" t="s">
        <v>42</v>
      </c>
      <c r="B42" s="96">
        <v>19707800</v>
      </c>
      <c r="C42" s="25">
        <v>15328600</v>
      </c>
      <c r="D42" s="26">
        <f t="shared" si="0"/>
        <v>77.779356396959571</v>
      </c>
    </row>
    <row r="43" spans="1:4" ht="18.75" customHeight="1" x14ac:dyDescent="0.25">
      <c r="A43" s="92" t="s">
        <v>43</v>
      </c>
      <c r="B43" s="96">
        <v>1424837427.2</v>
      </c>
      <c r="C43" s="25">
        <v>1085116581.6800001</v>
      </c>
      <c r="D43" s="26">
        <f t="shared" si="0"/>
        <v>76.157220533742034</v>
      </c>
    </row>
    <row r="44" spans="1:4" ht="33.75" customHeight="1" x14ac:dyDescent="0.25">
      <c r="A44" s="92" t="s">
        <v>44</v>
      </c>
      <c r="B44" s="96">
        <v>471150</v>
      </c>
      <c r="C44" s="25">
        <v>514500</v>
      </c>
      <c r="D44" s="26">
        <f t="shared" si="0"/>
        <v>109.20089143584846</v>
      </c>
    </row>
    <row r="45" spans="1:4" ht="47.25" customHeight="1" thickBot="1" x14ac:dyDescent="0.3">
      <c r="A45" s="92" t="s">
        <v>45</v>
      </c>
      <c r="B45" s="97">
        <v>-52765061.390000001</v>
      </c>
      <c r="C45" s="98">
        <v>-52765061.390000001</v>
      </c>
      <c r="D45" s="26">
        <f t="shared" si="0"/>
        <v>100</v>
      </c>
    </row>
    <row r="46" spans="1:4" ht="19.5" hidden="1" customHeight="1" thickBot="1" x14ac:dyDescent="0.3">
      <c r="A46" s="89" t="s">
        <v>46</v>
      </c>
      <c r="B46" s="93">
        <v>0</v>
      </c>
      <c r="C46" s="93">
        <v>0</v>
      </c>
      <c r="D46" s="94"/>
    </row>
    <row r="47" spans="1:4" ht="50.25" hidden="1" customHeight="1" thickBot="1" x14ac:dyDescent="0.3">
      <c r="A47" s="85" t="s">
        <v>47</v>
      </c>
      <c r="B47" s="86"/>
      <c r="C47" s="87"/>
      <c r="D47" s="88"/>
    </row>
    <row r="48" spans="1:4" ht="35.25" customHeight="1" thickBot="1" x14ac:dyDescent="0.3">
      <c r="A48" s="80" t="s">
        <v>48</v>
      </c>
      <c r="B48" s="71">
        <f>B5+B24+B40</f>
        <v>2087683576.3399999</v>
      </c>
      <c r="C48" s="28">
        <f>C5+C24+C40</f>
        <v>1565023744.0699999</v>
      </c>
      <c r="D48" s="29">
        <f t="shared" si="0"/>
        <v>74.964604876266961</v>
      </c>
    </row>
    <row r="49" spans="1:4" ht="26.25" customHeight="1" x14ac:dyDescent="0.25">
      <c r="A49" s="30" t="s">
        <v>49</v>
      </c>
      <c r="B49" s="102"/>
      <c r="C49" s="103"/>
      <c r="D49" s="104"/>
    </row>
    <row r="50" spans="1:4" ht="15.75" x14ac:dyDescent="0.25">
      <c r="A50" s="31" t="s">
        <v>50</v>
      </c>
      <c r="B50" s="32">
        <f>B51+B52+B53+B54+B55+B56+B57</f>
        <v>110277002.8</v>
      </c>
      <c r="C50" s="32">
        <f>C51+C52+C53+C54+C55+C56+C57</f>
        <v>82260059.5</v>
      </c>
      <c r="D50" s="33">
        <f t="shared" ref="D50:D107" si="1">C50/B50*100</f>
        <v>74.594029046280895</v>
      </c>
    </row>
    <row r="51" spans="1:4" ht="49.5" customHeight="1" x14ac:dyDescent="0.25">
      <c r="A51" s="34" t="s">
        <v>51</v>
      </c>
      <c r="B51" s="35">
        <v>7325000</v>
      </c>
      <c r="C51" s="36">
        <v>4139009.89</v>
      </c>
      <c r="D51" s="37">
        <f t="shared" si="1"/>
        <v>56.505254470989762</v>
      </c>
    </row>
    <row r="52" spans="1:4" ht="46.5" customHeight="1" x14ac:dyDescent="0.25">
      <c r="A52" s="34" t="s">
        <v>52</v>
      </c>
      <c r="B52" s="35">
        <v>46530200</v>
      </c>
      <c r="C52" s="36">
        <v>35073690.810000002</v>
      </c>
      <c r="D52" s="37">
        <f t="shared" si="1"/>
        <v>75.378336671667014</v>
      </c>
    </row>
    <row r="53" spans="1:4" ht="15.75" x14ac:dyDescent="0.25">
      <c r="A53" s="34" t="s">
        <v>53</v>
      </c>
      <c r="B53" s="35">
        <v>30700</v>
      </c>
      <c r="C53" s="36">
        <v>0</v>
      </c>
      <c r="D53" s="37">
        <f t="shared" si="1"/>
        <v>0</v>
      </c>
    </row>
    <row r="54" spans="1:4" ht="30" customHeight="1" x14ac:dyDescent="0.25">
      <c r="A54" s="34" t="s">
        <v>54</v>
      </c>
      <c r="B54" s="35">
        <v>9082200</v>
      </c>
      <c r="C54" s="36">
        <v>6193013.5199999996</v>
      </c>
      <c r="D54" s="37">
        <f t="shared" si="1"/>
        <v>68.188473277399737</v>
      </c>
    </row>
    <row r="55" spans="1:4" ht="22.5" hidden="1" customHeight="1" x14ac:dyDescent="0.25">
      <c r="A55" s="34" t="s">
        <v>55</v>
      </c>
      <c r="B55" s="35"/>
      <c r="C55" s="36"/>
      <c r="D55" s="37" t="e">
        <f t="shared" si="1"/>
        <v>#DIV/0!</v>
      </c>
    </row>
    <row r="56" spans="1:4" ht="15.75" x14ac:dyDescent="0.25">
      <c r="A56" s="34" t="s">
        <v>56</v>
      </c>
      <c r="B56" s="35">
        <v>1500000</v>
      </c>
      <c r="C56" s="36">
        <v>0</v>
      </c>
      <c r="D56" s="37">
        <f t="shared" si="1"/>
        <v>0</v>
      </c>
    </row>
    <row r="57" spans="1:4" ht="15.75" x14ac:dyDescent="0.25">
      <c r="A57" s="34" t="s">
        <v>57</v>
      </c>
      <c r="B57" s="35">
        <v>45808902.799999997</v>
      </c>
      <c r="C57" s="36">
        <v>36854345.280000001</v>
      </c>
      <c r="D57" s="37">
        <f t="shared" si="1"/>
        <v>80.452364119928248</v>
      </c>
    </row>
    <row r="58" spans="1:4" ht="29.25" x14ac:dyDescent="0.25">
      <c r="A58" s="31" t="s">
        <v>58</v>
      </c>
      <c r="B58" s="32">
        <f>B59+B60+B61</f>
        <v>34393400</v>
      </c>
      <c r="C58" s="32">
        <f>C59+C60+C61</f>
        <v>18768516.41</v>
      </c>
      <c r="D58" s="33">
        <f t="shared" si="1"/>
        <v>54.570110573540276</v>
      </c>
    </row>
    <row r="59" spans="1:4" ht="15.75" x14ac:dyDescent="0.25">
      <c r="A59" s="34" t="s">
        <v>59</v>
      </c>
      <c r="B59" s="35">
        <v>5094500</v>
      </c>
      <c r="C59" s="36">
        <v>3492012.22</v>
      </c>
      <c r="D59" s="37">
        <f t="shared" si="1"/>
        <v>68.544748650505454</v>
      </c>
    </row>
    <row r="60" spans="1:4" ht="34.5" customHeight="1" x14ac:dyDescent="0.25">
      <c r="A60" s="34" t="s">
        <v>60</v>
      </c>
      <c r="B60" s="35">
        <v>13200800</v>
      </c>
      <c r="C60" s="36">
        <v>9930866.6899999995</v>
      </c>
      <c r="D60" s="37">
        <f t="shared" si="1"/>
        <v>75.229279210350882</v>
      </c>
    </row>
    <row r="61" spans="1:4" ht="32.25" customHeight="1" x14ac:dyDescent="0.25">
      <c r="A61" s="34" t="s">
        <v>61</v>
      </c>
      <c r="B61" s="35">
        <v>16098100</v>
      </c>
      <c r="C61" s="38">
        <v>5345637.5</v>
      </c>
      <c r="D61" s="37">
        <f t="shared" si="1"/>
        <v>33.206636186879194</v>
      </c>
    </row>
    <row r="62" spans="1:4" ht="15.75" x14ac:dyDescent="0.25">
      <c r="A62" s="31" t="s">
        <v>62</v>
      </c>
      <c r="B62" s="32">
        <f>B63+B64+B65+B66</f>
        <v>229040638.25999999</v>
      </c>
      <c r="C62" s="32">
        <f>C63+C64+C65+C66</f>
        <v>117099846.50999999</v>
      </c>
      <c r="D62" s="33">
        <f t="shared" si="1"/>
        <v>51.126231309690894</v>
      </c>
    </row>
    <row r="63" spans="1:4" ht="15.75" x14ac:dyDescent="0.25">
      <c r="A63" s="34" t="s">
        <v>63</v>
      </c>
      <c r="B63" s="35">
        <v>388575.4</v>
      </c>
      <c r="C63" s="39">
        <v>128175.4</v>
      </c>
      <c r="D63" s="37">
        <f t="shared" si="1"/>
        <v>32.985979040361272</v>
      </c>
    </row>
    <row r="64" spans="1:4" ht="15.75" x14ac:dyDescent="0.25">
      <c r="A64" s="34" t="s">
        <v>64</v>
      </c>
      <c r="B64" s="35">
        <v>20500000</v>
      </c>
      <c r="C64" s="39">
        <v>17783733.109999999</v>
      </c>
      <c r="D64" s="37">
        <f t="shared" si="1"/>
        <v>86.749917609756096</v>
      </c>
    </row>
    <row r="65" spans="1:9" ht="15.75" x14ac:dyDescent="0.25">
      <c r="A65" s="34" t="s">
        <v>65</v>
      </c>
      <c r="B65" s="40">
        <v>204465865.66</v>
      </c>
      <c r="C65" s="36">
        <v>97905788</v>
      </c>
      <c r="D65" s="37">
        <f t="shared" si="1"/>
        <v>47.883683510676804</v>
      </c>
    </row>
    <row r="66" spans="1:9" ht="20.25" customHeight="1" x14ac:dyDescent="0.25">
      <c r="A66" s="34" t="s">
        <v>66</v>
      </c>
      <c r="B66" s="35">
        <v>3686197.2</v>
      </c>
      <c r="C66" s="41">
        <v>1282150</v>
      </c>
      <c r="D66" s="37">
        <f t="shared" si="1"/>
        <v>34.782458192958316</v>
      </c>
    </row>
    <row r="67" spans="1:9" ht="15.75" x14ac:dyDescent="0.25">
      <c r="A67" s="31" t="s">
        <v>67</v>
      </c>
      <c r="B67" s="32">
        <f>B68+B69+B71+B70</f>
        <v>120620844.8</v>
      </c>
      <c r="C67" s="42">
        <f>C68+C69+C71+C70</f>
        <v>83221074.789999992</v>
      </c>
      <c r="D67" s="33">
        <f t="shared" si="1"/>
        <v>68.993941244556751</v>
      </c>
    </row>
    <row r="68" spans="1:9" ht="15.75" x14ac:dyDescent="0.25">
      <c r="A68" s="34" t="s">
        <v>68</v>
      </c>
      <c r="B68" s="35">
        <v>11899419.689999999</v>
      </c>
      <c r="C68" s="41">
        <v>7194450.54</v>
      </c>
      <c r="D68" s="37">
        <f t="shared" si="1"/>
        <v>60.460515953110317</v>
      </c>
    </row>
    <row r="69" spans="1:9" ht="15.75" hidden="1" x14ac:dyDescent="0.25">
      <c r="A69" s="34" t="s">
        <v>69</v>
      </c>
      <c r="B69" s="35"/>
      <c r="C69" s="36"/>
      <c r="D69" s="37" t="e">
        <f t="shared" si="1"/>
        <v>#DIV/0!</v>
      </c>
    </row>
    <row r="70" spans="1:9" ht="15.75" x14ac:dyDescent="0.25">
      <c r="A70" s="34" t="s">
        <v>70</v>
      </c>
      <c r="B70" s="35">
        <v>100640625.11</v>
      </c>
      <c r="C70" s="41">
        <v>70738982.25</v>
      </c>
      <c r="D70" s="37">
        <f t="shared" si="1"/>
        <v>70.288695218936127</v>
      </c>
    </row>
    <row r="71" spans="1:9" ht="17.25" customHeight="1" x14ac:dyDescent="0.25">
      <c r="A71" s="34" t="s">
        <v>71</v>
      </c>
      <c r="B71" s="35">
        <v>8080800</v>
      </c>
      <c r="C71" s="41">
        <v>5287642</v>
      </c>
      <c r="D71" s="37">
        <f t="shared" si="1"/>
        <v>65.434635184635184</v>
      </c>
    </row>
    <row r="72" spans="1:9" ht="15.75" x14ac:dyDescent="0.25">
      <c r="A72" s="31" t="s">
        <v>72</v>
      </c>
      <c r="B72" s="32">
        <f>B73+B74</f>
        <v>7907445.5999999996</v>
      </c>
      <c r="C72" s="32">
        <f>C73+C74</f>
        <v>5031546.3</v>
      </c>
      <c r="D72" s="33">
        <f t="shared" si="1"/>
        <v>63.630488965994282</v>
      </c>
    </row>
    <row r="73" spans="1:9" ht="20.25" customHeight="1" x14ac:dyDescent="0.25">
      <c r="A73" s="34" t="s">
        <v>73</v>
      </c>
      <c r="B73" s="35">
        <v>7907445.5999999996</v>
      </c>
      <c r="C73" s="36">
        <v>5031546.3</v>
      </c>
      <c r="D73" s="37">
        <f t="shared" si="1"/>
        <v>63.630488965994282</v>
      </c>
    </row>
    <row r="74" spans="1:9" ht="19.5" hidden="1" customHeight="1" x14ac:dyDescent="0.25">
      <c r="A74" s="34" t="s">
        <v>74</v>
      </c>
      <c r="B74" s="35"/>
      <c r="C74" s="36"/>
      <c r="D74" s="37" t="e">
        <f t="shared" si="1"/>
        <v>#DIV/0!</v>
      </c>
    </row>
    <row r="75" spans="1:9" ht="15.75" x14ac:dyDescent="0.25">
      <c r="A75" s="31" t="s">
        <v>75</v>
      </c>
      <c r="B75" s="32">
        <f>B76+B77+B78+B79+B80</f>
        <v>1500953784.76</v>
      </c>
      <c r="C75" s="32">
        <f>C76+C77+C78+C79+C80</f>
        <v>1196163719.0700002</v>
      </c>
      <c r="D75" s="33">
        <f t="shared" si="1"/>
        <v>79.693574260267098</v>
      </c>
      <c r="G75" s="90"/>
      <c r="I75" s="100"/>
    </row>
    <row r="76" spans="1:9" ht="15.75" x14ac:dyDescent="0.25">
      <c r="A76" s="34" t="s">
        <v>76</v>
      </c>
      <c r="B76" s="35">
        <v>753681618.33000004</v>
      </c>
      <c r="C76" s="36">
        <v>585810773.69000006</v>
      </c>
      <c r="D76" s="37">
        <f t="shared" si="1"/>
        <v>77.726557135363535</v>
      </c>
    </row>
    <row r="77" spans="1:9" ht="15.75" x14ac:dyDescent="0.25">
      <c r="A77" s="34" t="s">
        <v>77</v>
      </c>
      <c r="B77" s="35">
        <v>544233200</v>
      </c>
      <c r="C77" s="36">
        <v>452129637.27999997</v>
      </c>
      <c r="D77" s="43">
        <f t="shared" si="1"/>
        <v>83.07645275591419</v>
      </c>
    </row>
    <row r="78" spans="1:9" ht="15.75" x14ac:dyDescent="0.25">
      <c r="A78" s="34" t="s">
        <v>78</v>
      </c>
      <c r="B78" s="35">
        <v>172891921.43000001</v>
      </c>
      <c r="C78" s="36">
        <v>130572851.62</v>
      </c>
      <c r="D78" s="43">
        <f t="shared" si="1"/>
        <v>75.522818267055911</v>
      </c>
    </row>
    <row r="79" spans="1:9" ht="15.75" x14ac:dyDescent="0.25">
      <c r="A79" s="34" t="s">
        <v>79</v>
      </c>
      <c r="B79" s="35">
        <v>20752545</v>
      </c>
      <c r="C79" s="36">
        <v>20486055.789999999</v>
      </c>
      <c r="D79" s="43">
        <f t="shared" si="1"/>
        <v>98.715872149656832</v>
      </c>
    </row>
    <row r="80" spans="1:9" ht="15.75" x14ac:dyDescent="0.25">
      <c r="A80" s="34" t="s">
        <v>80</v>
      </c>
      <c r="B80" s="35">
        <v>9394500</v>
      </c>
      <c r="C80" s="36">
        <v>7164400.6900000004</v>
      </c>
      <c r="D80" s="43">
        <f t="shared" si="1"/>
        <v>76.261649795092879</v>
      </c>
    </row>
    <row r="81" spans="1:4" ht="15.75" x14ac:dyDescent="0.25">
      <c r="A81" s="31" t="s">
        <v>81</v>
      </c>
      <c r="B81" s="32">
        <f>B82</f>
        <v>75286182.530000001</v>
      </c>
      <c r="C81" s="42">
        <f>C82</f>
        <v>58199104.530000001</v>
      </c>
      <c r="D81" s="44">
        <f t="shared" si="1"/>
        <v>77.303832621356321</v>
      </c>
    </row>
    <row r="82" spans="1:4" ht="15.75" x14ac:dyDescent="0.25">
      <c r="A82" s="34" t="s">
        <v>82</v>
      </c>
      <c r="B82" s="35">
        <v>75286182.530000001</v>
      </c>
      <c r="C82" s="36">
        <v>58199104.530000001</v>
      </c>
      <c r="D82" s="43">
        <f t="shared" si="1"/>
        <v>77.303832621356321</v>
      </c>
    </row>
    <row r="83" spans="1:4" ht="15.75" x14ac:dyDescent="0.25">
      <c r="A83" s="31" t="s">
        <v>83</v>
      </c>
      <c r="B83" s="32">
        <f>B84+B85+B86+B87</f>
        <v>76556248.019999996</v>
      </c>
      <c r="C83" s="42">
        <f>C84+C85+C86+C87</f>
        <v>60172791.25</v>
      </c>
      <c r="D83" s="44">
        <f t="shared" si="1"/>
        <v>78.599451783844103</v>
      </c>
    </row>
    <row r="84" spans="1:4" ht="15.75" x14ac:dyDescent="0.25">
      <c r="A84" s="34" t="s">
        <v>84</v>
      </c>
      <c r="B84" s="35">
        <v>1094100</v>
      </c>
      <c r="C84" s="36">
        <v>628160</v>
      </c>
      <c r="D84" s="43">
        <f t="shared" si="1"/>
        <v>57.413399140846352</v>
      </c>
    </row>
    <row r="85" spans="1:4" ht="15.75" x14ac:dyDescent="0.25">
      <c r="A85" s="34" t="s">
        <v>85</v>
      </c>
      <c r="B85" s="35">
        <v>1090700</v>
      </c>
      <c r="C85" s="36">
        <v>650895.6</v>
      </c>
      <c r="D85" s="43">
        <f t="shared" si="1"/>
        <v>59.676868066379384</v>
      </c>
    </row>
    <row r="86" spans="1:4" ht="15.75" x14ac:dyDescent="0.25">
      <c r="A86" s="34" t="s">
        <v>86</v>
      </c>
      <c r="B86" s="35">
        <v>71401229.219999999</v>
      </c>
      <c r="C86" s="36">
        <v>57958279.530000001</v>
      </c>
      <c r="D86" s="43">
        <f t="shared" si="1"/>
        <v>81.172663500540224</v>
      </c>
    </row>
    <row r="87" spans="1:4" ht="18.75" customHeight="1" x14ac:dyDescent="0.25">
      <c r="A87" s="34" t="s">
        <v>87</v>
      </c>
      <c r="B87" s="35">
        <v>2970218.8</v>
      </c>
      <c r="C87" s="36">
        <v>935456.12</v>
      </c>
      <c r="D87" s="43">
        <f t="shared" si="1"/>
        <v>31.49451885497459</v>
      </c>
    </row>
    <row r="88" spans="1:4" ht="15.75" x14ac:dyDescent="0.25">
      <c r="A88" s="31" t="s">
        <v>88</v>
      </c>
      <c r="B88" s="32">
        <f>B89+B90+B91</f>
        <v>27413129.57</v>
      </c>
      <c r="C88" s="32">
        <f>C89+C90+C91</f>
        <v>11121757.060000001</v>
      </c>
      <c r="D88" s="44">
        <f t="shared" si="1"/>
        <v>40.570913407024037</v>
      </c>
    </row>
    <row r="89" spans="1:4" ht="15.75" x14ac:dyDescent="0.25">
      <c r="A89" s="34" t="s">
        <v>89</v>
      </c>
      <c r="B89" s="35">
        <v>26513129.57</v>
      </c>
      <c r="C89" s="36">
        <v>10466688.18</v>
      </c>
      <c r="D89" s="43">
        <f t="shared" si="1"/>
        <v>39.477377245737195</v>
      </c>
    </row>
    <row r="90" spans="1:4" ht="15.75" x14ac:dyDescent="0.25">
      <c r="A90" s="34" t="s">
        <v>90</v>
      </c>
      <c r="B90" s="35">
        <v>900000</v>
      </c>
      <c r="C90" s="36">
        <v>655068.88</v>
      </c>
      <c r="D90" s="43">
        <f t="shared" si="1"/>
        <v>72.785431111111109</v>
      </c>
    </row>
    <row r="91" spans="1:4" ht="15.75" hidden="1" x14ac:dyDescent="0.25">
      <c r="A91" s="34" t="s">
        <v>91</v>
      </c>
      <c r="B91" s="35"/>
      <c r="C91" s="36"/>
      <c r="D91" s="43" t="e">
        <f t="shared" si="1"/>
        <v>#DIV/0!</v>
      </c>
    </row>
    <row r="92" spans="1:4" ht="15.75" hidden="1" x14ac:dyDescent="0.25">
      <c r="A92" s="31" t="s">
        <v>92</v>
      </c>
      <c r="B92" s="32">
        <f>B93</f>
        <v>0</v>
      </c>
      <c r="C92" s="45">
        <f>C93</f>
        <v>0</v>
      </c>
      <c r="D92" s="43" t="e">
        <f t="shared" si="1"/>
        <v>#DIV/0!</v>
      </c>
    </row>
    <row r="93" spans="1:4" ht="15.75" hidden="1" x14ac:dyDescent="0.25">
      <c r="A93" s="46" t="s">
        <v>93</v>
      </c>
      <c r="B93" s="47"/>
      <c r="C93" s="48"/>
      <c r="D93" s="43" t="e">
        <f t="shared" si="1"/>
        <v>#DIV/0!</v>
      </c>
    </row>
    <row r="94" spans="1:4" ht="16.5" thickBot="1" x14ac:dyDescent="0.3">
      <c r="A94" s="49" t="s">
        <v>94</v>
      </c>
      <c r="B94" s="50">
        <v>2000000</v>
      </c>
      <c r="C94" s="51">
        <v>493644.52</v>
      </c>
      <c r="D94" s="44">
        <f t="shared" si="1"/>
        <v>24.682226</v>
      </c>
    </row>
    <row r="95" spans="1:4" ht="16.5" hidden="1" thickBot="1" x14ac:dyDescent="0.3">
      <c r="A95" s="49" t="s">
        <v>107</v>
      </c>
      <c r="B95" s="50"/>
      <c r="C95" s="51"/>
      <c r="D95" s="44" t="e">
        <f t="shared" si="1"/>
        <v>#DIV/0!</v>
      </c>
    </row>
    <row r="96" spans="1:4" ht="30.75" customHeight="1" thickBot="1" x14ac:dyDescent="0.3">
      <c r="A96" s="52" t="s">
        <v>95</v>
      </c>
      <c r="B96" s="53">
        <f>B50+B58+B62+B67+B72+B75+B81+B83+B88+B92+B94+B95</f>
        <v>2184448676.3400002</v>
      </c>
      <c r="C96" s="53">
        <f>C50+C58+C62+C67+C72+C75+C81+C83+C88+C92+C94+C95</f>
        <v>1632532059.9400001</v>
      </c>
      <c r="D96" s="54">
        <f t="shared" si="1"/>
        <v>74.73428319109216</v>
      </c>
    </row>
    <row r="97" spans="1:4" ht="7.5" hidden="1" customHeight="1" x14ac:dyDescent="0.25">
      <c r="A97" s="55"/>
      <c r="B97" s="56"/>
      <c r="C97" s="57"/>
      <c r="D97" s="58" t="e">
        <f t="shared" si="1"/>
        <v>#DIV/0!</v>
      </c>
    </row>
    <row r="98" spans="1:4" ht="15.75" x14ac:dyDescent="0.25">
      <c r="A98" s="31" t="s">
        <v>96</v>
      </c>
      <c r="B98" s="32">
        <f>B48-B96</f>
        <v>-96765100.000000238</v>
      </c>
      <c r="C98" s="45">
        <f>C48-C96</f>
        <v>-67508315.870000124</v>
      </c>
      <c r="D98" s="44">
        <f t="shared" si="1"/>
        <v>69.765148664136106</v>
      </c>
    </row>
    <row r="99" spans="1:4" ht="15.75" x14ac:dyDescent="0.25">
      <c r="A99" s="31" t="s">
        <v>97</v>
      </c>
      <c r="B99" s="32">
        <f>B100+B101</f>
        <v>42000000</v>
      </c>
      <c r="C99" s="42">
        <f>C100+C101</f>
        <v>15000000</v>
      </c>
      <c r="D99" s="44"/>
    </row>
    <row r="100" spans="1:4" ht="15.75" x14ac:dyDescent="0.25">
      <c r="A100" s="34" t="s">
        <v>98</v>
      </c>
      <c r="B100" s="35">
        <v>90000000</v>
      </c>
      <c r="C100" s="36">
        <v>20000000</v>
      </c>
      <c r="D100" s="43"/>
    </row>
    <row r="101" spans="1:4" ht="15.75" x14ac:dyDescent="0.25">
      <c r="A101" s="34" t="s">
        <v>99</v>
      </c>
      <c r="B101" s="35">
        <v>-48000000</v>
      </c>
      <c r="C101" s="36">
        <v>-5000000</v>
      </c>
      <c r="D101" s="43"/>
    </row>
    <row r="102" spans="1:4" ht="30" hidden="1" x14ac:dyDescent="0.25">
      <c r="A102" s="34" t="s">
        <v>100</v>
      </c>
      <c r="B102" s="35">
        <v>0</v>
      </c>
      <c r="C102" s="36">
        <v>0</v>
      </c>
      <c r="D102" s="43" t="e">
        <f t="shared" si="1"/>
        <v>#DIV/0!</v>
      </c>
    </row>
    <row r="103" spans="1:4" ht="30" hidden="1" x14ac:dyDescent="0.25">
      <c r="A103" s="34" t="s">
        <v>101</v>
      </c>
      <c r="B103" s="35">
        <v>0</v>
      </c>
      <c r="C103" s="36">
        <v>0</v>
      </c>
      <c r="D103" s="43" t="e">
        <f t="shared" si="1"/>
        <v>#DIV/0!</v>
      </c>
    </row>
    <row r="104" spans="1:4" ht="29.25" x14ac:dyDescent="0.25">
      <c r="A104" s="31" t="s">
        <v>102</v>
      </c>
      <c r="B104" s="32">
        <f>B105+B106</f>
        <v>54765100</v>
      </c>
      <c r="C104" s="45">
        <f>C105-C106</f>
        <v>52508315.870000005</v>
      </c>
      <c r="D104" s="44">
        <f t="shared" si="1"/>
        <v>95.879156378788693</v>
      </c>
    </row>
    <row r="105" spans="1:4" ht="15.75" x14ac:dyDescent="0.25">
      <c r="A105" s="34" t="s">
        <v>103</v>
      </c>
      <c r="B105" s="35">
        <v>1000000</v>
      </c>
      <c r="C105" s="36">
        <f>71555402.36+233201</f>
        <v>71788603.359999999</v>
      </c>
      <c r="D105" s="43"/>
    </row>
    <row r="106" spans="1:4" ht="16.5" thickBot="1" x14ac:dyDescent="0.3">
      <c r="A106" s="46" t="s">
        <v>104</v>
      </c>
      <c r="B106" s="47">
        <v>53765100</v>
      </c>
      <c r="C106" s="48">
        <v>19280287.489999998</v>
      </c>
      <c r="D106" s="59"/>
    </row>
    <row r="107" spans="1:4" ht="42" customHeight="1" thickBot="1" x14ac:dyDescent="0.3">
      <c r="A107" s="60" t="s">
        <v>105</v>
      </c>
      <c r="B107" s="53">
        <f>B99+B104</f>
        <v>96765100</v>
      </c>
      <c r="C107" s="53">
        <f>C104+C99</f>
        <v>67508315.870000005</v>
      </c>
      <c r="D107" s="54">
        <f t="shared" si="1"/>
        <v>69.765148664136149</v>
      </c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2"/>
      <c r="C109" s="3"/>
      <c r="D109" s="3"/>
    </row>
    <row r="110" spans="1:4" ht="15.75" x14ac:dyDescent="0.25">
      <c r="A110" s="1"/>
      <c r="B110" s="61"/>
      <c r="C110" s="3"/>
      <c r="D110" s="3"/>
    </row>
    <row r="111" spans="1:4" ht="15.75" x14ac:dyDescent="0.25">
      <c r="A111" s="1" t="s">
        <v>108</v>
      </c>
      <c r="B111" s="61"/>
      <c r="C111" s="61"/>
      <c r="D111" s="3"/>
    </row>
    <row r="112" spans="1:4" ht="15.75" x14ac:dyDescent="0.25">
      <c r="A112" s="1" t="s">
        <v>106</v>
      </c>
      <c r="B112" s="2"/>
      <c r="C112" s="105" t="s">
        <v>109</v>
      </c>
      <c r="D112" s="106"/>
    </row>
    <row r="113" spans="1:4" ht="15.75" x14ac:dyDescent="0.25">
      <c r="A113" s="62"/>
      <c r="B113" s="63"/>
      <c r="C113" s="63"/>
      <c r="D113" s="63"/>
    </row>
    <row r="114" spans="1:4" ht="42.75" customHeight="1" x14ac:dyDescent="0.25">
      <c r="A114" s="62"/>
      <c r="B114" s="63"/>
      <c r="C114" s="63"/>
      <c r="D114" s="63"/>
    </row>
    <row r="115" spans="1:4" ht="15.75" x14ac:dyDescent="0.25">
      <c r="A115" s="62"/>
      <c r="B115" s="63"/>
      <c r="C115" s="63"/>
      <c r="D115" s="63"/>
    </row>
  </sheetData>
  <mergeCells count="3">
    <mergeCell ref="A1:D1"/>
    <mergeCell ref="B49:D49"/>
    <mergeCell ref="C112:D112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01.11.2019</vt:lpstr>
      <vt:lpstr>'на 01.11.2019'!Область_печати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2019-11-13T07:40:29Z</dcterms:modified>
</cp:coreProperties>
</file>