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1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<sst xmlns="http://schemas.openxmlformats.org/spreadsheetml/2006/main" count="111" uniqueCount="48">
  <si>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</si>
  <si>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</si>
  <si>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</si>
  <si>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</si>
  <si>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</si>
  <si>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</si>
  <si>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</si>
  <si>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</si>
  <si>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</si>
  <si>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</si>
  <si>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</si>
  <si>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</si>
  <si>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</si>
  <si>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</si>
  <si>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</si>
  <si>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</si>
  <si>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</si>
  <si>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</si>
  <si>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</si>
  <si>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</si>
  <si>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</si>
  <si>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</si>
  <si>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</si>
  <si>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</si>
  <si>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</si>
  <si>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</si>
  <si>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</si>
  <si>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</si>
  <si>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</si>
  <si>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</si>
  <si>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</si>
  <si>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</si>
  <si>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</si>
  <si>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</si>
  <si>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</si>
  <si>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</si>
  <si>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</si>
  <si>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</si>
  <si>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</si>
  <si>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</si>
  <si>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</si>
  <si>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</si>
  <si>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</si>
  <si>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</si>
  <si>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</si>
  <si>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</si>
  <si>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</si>
  <si>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октября 2019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</si>
</sst>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55" fillId="33" borderId="10" xfId="53" applyNumberFormat="1" applyFont="1" applyFill="1" applyBorder="1" applyAlignment="1" applyProtection="1">
      <alignment vertical="center" wrapText="1"/>
      <protection locked="0"/>
    </xf>
    <xf numFmtId="172" fontId="2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2" sqref="C2:T2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7" width="9.140625" style="10" customWidth="1"/>
    <col min="8" max="8" width="8.8515625" style="10" customWidth="1"/>
    <col min="9" max="33" width="9.140625" style="10" customWidth="1"/>
    <col min="34" max="34" width="11.28125" style="10" customWidth="1"/>
    <col min="35" max="36" width="9.14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3" t="s">
        <v>0</v>
      </c>
      <c r="S1" s="73"/>
      <c r="T1" s="7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4" t="s">
        <v>47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8" t="s">
        <v>21</v>
      </c>
      <c r="B4" s="42" t="s">
        <v>1</v>
      </c>
      <c r="C4" s="36" t="s">
        <v>2</v>
      </c>
      <c r="D4" s="37"/>
      <c r="E4" s="38"/>
      <c r="F4" s="62" t="s">
        <v>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4" t="s">
        <v>4</v>
      </c>
      <c r="AT4" s="65"/>
      <c r="AU4" s="66"/>
      <c r="AV4" s="62" t="s">
        <v>7</v>
      </c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36" t="s">
        <v>5</v>
      </c>
      <c r="BL4" s="37"/>
      <c r="BM4" s="38"/>
      <c r="BN4" s="16"/>
      <c r="BO4" s="16"/>
    </row>
    <row r="5" spans="1:67" ht="15" customHeight="1">
      <c r="A5" s="45"/>
      <c r="B5" s="43"/>
      <c r="C5" s="46"/>
      <c r="D5" s="47"/>
      <c r="E5" s="45"/>
      <c r="F5" s="55" t="s">
        <v>6</v>
      </c>
      <c r="G5" s="55"/>
      <c r="H5" s="55"/>
      <c r="I5" s="75" t="s">
        <v>7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  <c r="AJ5" s="55" t="s">
        <v>8</v>
      </c>
      <c r="AK5" s="55"/>
      <c r="AL5" s="55"/>
      <c r="AM5" s="62" t="s">
        <v>7</v>
      </c>
      <c r="AN5" s="63"/>
      <c r="AO5" s="63"/>
      <c r="AP5" s="63"/>
      <c r="AQ5" s="63"/>
      <c r="AR5" s="63"/>
      <c r="AS5" s="67"/>
      <c r="AT5" s="68"/>
      <c r="AU5" s="69"/>
      <c r="AV5" s="56" t="s">
        <v>12</v>
      </c>
      <c r="AW5" s="57"/>
      <c r="AX5" s="57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55" t="s">
        <v>15</v>
      </c>
      <c r="BI5" s="55"/>
      <c r="BJ5" s="55"/>
      <c r="BK5" s="46"/>
      <c r="BL5" s="47"/>
      <c r="BM5" s="45"/>
      <c r="BN5" s="16"/>
      <c r="BO5" s="16"/>
    </row>
    <row r="6" spans="1:67" ht="15" customHeight="1">
      <c r="A6" s="45"/>
      <c r="B6" s="43"/>
      <c r="C6" s="46"/>
      <c r="D6" s="47"/>
      <c r="E6" s="45"/>
      <c r="F6" s="55"/>
      <c r="G6" s="55"/>
      <c r="H6" s="55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49" t="s">
        <v>29</v>
      </c>
      <c r="AE6" s="50"/>
      <c r="AF6" s="51"/>
      <c r="AG6" s="36" t="s">
        <v>27</v>
      </c>
      <c r="AH6" s="37"/>
      <c r="AI6" s="38"/>
      <c r="AJ6" s="55"/>
      <c r="AK6" s="55"/>
      <c r="AL6" s="55"/>
      <c r="AM6" s="36" t="s">
        <v>25</v>
      </c>
      <c r="AN6" s="37"/>
      <c r="AO6" s="38"/>
      <c r="AP6" s="36" t="s">
        <v>26</v>
      </c>
      <c r="AQ6" s="37"/>
      <c r="AR6" s="38"/>
      <c r="AS6" s="67"/>
      <c r="AT6" s="68"/>
      <c r="AU6" s="69"/>
      <c r="AV6" s="58"/>
      <c r="AW6" s="59"/>
      <c r="AX6" s="59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55"/>
      <c r="BI6" s="55"/>
      <c r="BJ6" s="55"/>
      <c r="BK6" s="46"/>
      <c r="BL6" s="47"/>
      <c r="BM6" s="45"/>
      <c r="BN6" s="16"/>
      <c r="BO6" s="16"/>
    </row>
    <row r="7" spans="1:67" ht="168" customHeight="1">
      <c r="A7" s="45"/>
      <c r="B7" s="43"/>
      <c r="C7" s="39"/>
      <c r="D7" s="40"/>
      <c r="E7" s="41"/>
      <c r="F7" s="55"/>
      <c r="G7" s="55"/>
      <c r="H7" s="55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52"/>
      <c r="AE7" s="53"/>
      <c r="AF7" s="54"/>
      <c r="AG7" s="39"/>
      <c r="AH7" s="40"/>
      <c r="AI7" s="41"/>
      <c r="AJ7" s="55"/>
      <c r="AK7" s="55"/>
      <c r="AL7" s="55"/>
      <c r="AM7" s="39"/>
      <c r="AN7" s="40"/>
      <c r="AO7" s="41"/>
      <c r="AP7" s="39"/>
      <c r="AQ7" s="40"/>
      <c r="AR7" s="41"/>
      <c r="AS7" s="70"/>
      <c r="AT7" s="71"/>
      <c r="AU7" s="72"/>
      <c r="AV7" s="60"/>
      <c r="AW7" s="61"/>
      <c r="AX7" s="61"/>
      <c r="AY7" s="48"/>
      <c r="AZ7" s="48"/>
      <c r="BA7" s="48"/>
      <c r="BB7" s="48"/>
      <c r="BC7" s="48"/>
      <c r="BD7" s="48"/>
      <c r="BE7" s="48"/>
      <c r="BF7" s="48"/>
      <c r="BG7" s="48"/>
      <c r="BH7" s="55"/>
      <c r="BI7" s="55"/>
      <c r="BJ7" s="55"/>
      <c r="BK7" s="39"/>
      <c r="BL7" s="40"/>
      <c r="BM7" s="41"/>
      <c r="BN7" s="16"/>
      <c r="BO7" s="16"/>
    </row>
    <row r="8" spans="1:67" ht="20.25">
      <c r="A8" s="41"/>
      <c r="B8" s="4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21">
        <f aca="true" t="shared" si="0" ref="C10:C26">F10+AJ10</f>
        <v>9842.2</v>
      </c>
      <c r="D10" s="22">
        <f aca="true" t="shared" si="1" ref="D10:D26">G10+AK10</f>
        <v>7371</v>
      </c>
      <c r="E10" s="2">
        <f>D10/C10*100</f>
        <v>74.89179248541991</v>
      </c>
      <c r="F10" s="23">
        <v>2214</v>
      </c>
      <c r="G10" s="2">
        <v>1462.2</v>
      </c>
      <c r="H10" s="2">
        <f>G10/F10*100</f>
        <v>66.04336043360433</v>
      </c>
      <c r="I10" s="23">
        <v>35.5</v>
      </c>
      <c r="J10" s="2">
        <v>24.9</v>
      </c>
      <c r="K10" s="2">
        <f aca="true" t="shared" si="2" ref="K10:K27">J10/I10*100</f>
        <v>70.14084507042253</v>
      </c>
      <c r="L10" s="23">
        <v>0.1</v>
      </c>
      <c r="M10" s="2">
        <v>0</v>
      </c>
      <c r="N10" s="2">
        <f>M10/L10*100</f>
        <v>0</v>
      </c>
      <c r="O10" s="23">
        <v>228</v>
      </c>
      <c r="P10" s="2">
        <v>135.1</v>
      </c>
      <c r="Q10" s="2">
        <f>P10/O10*100</f>
        <v>59.25438596491228</v>
      </c>
      <c r="R10" s="25">
        <v>698</v>
      </c>
      <c r="S10" s="2">
        <v>341.7</v>
      </c>
      <c r="T10" s="2">
        <f>S10/R10*100</f>
        <v>48.9541547277937</v>
      </c>
      <c r="U10" s="25">
        <v>0</v>
      </c>
      <c r="V10" s="2">
        <v>0</v>
      </c>
      <c r="W10" s="2" t="e">
        <f>V10/U10*100</f>
        <v>#DIV/0!</v>
      </c>
      <c r="X10" s="25">
        <v>187.4</v>
      </c>
      <c r="Y10" s="2">
        <v>128</v>
      </c>
      <c r="Z10" s="2">
        <f>Y10/X10*100</f>
        <v>68.30309498399146</v>
      </c>
      <c r="AA10" s="25">
        <v>54.3</v>
      </c>
      <c r="AB10" s="2">
        <v>43.4</v>
      </c>
      <c r="AC10" s="2">
        <f>AB10/AA10*100</f>
        <v>79.92633517495396</v>
      </c>
      <c r="AD10" s="2"/>
      <c r="AE10" s="2"/>
      <c r="AF10" s="2" t="e">
        <f>AE10/AD10*100</f>
        <v>#DIV/0!</v>
      </c>
      <c r="AG10" s="23"/>
      <c r="AH10" s="2"/>
      <c r="AI10" s="2" t="e">
        <f>AH10/AG10*100</f>
        <v>#DIV/0!</v>
      </c>
      <c r="AJ10" s="25">
        <v>7628.2</v>
      </c>
      <c r="AK10" s="27">
        <v>5908.8</v>
      </c>
      <c r="AL10" s="2">
        <f>AK10/AJ10*100</f>
        <v>77.45995123358067</v>
      </c>
      <c r="AM10" s="25">
        <v>2282.8</v>
      </c>
      <c r="AN10" s="27">
        <v>1712.1</v>
      </c>
      <c r="AO10" s="2">
        <f>AN10/AM10*100</f>
        <v>74.99999999999999</v>
      </c>
      <c r="AP10" s="25">
        <v>1438.4</v>
      </c>
      <c r="AQ10" s="27">
        <v>1214.4</v>
      </c>
      <c r="AR10" s="2">
        <f>AQ10/AP10*100</f>
        <v>84.42714126807564</v>
      </c>
      <c r="AS10" s="29">
        <v>10644.3</v>
      </c>
      <c r="AT10" s="28">
        <v>7852.9</v>
      </c>
      <c r="AU10" s="2">
        <f>AT10/AS10*100</f>
        <v>73.77563578628937</v>
      </c>
      <c r="AV10" s="31">
        <v>1572.5</v>
      </c>
      <c r="AW10" s="27">
        <v>909</v>
      </c>
      <c r="AX10" s="2">
        <f>AW10/AV10*100</f>
        <v>57.806041335453095</v>
      </c>
      <c r="AY10" s="31">
        <v>1326.8</v>
      </c>
      <c r="AZ10" s="27">
        <v>878.4</v>
      </c>
      <c r="BA10" s="2">
        <f aca="true" t="shared" si="3" ref="BA10:BA27">AZ10/AY10*100</f>
        <v>66.20440156768164</v>
      </c>
      <c r="BB10" s="23">
        <v>5898.4</v>
      </c>
      <c r="BC10" s="30">
        <v>4703.3</v>
      </c>
      <c r="BD10" s="2">
        <f>BC10/BB10*100</f>
        <v>79.73857317238574</v>
      </c>
      <c r="BE10" s="31">
        <v>1907.7</v>
      </c>
      <c r="BF10" s="30">
        <v>1403.4</v>
      </c>
      <c r="BG10" s="2">
        <f>BF10/BE10*100</f>
        <v>73.56502594747603</v>
      </c>
      <c r="BH10" s="31">
        <v>1171.2</v>
      </c>
      <c r="BI10" s="28">
        <v>776.5</v>
      </c>
      <c r="BJ10" s="2">
        <f>BI10/BH10*100</f>
        <v>66.2995218579235</v>
      </c>
      <c r="BK10" s="29">
        <f aca="true" t="shared" si="4" ref="BK10:BK26">C10-AS10</f>
        <v>-802.0999999999985</v>
      </c>
      <c r="BL10" s="17">
        <f>D10-AT10</f>
        <v>-481.89999999999964</v>
      </c>
      <c r="BM10" s="2">
        <f>BL10/BK10*100</f>
        <v>60.07979054980682</v>
      </c>
      <c r="BN10" s="8"/>
      <c r="BO10" s="9"/>
    </row>
    <row r="11" spans="1:67" ht="14.25">
      <c r="A11" s="7">
        <v>2</v>
      </c>
      <c r="B11" s="20" t="s">
        <v>31</v>
      </c>
      <c r="C11" s="21">
        <f t="shared" si="0"/>
        <v>6081</v>
      </c>
      <c r="D11" s="22">
        <f t="shared" si="1"/>
        <v>3560.2</v>
      </c>
      <c r="E11" s="2">
        <f aca="true" t="shared" si="5" ref="E11:E26">D11/C11*100</f>
        <v>58.546291728334154</v>
      </c>
      <c r="F11" s="23">
        <v>1952.8</v>
      </c>
      <c r="G11" s="2">
        <v>1569.4</v>
      </c>
      <c r="H11" s="2">
        <f aca="true" t="shared" si="6" ref="H11:H26">G11/F11*100</f>
        <v>80.36665301106105</v>
      </c>
      <c r="I11" s="23">
        <v>23</v>
      </c>
      <c r="J11" s="2">
        <v>20.9</v>
      </c>
      <c r="K11" s="2">
        <f t="shared" si="2"/>
        <v>90.8695652173913</v>
      </c>
      <c r="L11" s="23">
        <v>0</v>
      </c>
      <c r="M11" s="2">
        <v>0</v>
      </c>
      <c r="N11" s="2" t="e">
        <f aca="true" t="shared" si="7" ref="N11:N26">M11/L11*100</f>
        <v>#DIV/0!</v>
      </c>
      <c r="O11" s="23">
        <v>198</v>
      </c>
      <c r="P11" s="2">
        <v>69.4</v>
      </c>
      <c r="Q11" s="2">
        <f aca="true" t="shared" si="8" ref="Q11:Q26">P11/O11*100</f>
        <v>35.05050505050505</v>
      </c>
      <c r="R11" s="25">
        <v>434</v>
      </c>
      <c r="S11" s="2">
        <v>180.2</v>
      </c>
      <c r="T11" s="2">
        <f>S11/R11*100</f>
        <v>41.52073732718894</v>
      </c>
      <c r="U11" s="25">
        <v>0</v>
      </c>
      <c r="V11" s="2">
        <v>0</v>
      </c>
      <c r="W11" s="2" t="e">
        <f aca="true" t="shared" si="9" ref="W11:W26">V11/U11*100</f>
        <v>#DIV/0!</v>
      </c>
      <c r="X11" s="25">
        <v>135.1</v>
      </c>
      <c r="Y11" s="2">
        <v>285.8</v>
      </c>
      <c r="Z11" s="2">
        <f aca="true" t="shared" si="10" ref="Z11:Z26">Y11/X11*100</f>
        <v>211.54700222057738</v>
      </c>
      <c r="AA11" s="25">
        <v>24.3</v>
      </c>
      <c r="AB11" s="2">
        <v>27.3</v>
      </c>
      <c r="AC11" s="2">
        <f aca="true" t="shared" si="11" ref="AC11:AC26">AB11/AA11*100</f>
        <v>112.34567901234568</v>
      </c>
      <c r="AD11" s="2"/>
      <c r="AE11" s="2"/>
      <c r="AF11" s="2" t="e">
        <f aca="true" t="shared" si="12" ref="AF11:AF28">AE11/AD11*100</f>
        <v>#DIV/0!</v>
      </c>
      <c r="AG11" s="23"/>
      <c r="AH11" s="2"/>
      <c r="AI11" s="2" t="e">
        <f aca="true" t="shared" si="13" ref="AI11:AI26">AH11/AG11*100</f>
        <v>#DIV/0!</v>
      </c>
      <c r="AJ11" s="25">
        <v>4128.2</v>
      </c>
      <c r="AK11" s="27">
        <v>1990.8</v>
      </c>
      <c r="AL11" s="2">
        <f aca="true" t="shared" si="14" ref="AL11:AL26">AK11/AJ11*100</f>
        <v>48.22440773218352</v>
      </c>
      <c r="AM11" s="25">
        <v>2054.5</v>
      </c>
      <c r="AN11" s="27">
        <v>1540.9</v>
      </c>
      <c r="AO11" s="2">
        <f aca="true" t="shared" si="15" ref="AO11:AO26">AN11/AM11*100</f>
        <v>75.00121684108056</v>
      </c>
      <c r="AP11" s="25">
        <v>453.7</v>
      </c>
      <c r="AQ11" s="27">
        <v>194.9</v>
      </c>
      <c r="AR11" s="2">
        <f aca="true" t="shared" si="16" ref="AR11:AR26">AQ11/AP11*100</f>
        <v>42.957901697156714</v>
      </c>
      <c r="AS11" s="29">
        <v>6249.2</v>
      </c>
      <c r="AT11" s="28">
        <v>3276.8</v>
      </c>
      <c r="AU11" s="2">
        <f aca="true" t="shared" si="17" ref="AU11:AU26">AT11/AS11*100</f>
        <v>52.435511745503426</v>
      </c>
      <c r="AV11" s="32">
        <v>1439.2</v>
      </c>
      <c r="AW11" s="27">
        <v>927.5</v>
      </c>
      <c r="AX11" s="2">
        <f aca="true" t="shared" si="18" ref="AX11:AX26">AW11/AV11*100</f>
        <v>64.44552529182879</v>
      </c>
      <c r="AY11" s="31">
        <v>1202.4</v>
      </c>
      <c r="AZ11" s="27">
        <v>908.1</v>
      </c>
      <c r="BA11" s="2">
        <f t="shared" si="3"/>
        <v>75.52395209580838</v>
      </c>
      <c r="BB11" s="23">
        <v>2027.4</v>
      </c>
      <c r="BC11" s="30">
        <v>531.9</v>
      </c>
      <c r="BD11" s="2">
        <f aca="true" t="shared" si="19" ref="BD11:BD26">BC11/BB11*100</f>
        <v>26.235572654631547</v>
      </c>
      <c r="BE11" s="31">
        <v>1638.2</v>
      </c>
      <c r="BF11" s="30">
        <v>1001.9</v>
      </c>
      <c r="BG11" s="2">
        <f aca="true" t="shared" si="20" ref="BG11:BG26">BF11/BE11*100</f>
        <v>61.15858869490904</v>
      </c>
      <c r="BH11" s="31">
        <v>1044.9</v>
      </c>
      <c r="BI11" s="28">
        <v>752</v>
      </c>
      <c r="BJ11" s="2">
        <f aca="true" t="shared" si="21" ref="BJ11:BJ26">BI11/BH11*100</f>
        <v>71.96860943630969</v>
      </c>
      <c r="BK11" s="29">
        <f t="shared" si="4"/>
        <v>-168.19999999999982</v>
      </c>
      <c r="BL11" s="17">
        <f aca="true" t="shared" si="22" ref="BL11:BL26">D11-AT11</f>
        <v>283.39999999999964</v>
      </c>
      <c r="BM11" s="2">
        <f aca="true" t="shared" si="23" ref="BM11:BM26">BL11/BK11*100</f>
        <v>-168.48989298454217</v>
      </c>
      <c r="BN11" s="8"/>
      <c r="BO11" s="9"/>
    </row>
    <row r="12" spans="1:67" ht="14.25">
      <c r="A12" s="7">
        <v>3</v>
      </c>
      <c r="B12" s="20" t="s">
        <v>32</v>
      </c>
      <c r="C12" s="21">
        <f t="shared" si="0"/>
        <v>11976.3</v>
      </c>
      <c r="D12" s="22">
        <f t="shared" si="1"/>
        <v>7537.5</v>
      </c>
      <c r="E12" s="2">
        <f t="shared" si="5"/>
        <v>62.936800180356215</v>
      </c>
      <c r="F12" s="23">
        <v>2830.4</v>
      </c>
      <c r="G12" s="2">
        <v>1749</v>
      </c>
      <c r="H12" s="2">
        <f t="shared" si="6"/>
        <v>61.79338609383832</v>
      </c>
      <c r="I12" s="23">
        <v>116.9</v>
      </c>
      <c r="J12" s="2">
        <v>73.3</v>
      </c>
      <c r="K12" s="2">
        <f t="shared" si="2"/>
        <v>62.70316509837467</v>
      </c>
      <c r="L12" s="23">
        <v>5.5</v>
      </c>
      <c r="M12" s="2">
        <v>2.5</v>
      </c>
      <c r="N12" s="2">
        <f t="shared" si="7"/>
        <v>45.45454545454545</v>
      </c>
      <c r="O12" s="23">
        <v>434</v>
      </c>
      <c r="P12" s="2">
        <v>48.1</v>
      </c>
      <c r="Q12" s="2">
        <f t="shared" si="8"/>
        <v>11.08294930875576</v>
      </c>
      <c r="R12" s="26">
        <v>769</v>
      </c>
      <c r="S12" s="2">
        <v>359.7</v>
      </c>
      <c r="T12" s="2">
        <f aca="true" t="shared" si="24" ref="T12:T26">S12/R12*100</f>
        <v>46.775032509752926</v>
      </c>
      <c r="U12" s="25">
        <v>0</v>
      </c>
      <c r="V12" s="2">
        <v>0</v>
      </c>
      <c r="W12" s="2" t="e">
        <f t="shared" si="9"/>
        <v>#DIV/0!</v>
      </c>
      <c r="X12" s="25">
        <v>240.8</v>
      </c>
      <c r="Y12" s="2">
        <v>158</v>
      </c>
      <c r="Z12" s="2">
        <f t="shared" si="10"/>
        <v>65.61461794019934</v>
      </c>
      <c r="AA12" s="25">
        <v>0</v>
      </c>
      <c r="AB12" s="2">
        <v>2.5</v>
      </c>
      <c r="AC12" s="2" t="e">
        <f t="shared" si="11"/>
        <v>#DIV/0!</v>
      </c>
      <c r="AD12" s="2"/>
      <c r="AE12" s="2"/>
      <c r="AF12" s="2" t="e">
        <f t="shared" si="12"/>
        <v>#DIV/0!</v>
      </c>
      <c r="AG12" s="23"/>
      <c r="AH12" s="2">
        <v>20.3</v>
      </c>
      <c r="AI12" s="2" t="e">
        <f t="shared" si="13"/>
        <v>#DIV/0!</v>
      </c>
      <c r="AJ12" s="25">
        <v>9145.9</v>
      </c>
      <c r="AK12" s="27">
        <v>5788.5</v>
      </c>
      <c r="AL12" s="2">
        <f t="shared" si="14"/>
        <v>63.29065482893974</v>
      </c>
      <c r="AM12" s="25">
        <v>2316</v>
      </c>
      <c r="AN12" s="27">
        <v>1737</v>
      </c>
      <c r="AO12" s="2">
        <f t="shared" si="15"/>
        <v>75</v>
      </c>
      <c r="AP12" s="25">
        <v>3389.2</v>
      </c>
      <c r="AQ12" s="27">
        <v>1534.4</v>
      </c>
      <c r="AR12" s="2">
        <f t="shared" si="16"/>
        <v>45.27322081907235</v>
      </c>
      <c r="AS12" s="23">
        <v>12146.9</v>
      </c>
      <c r="AT12" s="28">
        <v>7074.7</v>
      </c>
      <c r="AU12" s="2">
        <f t="shared" si="17"/>
        <v>58.24284385316418</v>
      </c>
      <c r="AV12" s="32">
        <v>1254.6</v>
      </c>
      <c r="AW12" s="27">
        <v>761.6</v>
      </c>
      <c r="AX12" s="2">
        <f t="shared" si="18"/>
        <v>60.70460704607047</v>
      </c>
      <c r="AY12" s="31">
        <v>1241.4</v>
      </c>
      <c r="AZ12" s="27">
        <v>755.6</v>
      </c>
      <c r="BA12" s="2">
        <f t="shared" si="3"/>
        <v>60.866763331722254</v>
      </c>
      <c r="BB12" s="23">
        <v>1510.7</v>
      </c>
      <c r="BC12" s="30">
        <v>175.5</v>
      </c>
      <c r="BD12" s="2">
        <f t="shared" si="19"/>
        <v>11.617131131263653</v>
      </c>
      <c r="BE12" s="31">
        <v>7470.1</v>
      </c>
      <c r="BF12" s="30">
        <v>5173.2</v>
      </c>
      <c r="BG12" s="2">
        <f t="shared" si="20"/>
        <v>69.25208497878207</v>
      </c>
      <c r="BH12" s="31">
        <v>1816.5</v>
      </c>
      <c r="BI12" s="28">
        <v>910.5</v>
      </c>
      <c r="BJ12" s="2">
        <f t="shared" si="21"/>
        <v>50.12386457473163</v>
      </c>
      <c r="BK12" s="29">
        <f t="shared" si="4"/>
        <v>-170.60000000000036</v>
      </c>
      <c r="BL12" s="17">
        <f t="shared" si="22"/>
        <v>462.8000000000002</v>
      </c>
      <c r="BM12" s="2">
        <f t="shared" si="23"/>
        <v>-271.2778429073852</v>
      </c>
      <c r="BN12" s="8"/>
      <c r="BO12" s="9"/>
    </row>
    <row r="13" spans="1:67" ht="15" customHeight="1">
      <c r="A13" s="7">
        <v>4</v>
      </c>
      <c r="B13" s="20" t="s">
        <v>33</v>
      </c>
      <c r="C13" s="21">
        <f t="shared" si="0"/>
        <v>9187.5</v>
      </c>
      <c r="D13" s="22">
        <f t="shared" si="1"/>
        <v>4221.8</v>
      </c>
      <c r="E13" s="2">
        <f t="shared" si="5"/>
        <v>45.951564625850345</v>
      </c>
      <c r="F13" s="23">
        <v>2384.8</v>
      </c>
      <c r="G13" s="2">
        <v>1637</v>
      </c>
      <c r="H13" s="2">
        <f t="shared" si="6"/>
        <v>68.6430727943643</v>
      </c>
      <c r="I13" s="23">
        <v>72</v>
      </c>
      <c r="J13" s="2">
        <v>52</v>
      </c>
      <c r="K13" s="2">
        <f t="shared" si="2"/>
        <v>72.22222222222221</v>
      </c>
      <c r="L13" s="23">
        <v>139.1</v>
      </c>
      <c r="M13" s="2">
        <v>109.2</v>
      </c>
      <c r="N13" s="2">
        <f t="shared" si="7"/>
        <v>78.50467289719627</v>
      </c>
      <c r="O13" s="23">
        <v>109</v>
      </c>
      <c r="P13" s="2">
        <v>40.8</v>
      </c>
      <c r="Q13" s="2">
        <f t="shared" si="8"/>
        <v>37.43119266055046</v>
      </c>
      <c r="R13" s="25">
        <v>499</v>
      </c>
      <c r="S13" s="2">
        <v>334.5</v>
      </c>
      <c r="T13" s="2">
        <f t="shared" si="24"/>
        <v>67.03406813627254</v>
      </c>
      <c r="U13" s="25">
        <v>0</v>
      </c>
      <c r="V13" s="2">
        <v>0</v>
      </c>
      <c r="W13" s="2" t="e">
        <f t="shared" si="9"/>
        <v>#DIV/0!</v>
      </c>
      <c r="X13" s="25">
        <v>282.4</v>
      </c>
      <c r="Y13" s="2">
        <v>136.8</v>
      </c>
      <c r="Z13" s="2">
        <f t="shared" si="10"/>
        <v>48.44192634560907</v>
      </c>
      <c r="AA13" s="25">
        <v>18.8</v>
      </c>
      <c r="AB13" s="2">
        <v>9.4</v>
      </c>
      <c r="AC13" s="2">
        <f t="shared" si="11"/>
        <v>50</v>
      </c>
      <c r="AD13" s="2"/>
      <c r="AE13" s="2"/>
      <c r="AF13" s="2" t="e">
        <f t="shared" si="12"/>
        <v>#DIV/0!</v>
      </c>
      <c r="AG13" s="23"/>
      <c r="AH13" s="2">
        <v>43.8</v>
      </c>
      <c r="AI13" s="2" t="e">
        <f t="shared" si="13"/>
        <v>#DIV/0!</v>
      </c>
      <c r="AJ13" s="25">
        <v>6802.7</v>
      </c>
      <c r="AK13" s="27">
        <v>2584.8</v>
      </c>
      <c r="AL13" s="2">
        <f t="shared" si="14"/>
        <v>37.99667778970115</v>
      </c>
      <c r="AM13" s="25">
        <v>980.1</v>
      </c>
      <c r="AN13" s="27">
        <v>735.1</v>
      </c>
      <c r="AO13" s="2">
        <f t="shared" si="15"/>
        <v>75.00255076012652</v>
      </c>
      <c r="AP13" s="25">
        <v>2196.7</v>
      </c>
      <c r="AQ13" s="27">
        <v>1349.7</v>
      </c>
      <c r="AR13" s="2">
        <f t="shared" si="16"/>
        <v>61.44216324486731</v>
      </c>
      <c r="AS13" s="23">
        <v>9311.1</v>
      </c>
      <c r="AT13" s="28">
        <v>3658.6</v>
      </c>
      <c r="AU13" s="2">
        <f t="shared" si="17"/>
        <v>39.29288698435201</v>
      </c>
      <c r="AV13" s="32">
        <v>1338.4</v>
      </c>
      <c r="AW13" s="27">
        <v>712.5</v>
      </c>
      <c r="AX13" s="2">
        <f t="shared" si="18"/>
        <v>53.23520621637776</v>
      </c>
      <c r="AY13" s="31">
        <v>1332.7</v>
      </c>
      <c r="AZ13" s="27">
        <v>709.9</v>
      </c>
      <c r="BA13" s="2">
        <f t="shared" si="3"/>
        <v>53.26780220604787</v>
      </c>
      <c r="BB13" s="23">
        <v>4682.6</v>
      </c>
      <c r="BC13" s="30">
        <v>306.8</v>
      </c>
      <c r="BD13" s="2">
        <f t="shared" si="19"/>
        <v>6.551915602443087</v>
      </c>
      <c r="BE13" s="31">
        <v>2048.8</v>
      </c>
      <c r="BF13" s="30">
        <v>1621.2</v>
      </c>
      <c r="BG13" s="2">
        <f t="shared" si="20"/>
        <v>79.12924638812964</v>
      </c>
      <c r="BH13" s="31">
        <v>1148</v>
      </c>
      <c r="BI13" s="28">
        <v>955.1</v>
      </c>
      <c r="BJ13" s="2">
        <f t="shared" si="21"/>
        <v>83.19686411149826</v>
      </c>
      <c r="BK13" s="29">
        <f t="shared" si="4"/>
        <v>-123.60000000000036</v>
      </c>
      <c r="BL13" s="17">
        <f t="shared" si="22"/>
        <v>563.2000000000003</v>
      </c>
      <c r="BM13" s="2">
        <f>BL13/BK13*100</f>
        <v>-455.6634304207108</v>
      </c>
      <c r="BN13" s="8"/>
      <c r="BO13" s="9"/>
    </row>
    <row r="14" spans="1:67" ht="14.25">
      <c r="A14" s="7">
        <v>5</v>
      </c>
      <c r="B14" s="20" t="s">
        <v>34</v>
      </c>
      <c r="C14" s="21">
        <f t="shared" si="0"/>
        <v>6522</v>
      </c>
      <c r="D14" s="22">
        <f t="shared" si="1"/>
        <v>3705.7</v>
      </c>
      <c r="E14" s="2">
        <f t="shared" si="5"/>
        <v>56.81846059490954</v>
      </c>
      <c r="F14" s="23">
        <v>2511.7</v>
      </c>
      <c r="G14" s="2">
        <v>1617.5</v>
      </c>
      <c r="H14" s="2">
        <f t="shared" si="6"/>
        <v>64.39861448421388</v>
      </c>
      <c r="I14" s="23">
        <v>651.5</v>
      </c>
      <c r="J14" s="2">
        <v>447.7</v>
      </c>
      <c r="K14" s="2">
        <f t="shared" si="2"/>
        <v>68.71834228702993</v>
      </c>
      <c r="L14" s="23">
        <v>0</v>
      </c>
      <c r="M14" s="2">
        <v>0.9</v>
      </c>
      <c r="N14" s="2" t="e">
        <f t="shared" si="7"/>
        <v>#DIV/0!</v>
      </c>
      <c r="O14" s="23">
        <v>130</v>
      </c>
      <c r="P14" s="2">
        <v>68.9</v>
      </c>
      <c r="Q14" s="2">
        <f t="shared" si="8"/>
        <v>53</v>
      </c>
      <c r="R14" s="25">
        <v>608</v>
      </c>
      <c r="S14" s="2">
        <v>276</v>
      </c>
      <c r="T14" s="2">
        <f t="shared" si="24"/>
        <v>45.39473684210527</v>
      </c>
      <c r="U14" s="25">
        <v>0</v>
      </c>
      <c r="V14" s="2">
        <v>0</v>
      </c>
      <c r="W14" s="2" t="e">
        <f t="shared" si="9"/>
        <v>#DIV/0!</v>
      </c>
      <c r="X14" s="25">
        <v>183.6</v>
      </c>
      <c r="Y14" s="2">
        <v>19.5</v>
      </c>
      <c r="Z14" s="2">
        <f t="shared" si="10"/>
        <v>10.620915032679738</v>
      </c>
      <c r="AA14" s="25">
        <v>0</v>
      </c>
      <c r="AB14" s="2">
        <v>0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3"/>
      <c r="AH14" s="2">
        <v>5.8</v>
      </c>
      <c r="AI14" s="2" t="e">
        <f t="shared" si="13"/>
        <v>#DIV/0!</v>
      </c>
      <c r="AJ14" s="25">
        <v>4010.3</v>
      </c>
      <c r="AK14" s="27">
        <v>2088.2</v>
      </c>
      <c r="AL14" s="2">
        <f t="shared" si="14"/>
        <v>52.0709173877266</v>
      </c>
      <c r="AM14" s="25">
        <v>1577.4</v>
      </c>
      <c r="AN14" s="27">
        <v>1183.1</v>
      </c>
      <c r="AO14" s="2">
        <f t="shared" si="15"/>
        <v>75.00316977304425</v>
      </c>
      <c r="AP14" s="25">
        <v>472.9</v>
      </c>
      <c r="AQ14" s="27">
        <v>356.1</v>
      </c>
      <c r="AR14" s="2">
        <f t="shared" si="16"/>
        <v>75.30133220554029</v>
      </c>
      <c r="AS14" s="23">
        <v>6522</v>
      </c>
      <c r="AT14" s="28">
        <v>3408.6</v>
      </c>
      <c r="AU14" s="2">
        <f t="shared" si="17"/>
        <v>52.26310947562097</v>
      </c>
      <c r="AV14" s="32">
        <v>1344.3</v>
      </c>
      <c r="AW14" s="27">
        <v>924.5</v>
      </c>
      <c r="AX14" s="2">
        <f t="shared" si="18"/>
        <v>68.77185152123782</v>
      </c>
      <c r="AY14" s="31">
        <v>1335</v>
      </c>
      <c r="AZ14" s="27">
        <v>918.1</v>
      </c>
      <c r="BA14" s="2">
        <f t="shared" si="3"/>
        <v>68.77153558052434</v>
      </c>
      <c r="BB14" s="23">
        <v>2547.4</v>
      </c>
      <c r="BC14" s="30">
        <v>802</v>
      </c>
      <c r="BD14" s="2">
        <f t="shared" si="19"/>
        <v>31.483080788254693</v>
      </c>
      <c r="BE14" s="31">
        <v>1135.2</v>
      </c>
      <c r="BF14" s="30">
        <v>889.3</v>
      </c>
      <c r="BG14" s="2">
        <f t="shared" si="20"/>
        <v>78.33861874559548</v>
      </c>
      <c r="BH14" s="31">
        <v>1380.5</v>
      </c>
      <c r="BI14" s="28">
        <v>711.3</v>
      </c>
      <c r="BJ14" s="2">
        <f t="shared" si="21"/>
        <v>51.52480985150307</v>
      </c>
      <c r="BK14" s="29">
        <f t="shared" si="4"/>
        <v>0</v>
      </c>
      <c r="BL14" s="17">
        <f t="shared" si="22"/>
        <v>297.0999999999999</v>
      </c>
      <c r="BM14" s="2" t="e">
        <f t="shared" si="23"/>
        <v>#DIV/0!</v>
      </c>
      <c r="BN14" s="8"/>
      <c r="BO14" s="9"/>
    </row>
    <row r="15" spans="1:67" ht="14.25">
      <c r="A15" s="7">
        <v>6</v>
      </c>
      <c r="B15" s="20" t="s">
        <v>35</v>
      </c>
      <c r="C15" s="21">
        <f t="shared" si="0"/>
        <v>11229.400000000001</v>
      </c>
      <c r="D15" s="22">
        <f t="shared" si="1"/>
        <v>8668.1</v>
      </c>
      <c r="E15" s="2">
        <f t="shared" si="5"/>
        <v>77.191123301334</v>
      </c>
      <c r="F15" s="23">
        <v>1884.7</v>
      </c>
      <c r="G15" s="2">
        <v>1233.9</v>
      </c>
      <c r="H15" s="2">
        <f t="shared" si="6"/>
        <v>65.46930545975486</v>
      </c>
      <c r="I15" s="23">
        <v>68.9</v>
      </c>
      <c r="J15" s="2">
        <v>50.3</v>
      </c>
      <c r="K15" s="2">
        <f t="shared" si="2"/>
        <v>73.0043541364296</v>
      </c>
      <c r="L15" s="23">
        <v>0</v>
      </c>
      <c r="M15" s="2"/>
      <c r="N15" s="2" t="e">
        <f t="shared" si="7"/>
        <v>#DIV/0!</v>
      </c>
      <c r="O15" s="23">
        <v>88</v>
      </c>
      <c r="P15" s="2">
        <v>38.9</v>
      </c>
      <c r="Q15" s="2">
        <f t="shared" si="8"/>
        <v>44.20454545454545</v>
      </c>
      <c r="R15" s="25">
        <v>524</v>
      </c>
      <c r="S15" s="2">
        <v>283.2</v>
      </c>
      <c r="T15" s="2">
        <f t="shared" si="24"/>
        <v>54.045801526717554</v>
      </c>
      <c r="U15" s="25">
        <v>0</v>
      </c>
      <c r="V15" s="2">
        <v>0</v>
      </c>
      <c r="W15" s="2" t="e">
        <f t="shared" si="9"/>
        <v>#DIV/0!</v>
      </c>
      <c r="X15" s="25">
        <v>36.3</v>
      </c>
      <c r="Y15" s="2">
        <v>8</v>
      </c>
      <c r="Z15" s="2">
        <f t="shared" si="10"/>
        <v>22.03856749311295</v>
      </c>
      <c r="AA15" s="25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3"/>
      <c r="AH15" s="2"/>
      <c r="AI15" s="2" t="e">
        <f t="shared" si="13"/>
        <v>#DIV/0!</v>
      </c>
      <c r="AJ15" s="25">
        <v>9344.7</v>
      </c>
      <c r="AK15" s="27">
        <v>7434.2</v>
      </c>
      <c r="AL15" s="2">
        <f t="shared" si="14"/>
        <v>79.55525592046828</v>
      </c>
      <c r="AM15" s="25">
        <v>2438.3</v>
      </c>
      <c r="AN15" s="27">
        <v>1828.7</v>
      </c>
      <c r="AO15" s="2">
        <f t="shared" si="15"/>
        <v>74.99897469548455</v>
      </c>
      <c r="AP15" s="25">
        <v>1776.6</v>
      </c>
      <c r="AQ15" s="27">
        <v>1685.7</v>
      </c>
      <c r="AR15" s="2">
        <f t="shared" si="16"/>
        <v>94.88348530901723</v>
      </c>
      <c r="AS15" s="23">
        <v>11327.2</v>
      </c>
      <c r="AT15" s="28">
        <v>8244</v>
      </c>
      <c r="AU15" s="2">
        <f t="shared" si="17"/>
        <v>72.78056359912422</v>
      </c>
      <c r="AV15" s="32">
        <v>1532.1</v>
      </c>
      <c r="AW15" s="27">
        <v>903.6</v>
      </c>
      <c r="AX15" s="2">
        <f t="shared" si="18"/>
        <v>58.97787350695125</v>
      </c>
      <c r="AY15" s="31">
        <v>1366.2</v>
      </c>
      <c r="AZ15" s="27">
        <v>814.8</v>
      </c>
      <c r="BA15" s="2">
        <f t="shared" si="3"/>
        <v>59.63987703118138</v>
      </c>
      <c r="BB15" s="23">
        <v>6756</v>
      </c>
      <c r="BC15" s="30">
        <v>5265</v>
      </c>
      <c r="BD15" s="2">
        <f t="shared" si="19"/>
        <v>77.93072824156305</v>
      </c>
      <c r="BE15" s="31">
        <v>1958.4</v>
      </c>
      <c r="BF15" s="30">
        <v>1268.9</v>
      </c>
      <c r="BG15" s="2">
        <f t="shared" si="20"/>
        <v>64.79268790849673</v>
      </c>
      <c r="BH15" s="31">
        <v>980.2</v>
      </c>
      <c r="BI15" s="28">
        <v>742.7</v>
      </c>
      <c r="BJ15" s="2">
        <f t="shared" si="21"/>
        <v>75.77025096918997</v>
      </c>
      <c r="BK15" s="29">
        <f t="shared" si="4"/>
        <v>-97.79999999999927</v>
      </c>
      <c r="BL15" s="17">
        <f t="shared" si="22"/>
        <v>424.10000000000036</v>
      </c>
      <c r="BM15" s="2">
        <f t="shared" si="23"/>
        <v>-433.6400817995946</v>
      </c>
      <c r="BN15" s="8"/>
      <c r="BO15" s="9"/>
    </row>
    <row r="16" spans="1:67" ht="14.25">
      <c r="A16" s="7">
        <v>7</v>
      </c>
      <c r="B16" s="20" t="s">
        <v>36</v>
      </c>
      <c r="C16" s="21">
        <f t="shared" si="0"/>
        <v>5515.9</v>
      </c>
      <c r="D16" s="22">
        <f t="shared" si="1"/>
        <v>2661.2</v>
      </c>
      <c r="E16" s="2">
        <f t="shared" si="5"/>
        <v>48.24597980383981</v>
      </c>
      <c r="F16" s="23">
        <v>1099.9</v>
      </c>
      <c r="G16" s="2">
        <v>792.7</v>
      </c>
      <c r="H16" s="2">
        <f t="shared" si="6"/>
        <v>72.07018819892717</v>
      </c>
      <c r="I16" s="23">
        <v>8.5</v>
      </c>
      <c r="J16" s="2">
        <v>6</v>
      </c>
      <c r="K16" s="2">
        <f t="shared" si="2"/>
        <v>70.58823529411765</v>
      </c>
      <c r="L16" s="23">
        <v>0</v>
      </c>
      <c r="M16" s="2"/>
      <c r="N16" s="2" t="e">
        <f t="shared" si="7"/>
        <v>#DIV/0!</v>
      </c>
      <c r="O16" s="23">
        <v>43</v>
      </c>
      <c r="P16" s="2">
        <v>26.1</v>
      </c>
      <c r="Q16" s="2">
        <f t="shared" si="8"/>
        <v>60.69767441860465</v>
      </c>
      <c r="R16" s="25">
        <v>390</v>
      </c>
      <c r="S16" s="2">
        <v>215.7</v>
      </c>
      <c r="T16" s="2">
        <f t="shared" si="24"/>
        <v>55.3076923076923</v>
      </c>
      <c r="U16" s="25">
        <v>0</v>
      </c>
      <c r="V16" s="2">
        <v>0</v>
      </c>
      <c r="W16" s="2" t="e">
        <f t="shared" si="9"/>
        <v>#DIV/0!</v>
      </c>
      <c r="X16" s="25">
        <v>258.7</v>
      </c>
      <c r="Y16" s="2">
        <v>154.9</v>
      </c>
      <c r="Z16" s="2">
        <f t="shared" si="10"/>
        <v>59.87630459992269</v>
      </c>
      <c r="AA16" s="25">
        <v>31.3</v>
      </c>
      <c r="AB16" s="2">
        <v>23.5</v>
      </c>
      <c r="AC16" s="2">
        <f t="shared" si="11"/>
        <v>75.07987220447284</v>
      </c>
      <c r="AD16" s="2"/>
      <c r="AE16" s="2"/>
      <c r="AF16" s="2" t="e">
        <f t="shared" si="12"/>
        <v>#DIV/0!</v>
      </c>
      <c r="AG16" s="23"/>
      <c r="AH16" s="2"/>
      <c r="AI16" s="2" t="e">
        <f t="shared" si="13"/>
        <v>#DIV/0!</v>
      </c>
      <c r="AJ16" s="25">
        <v>4416</v>
      </c>
      <c r="AK16" s="27">
        <v>1868.5</v>
      </c>
      <c r="AL16" s="2">
        <f t="shared" si="14"/>
        <v>42.312047101449274</v>
      </c>
      <c r="AM16" s="25">
        <v>565.8</v>
      </c>
      <c r="AN16" s="27">
        <v>424.4</v>
      </c>
      <c r="AO16" s="2">
        <f t="shared" si="15"/>
        <v>75.00883704489219</v>
      </c>
      <c r="AP16" s="25">
        <v>1173.2</v>
      </c>
      <c r="AQ16" s="27">
        <v>448.3</v>
      </c>
      <c r="AR16" s="2">
        <f t="shared" si="16"/>
        <v>38.211728605523355</v>
      </c>
      <c r="AS16" s="23">
        <v>5555.4</v>
      </c>
      <c r="AT16" s="28">
        <v>2310.3</v>
      </c>
      <c r="AU16" s="2">
        <f t="shared" si="17"/>
        <v>41.58656442380387</v>
      </c>
      <c r="AV16" s="32">
        <v>978.7</v>
      </c>
      <c r="AW16" s="27">
        <v>585.8</v>
      </c>
      <c r="AX16" s="2">
        <f t="shared" si="18"/>
        <v>59.85490957392459</v>
      </c>
      <c r="AY16" s="31">
        <v>934.9</v>
      </c>
      <c r="AZ16" s="27">
        <v>552.9</v>
      </c>
      <c r="BA16" s="2">
        <f t="shared" si="3"/>
        <v>59.14001497486362</v>
      </c>
      <c r="BB16" s="23">
        <v>2183</v>
      </c>
      <c r="BC16" s="30">
        <v>99.2</v>
      </c>
      <c r="BD16" s="2">
        <f t="shared" si="19"/>
        <v>4.544205222171324</v>
      </c>
      <c r="BE16" s="31">
        <v>254.1</v>
      </c>
      <c r="BF16" s="30">
        <v>181.7</v>
      </c>
      <c r="BG16" s="2">
        <f t="shared" si="20"/>
        <v>71.50728059818968</v>
      </c>
      <c r="BH16" s="31">
        <v>2044.5</v>
      </c>
      <c r="BI16" s="28">
        <v>1378.6</v>
      </c>
      <c r="BJ16" s="2">
        <f t="shared" si="21"/>
        <v>67.42968941061383</v>
      </c>
      <c r="BK16" s="29">
        <f t="shared" si="4"/>
        <v>-39.5</v>
      </c>
      <c r="BL16" s="17">
        <f t="shared" si="22"/>
        <v>350.89999999999964</v>
      </c>
      <c r="BM16" s="2">
        <f t="shared" si="23"/>
        <v>-888.3544303797458</v>
      </c>
      <c r="BN16" s="8"/>
      <c r="BO16" s="9"/>
    </row>
    <row r="17" spans="1:67" ht="15" customHeight="1">
      <c r="A17" s="7">
        <v>8</v>
      </c>
      <c r="B17" s="20" t="s">
        <v>37</v>
      </c>
      <c r="C17" s="21">
        <f t="shared" si="0"/>
        <v>6181.5</v>
      </c>
      <c r="D17" s="22">
        <f t="shared" si="1"/>
        <v>2918.2</v>
      </c>
      <c r="E17" s="2">
        <f t="shared" si="5"/>
        <v>47.20860632532556</v>
      </c>
      <c r="F17" s="23">
        <v>3451.7</v>
      </c>
      <c r="G17" s="2">
        <v>2439.6</v>
      </c>
      <c r="H17" s="2">
        <f t="shared" si="6"/>
        <v>70.67821653098474</v>
      </c>
      <c r="I17" s="23">
        <v>1136.9</v>
      </c>
      <c r="J17" s="2">
        <v>995.1</v>
      </c>
      <c r="K17" s="2">
        <f t="shared" si="2"/>
        <v>87.52748702612367</v>
      </c>
      <c r="L17" s="23">
        <v>0.2</v>
      </c>
      <c r="M17" s="2">
        <v>2.2</v>
      </c>
      <c r="N17" s="2">
        <f t="shared" si="7"/>
        <v>1100</v>
      </c>
      <c r="O17" s="23">
        <v>275</v>
      </c>
      <c r="P17" s="2">
        <v>83.2</v>
      </c>
      <c r="Q17" s="2">
        <f t="shared" si="8"/>
        <v>30.254545454545458</v>
      </c>
      <c r="R17" s="25">
        <v>1241</v>
      </c>
      <c r="S17" s="2">
        <v>699.9</v>
      </c>
      <c r="T17" s="2">
        <f t="shared" si="24"/>
        <v>56.39806607574537</v>
      </c>
      <c r="U17" s="25">
        <v>0</v>
      </c>
      <c r="V17" s="2">
        <v>0</v>
      </c>
      <c r="W17" s="2" t="e">
        <f t="shared" si="9"/>
        <v>#DIV/0!</v>
      </c>
      <c r="X17" s="25">
        <v>0</v>
      </c>
      <c r="Y17" s="2">
        <v>0</v>
      </c>
      <c r="Z17" s="2" t="e">
        <f t="shared" si="10"/>
        <v>#DIV/0!</v>
      </c>
      <c r="AA17" s="25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3"/>
      <c r="AH17" s="2"/>
      <c r="AI17" s="2" t="e">
        <f t="shared" si="13"/>
        <v>#DIV/0!</v>
      </c>
      <c r="AJ17" s="25">
        <v>2729.8</v>
      </c>
      <c r="AK17" s="27">
        <v>478.6</v>
      </c>
      <c r="AL17" s="2">
        <f t="shared" si="14"/>
        <v>17.532419957506043</v>
      </c>
      <c r="AM17" s="25">
        <v>0</v>
      </c>
      <c r="AN17" s="27"/>
      <c r="AO17" s="2" t="e">
        <f t="shared" si="15"/>
        <v>#DIV/0!</v>
      </c>
      <c r="AP17" s="25">
        <v>491.5</v>
      </c>
      <c r="AQ17" s="27">
        <v>329.6</v>
      </c>
      <c r="AR17" s="2">
        <f t="shared" si="16"/>
        <v>67.06002034587996</v>
      </c>
      <c r="AS17" s="23">
        <v>6298</v>
      </c>
      <c r="AT17" s="28">
        <v>2556.3</v>
      </c>
      <c r="AU17" s="2">
        <f t="shared" si="17"/>
        <v>40.58907589711019</v>
      </c>
      <c r="AV17" s="32">
        <v>1227.8</v>
      </c>
      <c r="AW17" s="27">
        <v>844.9</v>
      </c>
      <c r="AX17" s="2">
        <f t="shared" si="18"/>
        <v>68.81413911060433</v>
      </c>
      <c r="AY17" s="31">
        <v>1218.8</v>
      </c>
      <c r="AZ17" s="27">
        <v>838.3</v>
      </c>
      <c r="BA17" s="2">
        <f t="shared" si="3"/>
        <v>68.78076796849359</v>
      </c>
      <c r="BB17" s="23">
        <v>2784.2</v>
      </c>
      <c r="BC17" s="30">
        <v>290.2</v>
      </c>
      <c r="BD17" s="2">
        <f t="shared" si="19"/>
        <v>10.423101788664606</v>
      </c>
      <c r="BE17" s="31">
        <v>741.3</v>
      </c>
      <c r="BF17" s="30">
        <v>465.6</v>
      </c>
      <c r="BG17" s="2">
        <f t="shared" si="20"/>
        <v>62.80857952246055</v>
      </c>
      <c r="BH17" s="31">
        <v>1450.9</v>
      </c>
      <c r="BI17" s="28">
        <v>893.7</v>
      </c>
      <c r="BJ17" s="2">
        <f t="shared" si="21"/>
        <v>61.596250603073955</v>
      </c>
      <c r="BK17" s="29">
        <f t="shared" si="4"/>
        <v>-116.5</v>
      </c>
      <c r="BL17" s="17">
        <f t="shared" si="22"/>
        <v>361.89999999999964</v>
      </c>
      <c r="BM17" s="2">
        <f t="shared" si="23"/>
        <v>-310.64377682403403</v>
      </c>
      <c r="BN17" s="8"/>
      <c r="BO17" s="9"/>
    </row>
    <row r="18" spans="1:67" ht="14.25">
      <c r="A18" s="7">
        <v>9</v>
      </c>
      <c r="B18" s="20" t="s">
        <v>38</v>
      </c>
      <c r="C18" s="21">
        <f t="shared" si="0"/>
        <v>10062.5</v>
      </c>
      <c r="D18" s="22">
        <f t="shared" si="1"/>
        <v>5308.4</v>
      </c>
      <c r="E18" s="2">
        <f t="shared" si="5"/>
        <v>52.75428571428571</v>
      </c>
      <c r="F18" s="23">
        <v>2429.2</v>
      </c>
      <c r="G18" s="2">
        <v>1561.3</v>
      </c>
      <c r="H18" s="2">
        <f t="shared" si="6"/>
        <v>64.27218837477359</v>
      </c>
      <c r="I18" s="23">
        <v>362.3</v>
      </c>
      <c r="J18" s="2">
        <v>202.7</v>
      </c>
      <c r="K18" s="2">
        <f t="shared" si="2"/>
        <v>55.94810930168368</v>
      </c>
      <c r="L18" s="23">
        <v>0.8</v>
      </c>
      <c r="M18" s="2">
        <v>35.2</v>
      </c>
      <c r="N18" s="2">
        <f t="shared" si="7"/>
        <v>4400</v>
      </c>
      <c r="O18" s="23">
        <v>345</v>
      </c>
      <c r="P18" s="2">
        <v>128.1</v>
      </c>
      <c r="Q18" s="2">
        <f t="shared" si="8"/>
        <v>37.130434782608695</v>
      </c>
      <c r="R18" s="25">
        <v>943</v>
      </c>
      <c r="S18" s="2">
        <v>541.6</v>
      </c>
      <c r="T18" s="2">
        <f t="shared" si="24"/>
        <v>57.43372216330859</v>
      </c>
      <c r="U18" s="25">
        <v>0</v>
      </c>
      <c r="V18" s="2">
        <v>0</v>
      </c>
      <c r="W18" s="2" t="e">
        <f t="shared" si="9"/>
        <v>#DIV/0!</v>
      </c>
      <c r="X18" s="25">
        <v>48.7</v>
      </c>
      <c r="Y18" s="2">
        <v>28.1</v>
      </c>
      <c r="Z18" s="2">
        <f t="shared" si="10"/>
        <v>57.70020533880903</v>
      </c>
      <c r="AA18" s="25">
        <v>20</v>
      </c>
      <c r="AB18" s="2">
        <v>10.4</v>
      </c>
      <c r="AC18" s="2">
        <f t="shared" si="11"/>
        <v>52</v>
      </c>
      <c r="AD18" s="2"/>
      <c r="AE18" s="2"/>
      <c r="AF18" s="2" t="e">
        <f t="shared" si="12"/>
        <v>#DIV/0!</v>
      </c>
      <c r="AG18" s="23"/>
      <c r="AH18" s="2"/>
      <c r="AI18" s="2" t="e">
        <f t="shared" si="13"/>
        <v>#DIV/0!</v>
      </c>
      <c r="AJ18" s="25">
        <v>7633.3</v>
      </c>
      <c r="AK18" s="27">
        <v>3747.1</v>
      </c>
      <c r="AL18" s="2">
        <f t="shared" si="14"/>
        <v>49.088860650046506</v>
      </c>
      <c r="AM18" s="25">
        <v>4427.3</v>
      </c>
      <c r="AN18" s="27">
        <v>3320.5</v>
      </c>
      <c r="AO18" s="2">
        <f t="shared" si="15"/>
        <v>75.00056467824633</v>
      </c>
      <c r="AP18" s="25">
        <v>192</v>
      </c>
      <c r="AQ18" s="27"/>
      <c r="AR18" s="2">
        <f t="shared" si="16"/>
        <v>0</v>
      </c>
      <c r="AS18" s="23">
        <v>10771</v>
      </c>
      <c r="AT18" s="28">
        <v>4502.3</v>
      </c>
      <c r="AU18" s="2">
        <f t="shared" si="17"/>
        <v>41.80020425215857</v>
      </c>
      <c r="AV18" s="32">
        <v>1709.6</v>
      </c>
      <c r="AW18" s="27">
        <v>739</v>
      </c>
      <c r="AX18" s="2">
        <f t="shared" si="18"/>
        <v>43.22648572765559</v>
      </c>
      <c r="AY18" s="31">
        <v>1645.8</v>
      </c>
      <c r="AZ18" s="27">
        <v>680.4</v>
      </c>
      <c r="BA18" s="2">
        <f t="shared" si="3"/>
        <v>41.34159679183376</v>
      </c>
      <c r="BB18" s="23">
        <v>4111.7</v>
      </c>
      <c r="BC18" s="30">
        <v>804.3</v>
      </c>
      <c r="BD18" s="2">
        <f t="shared" si="19"/>
        <v>19.561252036870393</v>
      </c>
      <c r="BE18" s="31">
        <v>2245.3</v>
      </c>
      <c r="BF18" s="30">
        <v>1174.2</v>
      </c>
      <c r="BG18" s="2">
        <f t="shared" si="20"/>
        <v>52.295907005745335</v>
      </c>
      <c r="BH18" s="31">
        <v>2422</v>
      </c>
      <c r="BI18" s="28">
        <v>1606</v>
      </c>
      <c r="BJ18" s="2">
        <f t="shared" si="21"/>
        <v>66.30883567299752</v>
      </c>
      <c r="BK18" s="29">
        <f t="shared" si="4"/>
        <v>-708.5</v>
      </c>
      <c r="BL18" s="17">
        <f t="shared" si="22"/>
        <v>806.0999999999995</v>
      </c>
      <c r="BM18" s="2">
        <f t="shared" si="23"/>
        <v>-113.7755822159491</v>
      </c>
      <c r="BN18" s="8"/>
      <c r="BO18" s="9"/>
    </row>
    <row r="19" spans="1:67" ht="14.25">
      <c r="A19" s="7">
        <v>10</v>
      </c>
      <c r="B19" s="20" t="s">
        <v>39</v>
      </c>
      <c r="C19" s="21">
        <f t="shared" si="0"/>
        <v>4696.5</v>
      </c>
      <c r="D19" s="22">
        <f t="shared" si="1"/>
        <v>3148.2</v>
      </c>
      <c r="E19" s="2">
        <f t="shared" si="5"/>
        <v>67.0328968380709</v>
      </c>
      <c r="F19" s="23">
        <v>1154</v>
      </c>
      <c r="G19" s="2">
        <v>895</v>
      </c>
      <c r="H19" s="2">
        <f t="shared" si="6"/>
        <v>77.55632582322357</v>
      </c>
      <c r="I19" s="23">
        <v>9.4</v>
      </c>
      <c r="J19" s="2">
        <v>25.1</v>
      </c>
      <c r="K19" s="2">
        <f t="shared" si="2"/>
        <v>267.0212765957447</v>
      </c>
      <c r="L19" s="23">
        <v>4.1</v>
      </c>
      <c r="M19" s="2">
        <v>1.6</v>
      </c>
      <c r="N19" s="2">
        <f t="shared" si="7"/>
        <v>39.024390243902445</v>
      </c>
      <c r="O19" s="23">
        <v>103</v>
      </c>
      <c r="P19" s="2">
        <v>11.5</v>
      </c>
      <c r="Q19" s="2">
        <f t="shared" si="8"/>
        <v>11.165048543689322</v>
      </c>
      <c r="R19" s="25">
        <v>343</v>
      </c>
      <c r="S19" s="2">
        <v>148.7</v>
      </c>
      <c r="T19" s="2">
        <f t="shared" si="24"/>
        <v>43.35276967930029</v>
      </c>
      <c r="U19" s="25">
        <v>0</v>
      </c>
      <c r="V19" s="2">
        <v>0</v>
      </c>
      <c r="W19" s="2" t="e">
        <f t="shared" si="9"/>
        <v>#DIV/0!</v>
      </c>
      <c r="X19" s="25">
        <v>106</v>
      </c>
      <c r="Y19" s="2">
        <v>220.9</v>
      </c>
      <c r="Z19" s="2">
        <f t="shared" si="10"/>
        <v>208.39622641509433</v>
      </c>
      <c r="AA19" s="25">
        <v>5.3</v>
      </c>
      <c r="AB19" s="2">
        <v>2.6</v>
      </c>
      <c r="AC19" s="2">
        <f t="shared" si="11"/>
        <v>49.05660377358491</v>
      </c>
      <c r="AD19" s="2"/>
      <c r="AE19" s="2"/>
      <c r="AF19" s="2" t="e">
        <f t="shared" si="12"/>
        <v>#DIV/0!</v>
      </c>
      <c r="AG19" s="23"/>
      <c r="AH19" s="2"/>
      <c r="AI19" s="2" t="e">
        <f t="shared" si="13"/>
        <v>#DIV/0!</v>
      </c>
      <c r="AJ19" s="25">
        <v>3542.5</v>
      </c>
      <c r="AK19" s="27">
        <v>2253.2</v>
      </c>
      <c r="AL19" s="2">
        <f t="shared" si="14"/>
        <v>63.604798870853905</v>
      </c>
      <c r="AM19" s="25">
        <v>1243.8</v>
      </c>
      <c r="AN19" s="27">
        <v>932.8</v>
      </c>
      <c r="AO19" s="2">
        <f t="shared" si="15"/>
        <v>74.99598006110307</v>
      </c>
      <c r="AP19" s="25">
        <v>1015.9</v>
      </c>
      <c r="AQ19" s="27">
        <v>800</v>
      </c>
      <c r="AR19" s="2">
        <f t="shared" si="16"/>
        <v>78.74790825868688</v>
      </c>
      <c r="AS19" s="23">
        <v>4725.5</v>
      </c>
      <c r="AT19" s="28">
        <v>2977.8</v>
      </c>
      <c r="AU19" s="2">
        <f t="shared" si="17"/>
        <v>63.0155539096392</v>
      </c>
      <c r="AV19" s="32">
        <v>962.1</v>
      </c>
      <c r="AW19" s="27">
        <v>711</v>
      </c>
      <c r="AX19" s="2">
        <f t="shared" si="18"/>
        <v>73.90084190832553</v>
      </c>
      <c r="AY19" s="31">
        <v>943.2</v>
      </c>
      <c r="AZ19" s="27">
        <v>693.8</v>
      </c>
      <c r="BA19" s="2">
        <f t="shared" si="3"/>
        <v>73.55810008481764</v>
      </c>
      <c r="BB19" s="23">
        <v>1303</v>
      </c>
      <c r="BC19" s="30">
        <v>365</v>
      </c>
      <c r="BD19" s="2">
        <f t="shared" si="19"/>
        <v>28.012279355333845</v>
      </c>
      <c r="BE19" s="31">
        <v>1209.3</v>
      </c>
      <c r="BF19" s="30">
        <v>1038.6</v>
      </c>
      <c r="BG19" s="2">
        <f t="shared" si="20"/>
        <v>85.88439593153063</v>
      </c>
      <c r="BH19" s="31">
        <v>1158.3</v>
      </c>
      <c r="BI19" s="28">
        <v>803.1</v>
      </c>
      <c r="BJ19" s="2">
        <f t="shared" si="21"/>
        <v>69.33436933436934</v>
      </c>
      <c r="BK19" s="29">
        <f t="shared" si="4"/>
        <v>-29</v>
      </c>
      <c r="BL19" s="17">
        <f t="shared" si="22"/>
        <v>170.39999999999964</v>
      </c>
      <c r="BM19" s="2">
        <f t="shared" si="23"/>
        <v>-587.5862068965505</v>
      </c>
      <c r="BN19" s="8"/>
      <c r="BO19" s="9"/>
    </row>
    <row r="20" spans="1:67" ht="14.25">
      <c r="A20" s="7">
        <v>11</v>
      </c>
      <c r="B20" s="20" t="s">
        <v>40</v>
      </c>
      <c r="C20" s="22">
        <f t="shared" si="0"/>
        <v>3970.6000000000004</v>
      </c>
      <c r="D20" s="22">
        <f t="shared" si="1"/>
        <v>2378.5</v>
      </c>
      <c r="E20" s="2">
        <f t="shared" si="5"/>
        <v>59.90278547322823</v>
      </c>
      <c r="F20" s="23">
        <v>748.7</v>
      </c>
      <c r="G20" s="2">
        <v>428</v>
      </c>
      <c r="H20" s="2">
        <f t="shared" si="6"/>
        <v>57.16575397355415</v>
      </c>
      <c r="I20" s="23">
        <v>14.6</v>
      </c>
      <c r="J20" s="2">
        <v>6.6</v>
      </c>
      <c r="K20" s="2">
        <f t="shared" si="2"/>
        <v>45.20547945205479</v>
      </c>
      <c r="L20" s="23">
        <v>5.5</v>
      </c>
      <c r="M20" s="2">
        <v>0.8</v>
      </c>
      <c r="N20" s="2">
        <f t="shared" si="7"/>
        <v>14.545454545454547</v>
      </c>
      <c r="O20" s="23">
        <v>50</v>
      </c>
      <c r="P20" s="2">
        <v>11.4</v>
      </c>
      <c r="Q20" s="2">
        <f t="shared" si="8"/>
        <v>22.8</v>
      </c>
      <c r="R20" s="25">
        <v>297</v>
      </c>
      <c r="S20" s="2">
        <v>152.6</v>
      </c>
      <c r="T20" s="2">
        <f t="shared" si="24"/>
        <v>51.380471380471384</v>
      </c>
      <c r="U20" s="25">
        <v>0</v>
      </c>
      <c r="V20" s="2">
        <v>0</v>
      </c>
      <c r="W20" s="2" t="e">
        <f t="shared" si="9"/>
        <v>#DIV/0!</v>
      </c>
      <c r="X20" s="25">
        <v>52.4</v>
      </c>
      <c r="Y20" s="2">
        <v>0</v>
      </c>
      <c r="Z20" s="2">
        <f t="shared" si="10"/>
        <v>0</v>
      </c>
      <c r="AA20" s="25">
        <v>27</v>
      </c>
      <c r="AB20" s="2">
        <v>20.8</v>
      </c>
      <c r="AC20" s="2">
        <f t="shared" si="11"/>
        <v>77.03703703703704</v>
      </c>
      <c r="AD20" s="2"/>
      <c r="AE20" s="2"/>
      <c r="AF20" s="2" t="e">
        <f t="shared" si="12"/>
        <v>#DIV/0!</v>
      </c>
      <c r="AG20" s="23"/>
      <c r="AH20" s="2"/>
      <c r="AI20" s="2" t="e">
        <f t="shared" si="13"/>
        <v>#DIV/0!</v>
      </c>
      <c r="AJ20" s="25">
        <v>3221.9</v>
      </c>
      <c r="AK20" s="27">
        <v>1950.5</v>
      </c>
      <c r="AL20" s="2">
        <f t="shared" si="14"/>
        <v>60.538812501939844</v>
      </c>
      <c r="AM20" s="25">
        <v>1630.4</v>
      </c>
      <c r="AN20" s="27">
        <v>1222.8</v>
      </c>
      <c r="AO20" s="2">
        <f t="shared" si="15"/>
        <v>74.99999999999999</v>
      </c>
      <c r="AP20" s="25">
        <v>308.8</v>
      </c>
      <c r="AQ20" s="27">
        <v>129</v>
      </c>
      <c r="AR20" s="2">
        <f t="shared" si="16"/>
        <v>41.77461139896373</v>
      </c>
      <c r="AS20" s="23">
        <v>4063.4</v>
      </c>
      <c r="AT20" s="28">
        <v>2314.8</v>
      </c>
      <c r="AU20" s="2">
        <f t="shared" si="17"/>
        <v>56.96707191022297</v>
      </c>
      <c r="AV20" s="32">
        <v>1025.8</v>
      </c>
      <c r="AW20" s="27">
        <v>802.1</v>
      </c>
      <c r="AX20" s="2">
        <f t="shared" si="18"/>
        <v>78.19263014232794</v>
      </c>
      <c r="AY20" s="31">
        <v>1021.2</v>
      </c>
      <c r="AZ20" s="27">
        <v>799.2</v>
      </c>
      <c r="BA20" s="2">
        <f t="shared" si="3"/>
        <v>78.26086956521739</v>
      </c>
      <c r="BB20" s="23">
        <v>1685.9</v>
      </c>
      <c r="BC20" s="30">
        <v>792.7</v>
      </c>
      <c r="BD20" s="2">
        <f t="shared" si="19"/>
        <v>47.019396168218755</v>
      </c>
      <c r="BE20" s="31">
        <v>246.7</v>
      </c>
      <c r="BF20" s="30">
        <v>115.6</v>
      </c>
      <c r="BG20" s="2">
        <f t="shared" si="20"/>
        <v>46.85853263072558</v>
      </c>
      <c r="BH20" s="31">
        <v>1012.1</v>
      </c>
      <c r="BI20" s="28">
        <v>581</v>
      </c>
      <c r="BJ20" s="2">
        <f t="shared" si="21"/>
        <v>57.40539472384152</v>
      </c>
      <c r="BK20" s="29">
        <f t="shared" si="4"/>
        <v>-92.79999999999973</v>
      </c>
      <c r="BL20" s="17">
        <f t="shared" si="22"/>
        <v>63.69999999999982</v>
      </c>
      <c r="BM20" s="2">
        <f t="shared" si="23"/>
        <v>-68.64224137931035</v>
      </c>
      <c r="BN20" s="8"/>
      <c r="BO20" s="9"/>
    </row>
    <row r="21" spans="1:67" ht="15" customHeight="1">
      <c r="A21" s="7">
        <v>12</v>
      </c>
      <c r="B21" s="20" t="s">
        <v>41</v>
      </c>
      <c r="C21" s="21">
        <f t="shared" si="0"/>
        <v>7289.3</v>
      </c>
      <c r="D21" s="22">
        <f t="shared" si="1"/>
        <v>5473.2</v>
      </c>
      <c r="E21" s="2">
        <f t="shared" si="5"/>
        <v>75.08539914669447</v>
      </c>
      <c r="F21" s="23">
        <v>1709.8</v>
      </c>
      <c r="G21" s="2">
        <v>1043.3</v>
      </c>
      <c r="H21" s="2">
        <f t="shared" si="6"/>
        <v>61.018832612001404</v>
      </c>
      <c r="I21" s="23">
        <v>40.7</v>
      </c>
      <c r="J21" s="2">
        <v>36.2</v>
      </c>
      <c r="K21" s="2">
        <f t="shared" si="2"/>
        <v>88.94348894348894</v>
      </c>
      <c r="L21" s="23">
        <v>4.1</v>
      </c>
      <c r="M21" s="2">
        <v>4</v>
      </c>
      <c r="N21" s="2">
        <f t="shared" si="7"/>
        <v>97.56097560975611</v>
      </c>
      <c r="O21" s="23">
        <v>210</v>
      </c>
      <c r="P21" s="2">
        <v>96.3</v>
      </c>
      <c r="Q21" s="2">
        <f t="shared" si="8"/>
        <v>45.857142857142854</v>
      </c>
      <c r="R21" s="25">
        <v>863</v>
      </c>
      <c r="S21" s="2">
        <v>454.4</v>
      </c>
      <c r="T21" s="2">
        <f t="shared" si="24"/>
        <v>52.65353418308227</v>
      </c>
      <c r="U21" s="25">
        <v>0</v>
      </c>
      <c r="V21" s="2">
        <v>0</v>
      </c>
      <c r="W21" s="2" t="e">
        <f t="shared" si="9"/>
        <v>#DIV/0!</v>
      </c>
      <c r="X21" s="25">
        <v>0</v>
      </c>
      <c r="Y21" s="2">
        <v>0</v>
      </c>
      <c r="Z21" s="2" t="e">
        <f t="shared" si="10"/>
        <v>#DIV/0!</v>
      </c>
      <c r="AA21" s="25">
        <v>39</v>
      </c>
      <c r="AB21" s="2">
        <v>27.9</v>
      </c>
      <c r="AC21" s="2">
        <f t="shared" si="11"/>
        <v>71.53846153846153</v>
      </c>
      <c r="AD21" s="2"/>
      <c r="AE21" s="2"/>
      <c r="AF21" s="2" t="e">
        <f t="shared" si="12"/>
        <v>#DIV/0!</v>
      </c>
      <c r="AG21" s="23"/>
      <c r="AH21" s="2"/>
      <c r="AI21" s="2" t="e">
        <f t="shared" si="13"/>
        <v>#DIV/0!</v>
      </c>
      <c r="AJ21" s="25">
        <v>5579.5</v>
      </c>
      <c r="AK21" s="27">
        <v>4429.9</v>
      </c>
      <c r="AL21" s="2">
        <f t="shared" si="14"/>
        <v>79.39600322609553</v>
      </c>
      <c r="AM21" s="25">
        <v>2456.1</v>
      </c>
      <c r="AN21" s="27">
        <v>1842.1</v>
      </c>
      <c r="AO21" s="2">
        <f t="shared" si="15"/>
        <v>75.00101787386507</v>
      </c>
      <c r="AP21" s="25">
        <v>480.8</v>
      </c>
      <c r="AQ21" s="27">
        <v>430.4</v>
      </c>
      <c r="AR21" s="2">
        <f t="shared" si="16"/>
        <v>89.51747088186356</v>
      </c>
      <c r="AS21" s="23">
        <v>7359.3</v>
      </c>
      <c r="AT21" s="28">
        <v>5137.2</v>
      </c>
      <c r="AU21" s="2">
        <f t="shared" si="17"/>
        <v>69.80555215849333</v>
      </c>
      <c r="AV21" s="32">
        <v>1328.5</v>
      </c>
      <c r="AW21" s="27">
        <v>1103.2</v>
      </c>
      <c r="AX21" s="2">
        <f t="shared" si="18"/>
        <v>83.0410237109522</v>
      </c>
      <c r="AY21" s="31">
        <v>1302.2</v>
      </c>
      <c r="AZ21" s="27">
        <v>1080</v>
      </c>
      <c r="BA21" s="2">
        <f t="shared" si="3"/>
        <v>82.93656888342804</v>
      </c>
      <c r="BB21" s="23">
        <v>2783.9</v>
      </c>
      <c r="BC21" s="30">
        <v>2173.8</v>
      </c>
      <c r="BD21" s="2">
        <f t="shared" si="19"/>
        <v>78.08470131829448</v>
      </c>
      <c r="BE21" s="31">
        <v>2001.2</v>
      </c>
      <c r="BF21" s="30">
        <v>876.1</v>
      </c>
      <c r="BG21" s="2">
        <f t="shared" si="20"/>
        <v>43.77873276034379</v>
      </c>
      <c r="BH21" s="31">
        <v>1151</v>
      </c>
      <c r="BI21" s="28">
        <v>922.3</v>
      </c>
      <c r="BJ21" s="2">
        <f t="shared" si="21"/>
        <v>80.13032145960034</v>
      </c>
      <c r="BK21" s="29">
        <f t="shared" si="4"/>
        <v>-70</v>
      </c>
      <c r="BL21" s="17">
        <f t="shared" si="22"/>
        <v>336</v>
      </c>
      <c r="BM21" s="2">
        <f t="shared" si="23"/>
        <v>-480</v>
      </c>
      <c r="BN21" s="8"/>
      <c r="BO21" s="9"/>
    </row>
    <row r="22" spans="1:67" ht="14.25">
      <c r="A22" s="7">
        <v>13</v>
      </c>
      <c r="B22" s="20" t="s">
        <v>42</v>
      </c>
      <c r="C22" s="21">
        <f t="shared" si="0"/>
        <v>7432.8</v>
      </c>
      <c r="D22" s="22">
        <f t="shared" si="1"/>
        <v>4694.299999999999</v>
      </c>
      <c r="E22" s="2">
        <f t="shared" si="5"/>
        <v>63.15654934883219</v>
      </c>
      <c r="F22" s="23">
        <v>2346.5</v>
      </c>
      <c r="G22" s="2">
        <v>1712.6</v>
      </c>
      <c r="H22" s="2">
        <f t="shared" si="6"/>
        <v>72.98529725122522</v>
      </c>
      <c r="I22" s="23">
        <v>278.7</v>
      </c>
      <c r="J22" s="2">
        <v>164.9</v>
      </c>
      <c r="K22" s="2">
        <f t="shared" si="2"/>
        <v>59.167563688554004</v>
      </c>
      <c r="L22" s="23">
        <v>0</v>
      </c>
      <c r="M22" s="2"/>
      <c r="N22" s="2" t="e">
        <f t="shared" si="7"/>
        <v>#DIV/0!</v>
      </c>
      <c r="O22" s="23">
        <v>135</v>
      </c>
      <c r="P22" s="2">
        <v>85.8</v>
      </c>
      <c r="Q22" s="2">
        <f t="shared" si="8"/>
        <v>63.55555555555556</v>
      </c>
      <c r="R22" s="25">
        <v>890</v>
      </c>
      <c r="S22" s="2">
        <v>550.6</v>
      </c>
      <c r="T22" s="2">
        <f t="shared" si="24"/>
        <v>61.86516853932584</v>
      </c>
      <c r="U22" s="25">
        <v>0</v>
      </c>
      <c r="V22" s="2">
        <v>0</v>
      </c>
      <c r="W22" s="2" t="e">
        <f t="shared" si="9"/>
        <v>#DIV/0!</v>
      </c>
      <c r="X22" s="25">
        <v>288.7</v>
      </c>
      <c r="Y22" s="2">
        <v>183.1</v>
      </c>
      <c r="Z22" s="2">
        <f t="shared" si="10"/>
        <v>63.42223761690337</v>
      </c>
      <c r="AA22" s="25">
        <v>41</v>
      </c>
      <c r="AB22" s="2">
        <v>27.3</v>
      </c>
      <c r="AC22" s="2">
        <f t="shared" si="11"/>
        <v>66.58536585365854</v>
      </c>
      <c r="AD22" s="2"/>
      <c r="AE22" s="2"/>
      <c r="AF22" s="2" t="e">
        <f t="shared" si="12"/>
        <v>#DIV/0!</v>
      </c>
      <c r="AG22" s="23"/>
      <c r="AH22" s="2">
        <v>1.4</v>
      </c>
      <c r="AI22" s="2" t="e">
        <f t="shared" si="13"/>
        <v>#DIV/0!</v>
      </c>
      <c r="AJ22" s="25">
        <v>5086.3</v>
      </c>
      <c r="AK22" s="27">
        <v>2981.7</v>
      </c>
      <c r="AL22" s="2">
        <f t="shared" si="14"/>
        <v>58.622181153294136</v>
      </c>
      <c r="AM22" s="25">
        <v>1751.5</v>
      </c>
      <c r="AN22" s="27">
        <v>1313.6</v>
      </c>
      <c r="AO22" s="2">
        <f t="shared" si="15"/>
        <v>74.99857265201256</v>
      </c>
      <c r="AP22" s="25">
        <v>991.2</v>
      </c>
      <c r="AQ22" s="27">
        <v>518.4</v>
      </c>
      <c r="AR22" s="2">
        <f t="shared" si="16"/>
        <v>52.3002421307506</v>
      </c>
      <c r="AS22" s="23">
        <v>7549.5</v>
      </c>
      <c r="AT22" s="28">
        <v>4289</v>
      </c>
      <c r="AU22" s="2">
        <f t="shared" si="17"/>
        <v>56.81170938472746</v>
      </c>
      <c r="AV22" s="32">
        <v>1457.2</v>
      </c>
      <c r="AW22" s="27">
        <v>928.1</v>
      </c>
      <c r="AX22" s="2">
        <f t="shared" si="18"/>
        <v>63.690639582761456</v>
      </c>
      <c r="AY22" s="31">
        <v>1429.7</v>
      </c>
      <c r="AZ22" s="27">
        <v>909.6</v>
      </c>
      <c r="BA22" s="2">
        <f t="shared" si="3"/>
        <v>63.6217388263272</v>
      </c>
      <c r="BB22" s="23">
        <v>2605.5</v>
      </c>
      <c r="BC22" s="30">
        <v>1186.6</v>
      </c>
      <c r="BD22" s="2">
        <f t="shared" si="19"/>
        <v>45.54212243331414</v>
      </c>
      <c r="BE22" s="31">
        <v>1613.4</v>
      </c>
      <c r="BF22" s="30">
        <v>829.7</v>
      </c>
      <c r="BG22" s="2">
        <f t="shared" si="20"/>
        <v>51.425560927234415</v>
      </c>
      <c r="BH22" s="31">
        <v>1778.8</v>
      </c>
      <c r="BI22" s="28">
        <v>1290.5</v>
      </c>
      <c r="BJ22" s="2">
        <f t="shared" si="21"/>
        <v>72.54890937710816</v>
      </c>
      <c r="BK22" s="29">
        <f t="shared" si="4"/>
        <v>-116.69999999999982</v>
      </c>
      <c r="BL22" s="17">
        <f t="shared" si="22"/>
        <v>405.2999999999993</v>
      </c>
      <c r="BM22" s="2">
        <f t="shared" si="23"/>
        <v>-347.30077120822614</v>
      </c>
      <c r="BN22" s="8"/>
      <c r="BO22" s="9"/>
    </row>
    <row r="23" spans="1:67" ht="14.25">
      <c r="A23" s="7">
        <v>14</v>
      </c>
      <c r="B23" s="20" t="s">
        <v>43</v>
      </c>
      <c r="C23" s="21">
        <f t="shared" si="0"/>
        <v>4475.700000000001</v>
      </c>
      <c r="D23" s="22">
        <f t="shared" si="1"/>
        <v>2418.4</v>
      </c>
      <c r="E23" s="2">
        <f t="shared" si="5"/>
        <v>54.03400585383291</v>
      </c>
      <c r="F23" s="23">
        <v>2314.4</v>
      </c>
      <c r="G23" s="2">
        <v>1528.8</v>
      </c>
      <c r="H23" s="2">
        <f t="shared" si="6"/>
        <v>66.05599723470445</v>
      </c>
      <c r="I23" s="23">
        <v>55.3</v>
      </c>
      <c r="J23" s="2">
        <v>36.5</v>
      </c>
      <c r="K23" s="2">
        <f t="shared" si="2"/>
        <v>66.00361663652802</v>
      </c>
      <c r="L23" s="23">
        <v>57.3</v>
      </c>
      <c r="M23" s="2">
        <v>58.1</v>
      </c>
      <c r="N23" s="2">
        <f t="shared" si="7"/>
        <v>101.39616055846423</v>
      </c>
      <c r="O23" s="23">
        <v>88</v>
      </c>
      <c r="P23" s="2">
        <v>42</v>
      </c>
      <c r="Q23" s="2">
        <f t="shared" si="8"/>
        <v>47.72727272727273</v>
      </c>
      <c r="R23" s="25">
        <v>404</v>
      </c>
      <c r="S23" s="2">
        <v>203</v>
      </c>
      <c r="T23" s="2">
        <f t="shared" si="24"/>
        <v>50.24752475247525</v>
      </c>
      <c r="U23" s="25">
        <v>0</v>
      </c>
      <c r="V23" s="2">
        <v>0</v>
      </c>
      <c r="W23" s="2" t="e">
        <f t="shared" si="9"/>
        <v>#DIV/0!</v>
      </c>
      <c r="X23" s="25">
        <v>610.5</v>
      </c>
      <c r="Y23" s="2">
        <v>484.2</v>
      </c>
      <c r="Z23" s="2">
        <f t="shared" si="10"/>
        <v>79.3120393120393</v>
      </c>
      <c r="AA23" s="25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3"/>
      <c r="AH23" s="2"/>
      <c r="AI23" s="2" t="e">
        <f t="shared" si="13"/>
        <v>#DIV/0!</v>
      </c>
      <c r="AJ23" s="25">
        <v>2161.3</v>
      </c>
      <c r="AK23" s="27">
        <v>889.6</v>
      </c>
      <c r="AL23" s="2">
        <f t="shared" si="14"/>
        <v>41.16041271456993</v>
      </c>
      <c r="AM23" s="25">
        <v>961.3</v>
      </c>
      <c r="AN23" s="27">
        <v>721</v>
      </c>
      <c r="AO23" s="2">
        <f t="shared" si="15"/>
        <v>75.00260064495995</v>
      </c>
      <c r="AP23" s="25">
        <v>296.4</v>
      </c>
      <c r="AQ23" s="27">
        <v>100</v>
      </c>
      <c r="AR23" s="2">
        <f t="shared" si="16"/>
        <v>33.738191632928476</v>
      </c>
      <c r="AS23" s="23">
        <v>4700.9</v>
      </c>
      <c r="AT23" s="28">
        <v>2306.6</v>
      </c>
      <c r="AU23" s="2">
        <f t="shared" si="17"/>
        <v>49.067199897891896</v>
      </c>
      <c r="AV23" s="32">
        <v>1420.3</v>
      </c>
      <c r="AW23" s="27">
        <v>977.6</v>
      </c>
      <c r="AX23" s="2">
        <f t="shared" si="18"/>
        <v>68.83052876152925</v>
      </c>
      <c r="AY23" s="31">
        <v>1192</v>
      </c>
      <c r="AZ23" s="27">
        <v>956.5</v>
      </c>
      <c r="BA23" s="2">
        <f t="shared" si="3"/>
        <v>80.24328859060402</v>
      </c>
      <c r="BB23" s="23">
        <v>1250.8</v>
      </c>
      <c r="BC23" s="30">
        <v>98.1</v>
      </c>
      <c r="BD23" s="2">
        <f t="shared" si="19"/>
        <v>7.842980492484809</v>
      </c>
      <c r="BE23" s="31">
        <v>983.1</v>
      </c>
      <c r="BF23" s="30">
        <v>587.4</v>
      </c>
      <c r="BG23" s="2">
        <f t="shared" si="20"/>
        <v>59.74977113213305</v>
      </c>
      <c r="BH23" s="31">
        <v>939.4</v>
      </c>
      <c r="BI23" s="28">
        <v>567.5</v>
      </c>
      <c r="BJ23" s="2">
        <f t="shared" si="21"/>
        <v>60.410900574835004</v>
      </c>
      <c r="BK23" s="29">
        <f t="shared" si="4"/>
        <v>-225.1999999999989</v>
      </c>
      <c r="BL23" s="17">
        <f t="shared" si="22"/>
        <v>111.80000000000018</v>
      </c>
      <c r="BM23" s="2">
        <f t="shared" si="23"/>
        <v>-49.644760213144195</v>
      </c>
      <c r="BN23" s="8"/>
      <c r="BO23" s="9"/>
    </row>
    <row r="24" spans="1:67" ht="14.25">
      <c r="A24" s="7">
        <v>15</v>
      </c>
      <c r="B24" s="20" t="s">
        <v>44</v>
      </c>
      <c r="C24" s="21">
        <f t="shared" si="0"/>
        <v>63462.2</v>
      </c>
      <c r="D24" s="22">
        <f t="shared" si="1"/>
        <v>30728.600000000002</v>
      </c>
      <c r="E24" s="2">
        <f t="shared" si="5"/>
        <v>48.42031949727555</v>
      </c>
      <c r="F24" s="23">
        <v>40601.4</v>
      </c>
      <c r="G24" s="2">
        <v>24920.4</v>
      </c>
      <c r="H24" s="2">
        <f t="shared" si="6"/>
        <v>61.37817907756875</v>
      </c>
      <c r="I24" s="23">
        <v>20384.1</v>
      </c>
      <c r="J24" s="2">
        <v>13075.3</v>
      </c>
      <c r="K24" s="2">
        <f t="shared" si="2"/>
        <v>64.1446029012809</v>
      </c>
      <c r="L24" s="23">
        <v>3.7</v>
      </c>
      <c r="M24" s="2">
        <v>3.7</v>
      </c>
      <c r="N24" s="2">
        <f t="shared" si="7"/>
        <v>100</v>
      </c>
      <c r="O24" s="23">
        <v>4040</v>
      </c>
      <c r="P24" s="2">
        <v>906</v>
      </c>
      <c r="Q24" s="2">
        <f t="shared" si="8"/>
        <v>22.425742574257427</v>
      </c>
      <c r="R24" s="25">
        <v>7801</v>
      </c>
      <c r="S24" s="2">
        <v>4554.3</v>
      </c>
      <c r="T24" s="2">
        <f t="shared" si="24"/>
        <v>58.38097679784643</v>
      </c>
      <c r="U24" s="25">
        <v>1500</v>
      </c>
      <c r="V24" s="2">
        <v>856.4</v>
      </c>
      <c r="W24" s="2">
        <f t="shared" si="9"/>
        <v>57.09333333333333</v>
      </c>
      <c r="X24" s="25">
        <v>1073.5</v>
      </c>
      <c r="Y24" s="2">
        <v>120.1</v>
      </c>
      <c r="Z24" s="2">
        <f t="shared" si="10"/>
        <v>11.1877037727061</v>
      </c>
      <c r="AA24" s="25">
        <v>222.1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3">
        <v>239.2</v>
      </c>
      <c r="AH24" s="2">
        <v>262</v>
      </c>
      <c r="AI24" s="2">
        <f t="shared" si="13"/>
        <v>109.53177257525084</v>
      </c>
      <c r="AJ24" s="25">
        <v>22860.8</v>
      </c>
      <c r="AK24" s="27">
        <v>5808.2</v>
      </c>
      <c r="AL24" s="2">
        <f t="shared" si="14"/>
        <v>25.406809910414335</v>
      </c>
      <c r="AM24" s="25">
        <v>1378</v>
      </c>
      <c r="AN24" s="27">
        <v>1033.5</v>
      </c>
      <c r="AO24" s="2">
        <f t="shared" si="15"/>
        <v>75</v>
      </c>
      <c r="AP24" s="25">
        <v>40</v>
      </c>
      <c r="AQ24" s="27"/>
      <c r="AR24" s="2">
        <f t="shared" si="16"/>
        <v>0</v>
      </c>
      <c r="AS24" s="23">
        <v>65602.4</v>
      </c>
      <c r="AT24" s="28">
        <v>30627.5</v>
      </c>
      <c r="AU24" s="2">
        <f t="shared" si="17"/>
        <v>46.686554150457916</v>
      </c>
      <c r="AV24" s="32">
        <v>4564.4</v>
      </c>
      <c r="AW24" s="27">
        <v>2498.1</v>
      </c>
      <c r="AX24" s="2">
        <f t="shared" si="18"/>
        <v>54.73008500569626</v>
      </c>
      <c r="AY24" s="31">
        <v>2906.6</v>
      </c>
      <c r="AZ24" s="27">
        <v>1879.2</v>
      </c>
      <c r="BA24" s="2">
        <f t="shared" si="3"/>
        <v>64.65285901052776</v>
      </c>
      <c r="BB24" s="23">
        <v>13939.8</v>
      </c>
      <c r="BC24" s="30">
        <v>8004</v>
      </c>
      <c r="BD24" s="2">
        <f t="shared" si="19"/>
        <v>57.41832737915896</v>
      </c>
      <c r="BE24" s="31">
        <v>34024.8</v>
      </c>
      <c r="BF24" s="30">
        <v>14729.2</v>
      </c>
      <c r="BG24" s="2">
        <f t="shared" si="20"/>
        <v>43.28960052667466</v>
      </c>
      <c r="BH24" s="31">
        <v>11808.9</v>
      </c>
      <c r="BI24" s="28">
        <v>4132.4</v>
      </c>
      <c r="BJ24" s="2">
        <f t="shared" si="21"/>
        <v>34.99394524468833</v>
      </c>
      <c r="BK24" s="29">
        <f t="shared" si="4"/>
        <v>-2140.199999999997</v>
      </c>
      <c r="BL24" s="17">
        <f t="shared" si="22"/>
        <v>101.10000000000218</v>
      </c>
      <c r="BM24" s="2">
        <f t="shared" si="23"/>
        <v>-4.723857583403528</v>
      </c>
      <c r="BN24" s="8"/>
      <c r="BO24" s="9"/>
    </row>
    <row r="25" spans="1:67" ht="15" customHeight="1">
      <c r="A25" s="7">
        <v>16</v>
      </c>
      <c r="B25" s="20" t="s">
        <v>45</v>
      </c>
      <c r="C25" s="21">
        <f t="shared" si="0"/>
        <v>6179.1</v>
      </c>
      <c r="D25" s="22">
        <f t="shared" si="1"/>
        <v>3154.3</v>
      </c>
      <c r="E25" s="2">
        <f t="shared" si="5"/>
        <v>51.04788723276853</v>
      </c>
      <c r="F25" s="23">
        <v>2631.6</v>
      </c>
      <c r="G25" s="2">
        <v>1264</v>
      </c>
      <c r="H25" s="2">
        <f t="shared" si="6"/>
        <v>48.03161574707403</v>
      </c>
      <c r="I25" s="23">
        <v>79.3</v>
      </c>
      <c r="J25" s="2">
        <v>43</v>
      </c>
      <c r="K25" s="2">
        <f t="shared" si="2"/>
        <v>54.224464060529634</v>
      </c>
      <c r="L25" s="23">
        <v>3.5</v>
      </c>
      <c r="M25" s="2">
        <v>1.7</v>
      </c>
      <c r="N25" s="2">
        <f t="shared" si="7"/>
        <v>48.57142857142857</v>
      </c>
      <c r="O25" s="23">
        <v>481</v>
      </c>
      <c r="P25" s="2">
        <v>17</v>
      </c>
      <c r="Q25" s="2">
        <f t="shared" si="8"/>
        <v>3.5343035343035343</v>
      </c>
      <c r="R25" s="25">
        <v>865</v>
      </c>
      <c r="S25" s="2">
        <v>277.5</v>
      </c>
      <c r="T25" s="2">
        <f t="shared" si="24"/>
        <v>32.080924855491325</v>
      </c>
      <c r="U25" s="25">
        <v>0</v>
      </c>
      <c r="V25" s="2">
        <v>0</v>
      </c>
      <c r="W25" s="2" t="e">
        <f t="shared" si="9"/>
        <v>#DIV/0!</v>
      </c>
      <c r="X25" s="25">
        <v>255.8</v>
      </c>
      <c r="Y25" s="2">
        <v>197.4</v>
      </c>
      <c r="Z25" s="2">
        <f t="shared" si="10"/>
        <v>77.16966379984362</v>
      </c>
      <c r="AA25" s="25">
        <v>17.3</v>
      </c>
      <c r="AB25" s="2">
        <v>13</v>
      </c>
      <c r="AC25" s="2">
        <f t="shared" si="11"/>
        <v>75.14450867052022</v>
      </c>
      <c r="AD25" s="2"/>
      <c r="AE25" s="2"/>
      <c r="AF25" s="2" t="e">
        <f t="shared" si="12"/>
        <v>#DIV/0!</v>
      </c>
      <c r="AG25" s="23"/>
      <c r="AH25" s="2">
        <v>20</v>
      </c>
      <c r="AI25" s="2" t="e">
        <f t="shared" si="13"/>
        <v>#DIV/0!</v>
      </c>
      <c r="AJ25" s="25">
        <v>3547.5</v>
      </c>
      <c r="AK25" s="27">
        <v>1890.3</v>
      </c>
      <c r="AL25" s="2">
        <f t="shared" si="14"/>
        <v>53.28541226215645</v>
      </c>
      <c r="AM25" s="25">
        <v>733.4</v>
      </c>
      <c r="AN25" s="27">
        <v>550</v>
      </c>
      <c r="AO25" s="2">
        <f t="shared" si="15"/>
        <v>74.99318243796019</v>
      </c>
      <c r="AP25" s="25">
        <v>793.1</v>
      </c>
      <c r="AQ25" s="27">
        <v>533.4</v>
      </c>
      <c r="AR25" s="2">
        <f t="shared" si="16"/>
        <v>67.25507502206531</v>
      </c>
      <c r="AS25" s="23">
        <v>6532.9</v>
      </c>
      <c r="AT25" s="28">
        <v>3556.6</v>
      </c>
      <c r="AU25" s="2">
        <f t="shared" si="17"/>
        <v>54.44136600896998</v>
      </c>
      <c r="AV25" s="32">
        <v>1366.3</v>
      </c>
      <c r="AW25" s="27">
        <v>653.3</v>
      </c>
      <c r="AX25" s="2">
        <f t="shared" si="18"/>
        <v>47.81526751079558</v>
      </c>
      <c r="AY25" s="31">
        <v>1221.5</v>
      </c>
      <c r="AZ25" s="27">
        <v>627.1</v>
      </c>
      <c r="BA25" s="2">
        <f t="shared" si="3"/>
        <v>51.33851821530905</v>
      </c>
      <c r="BB25" s="23">
        <v>1481.7</v>
      </c>
      <c r="BC25" s="30">
        <v>363.2</v>
      </c>
      <c r="BD25" s="2">
        <f t="shared" si="19"/>
        <v>24.51238442329756</v>
      </c>
      <c r="BE25" s="31">
        <v>2307.3</v>
      </c>
      <c r="BF25" s="30">
        <v>1560.7</v>
      </c>
      <c r="BG25" s="2">
        <f t="shared" si="20"/>
        <v>67.64183244484896</v>
      </c>
      <c r="BH25" s="31">
        <v>1240.7</v>
      </c>
      <c r="BI25" s="28">
        <v>869.8</v>
      </c>
      <c r="BJ25" s="2">
        <f t="shared" si="21"/>
        <v>70.10558555654066</v>
      </c>
      <c r="BK25" s="29">
        <f t="shared" si="4"/>
        <v>-353.7999999999993</v>
      </c>
      <c r="BL25" s="17">
        <f t="shared" si="22"/>
        <v>-402.2999999999997</v>
      </c>
      <c r="BM25" s="2">
        <f t="shared" si="23"/>
        <v>113.7083097795366</v>
      </c>
      <c r="BN25" s="8"/>
      <c r="BO25" s="9"/>
    </row>
    <row r="26" spans="1:67" ht="14.25">
      <c r="A26" s="7">
        <v>17</v>
      </c>
      <c r="B26" s="20" t="s">
        <v>46</v>
      </c>
      <c r="C26" s="21">
        <f t="shared" si="0"/>
        <v>7633.6</v>
      </c>
      <c r="D26" s="22">
        <f t="shared" si="1"/>
        <v>5446</v>
      </c>
      <c r="E26" s="2">
        <f t="shared" si="5"/>
        <v>71.34248585202263</v>
      </c>
      <c r="F26" s="23">
        <v>2126.3</v>
      </c>
      <c r="G26" s="2">
        <v>1297.8</v>
      </c>
      <c r="H26" s="2">
        <f t="shared" si="6"/>
        <v>61.03560174951793</v>
      </c>
      <c r="I26" s="23">
        <v>1046.1</v>
      </c>
      <c r="J26" s="2">
        <v>560.6</v>
      </c>
      <c r="K26" s="2">
        <f t="shared" si="2"/>
        <v>53.58952299015392</v>
      </c>
      <c r="L26" s="23">
        <v>6.1</v>
      </c>
      <c r="M26" s="2">
        <v>15</v>
      </c>
      <c r="N26" s="2">
        <f t="shared" si="7"/>
        <v>245.9016393442623</v>
      </c>
      <c r="O26" s="23">
        <v>256</v>
      </c>
      <c r="P26" s="2">
        <v>121.1</v>
      </c>
      <c r="Q26" s="2">
        <f t="shared" si="8"/>
        <v>47.3046875</v>
      </c>
      <c r="R26" s="25">
        <v>440</v>
      </c>
      <c r="S26" s="2">
        <v>166.4</v>
      </c>
      <c r="T26" s="2">
        <f t="shared" si="24"/>
        <v>37.81818181818182</v>
      </c>
      <c r="U26" s="25">
        <v>0</v>
      </c>
      <c r="V26" s="2">
        <v>0</v>
      </c>
      <c r="W26" s="2" t="e">
        <f t="shared" si="9"/>
        <v>#DIV/0!</v>
      </c>
      <c r="X26" s="25">
        <v>17</v>
      </c>
      <c r="Y26" s="2">
        <v>0</v>
      </c>
      <c r="Z26" s="2">
        <f t="shared" si="10"/>
        <v>0</v>
      </c>
      <c r="AA26" s="25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3"/>
      <c r="AH26" s="2">
        <v>51.9</v>
      </c>
      <c r="AI26" s="2" t="e">
        <f t="shared" si="13"/>
        <v>#DIV/0!</v>
      </c>
      <c r="AJ26" s="25">
        <v>5507.3</v>
      </c>
      <c r="AK26" s="27">
        <v>4148.2</v>
      </c>
      <c r="AL26" s="2">
        <f t="shared" si="14"/>
        <v>75.32184555045121</v>
      </c>
      <c r="AM26" s="25">
        <v>3416.6</v>
      </c>
      <c r="AN26" s="27">
        <v>2562.5</v>
      </c>
      <c r="AO26" s="2">
        <f t="shared" si="15"/>
        <v>75.00146344318914</v>
      </c>
      <c r="AP26" s="25">
        <v>56.7</v>
      </c>
      <c r="AQ26" s="27"/>
      <c r="AR26" s="2">
        <f t="shared" si="16"/>
        <v>0</v>
      </c>
      <c r="AS26" s="23">
        <v>7633.6</v>
      </c>
      <c r="AT26" s="28">
        <v>4473.8</v>
      </c>
      <c r="AU26" s="2">
        <f t="shared" si="17"/>
        <v>58.60668622930203</v>
      </c>
      <c r="AV26" s="32">
        <v>1620.9</v>
      </c>
      <c r="AW26" s="27">
        <v>912.4</v>
      </c>
      <c r="AX26" s="2">
        <f t="shared" si="18"/>
        <v>56.28971559010426</v>
      </c>
      <c r="AY26" s="31">
        <v>1602.7</v>
      </c>
      <c r="AZ26" s="27">
        <v>898.3</v>
      </c>
      <c r="BA26" s="2">
        <f t="shared" si="3"/>
        <v>56.04916703063579</v>
      </c>
      <c r="BB26" s="23">
        <v>1108.7</v>
      </c>
      <c r="BC26" s="30">
        <v>255.6</v>
      </c>
      <c r="BD26" s="2">
        <f t="shared" si="19"/>
        <v>23.054027239108866</v>
      </c>
      <c r="BE26" s="31">
        <v>2169.8</v>
      </c>
      <c r="BF26" s="30">
        <v>1571.9</v>
      </c>
      <c r="BG26" s="2">
        <f t="shared" si="20"/>
        <v>72.44446492764311</v>
      </c>
      <c r="BH26" s="31">
        <v>1546.5</v>
      </c>
      <c r="BI26" s="28">
        <v>1062.9</v>
      </c>
      <c r="BJ26" s="2">
        <f t="shared" si="21"/>
        <v>68.72938894277402</v>
      </c>
      <c r="BK26" s="29">
        <f t="shared" si="4"/>
        <v>0</v>
      </c>
      <c r="BL26" s="17">
        <f t="shared" si="22"/>
        <v>972.1999999999998</v>
      </c>
      <c r="BM26" s="2" t="e">
        <f t="shared" si="23"/>
        <v>#DIV/0!</v>
      </c>
      <c r="BN26" s="8"/>
      <c r="BO26" s="9"/>
    </row>
    <row r="27" spans="1:67" ht="14.25" customHeight="1">
      <c r="A27" s="34" t="s">
        <v>20</v>
      </c>
      <c r="B27" s="35"/>
      <c r="C27" s="22">
        <f>SUM(C10:C26)</f>
        <v>181738.10000000003</v>
      </c>
      <c r="D27" s="22">
        <f>SUM(D10:D26)</f>
        <v>103393.59999999999</v>
      </c>
      <c r="E27" s="6">
        <f>D27/C27*100</f>
        <v>56.89153787785829</v>
      </c>
      <c r="F27" s="24">
        <f>SUM(F10:F26)</f>
        <v>74391.90000000001</v>
      </c>
      <c r="G27" s="6">
        <f>SUM(G10:G26)</f>
        <v>47152.5</v>
      </c>
      <c r="H27" s="6">
        <f>G27/F27*100</f>
        <v>63.383916797393255</v>
      </c>
      <c r="I27" s="24">
        <f>SUM(I10:I26)</f>
        <v>24383.699999999997</v>
      </c>
      <c r="J27" s="6">
        <f>SUM(J10:J26)</f>
        <v>15821.1</v>
      </c>
      <c r="K27" s="2">
        <f t="shared" si="2"/>
        <v>64.88391835529474</v>
      </c>
      <c r="L27" s="24">
        <f>SUM(L10:L26)</f>
        <v>229.99999999999997</v>
      </c>
      <c r="M27" s="6">
        <f>SUM(M10:M26)</f>
        <v>234.89999999999998</v>
      </c>
      <c r="N27" s="6">
        <f>M27/L27*100</f>
        <v>102.1304347826087</v>
      </c>
      <c r="O27" s="24">
        <f>SUM(O10:O26)</f>
        <v>7213</v>
      </c>
      <c r="P27" s="6">
        <f>SUM(P10:P26)</f>
        <v>1929.6999999999998</v>
      </c>
      <c r="Q27" s="6">
        <f>P27/O27*100</f>
        <v>26.753084708165808</v>
      </c>
      <c r="R27" s="24">
        <f>SUM(R10:R26)</f>
        <v>18009</v>
      </c>
      <c r="S27" s="6">
        <f>SUM(S10:S26)</f>
        <v>9740</v>
      </c>
      <c r="T27" s="6">
        <f>S27/R27*100</f>
        <v>54.084069076572824</v>
      </c>
      <c r="U27" s="24">
        <f>SUM(U10:U26)</f>
        <v>1500</v>
      </c>
      <c r="V27" s="6">
        <f>SUM(V10:V26)</f>
        <v>856.4</v>
      </c>
      <c r="W27" s="6">
        <f>V27/U27*100</f>
        <v>57.09333333333333</v>
      </c>
      <c r="X27" s="24">
        <f>SUM(X10:X26)</f>
        <v>3776.9000000000005</v>
      </c>
      <c r="Y27" s="6">
        <f>SUM(Y10:Y26)</f>
        <v>2124.7999999999997</v>
      </c>
      <c r="Z27" s="6">
        <f>Y27/X27*100</f>
        <v>56.25777754242897</v>
      </c>
      <c r="AA27" s="24">
        <f>SUM(AA10:AA26)</f>
        <v>500.40000000000003</v>
      </c>
      <c r="AB27" s="6">
        <f>SUM(AB10:AB26)</f>
        <v>208.10000000000002</v>
      </c>
      <c r="AC27" s="6">
        <f>AB27/AA27*100</f>
        <v>41.58673061550759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4">
        <f>SUM(AG10:AG26)</f>
        <v>239.2</v>
      </c>
      <c r="AH27" s="6">
        <f>SUM(AH10:AH26)</f>
        <v>405.2</v>
      </c>
      <c r="AI27" s="2">
        <f>AH27/AG27*100</f>
        <v>169.3979933110368</v>
      </c>
      <c r="AJ27" s="24">
        <f>SUM(AJ10:AJ26)</f>
        <v>107346.20000000001</v>
      </c>
      <c r="AK27" s="6">
        <f>SUM(AK10:AK26)</f>
        <v>56241.09999999999</v>
      </c>
      <c r="AL27" s="6">
        <f>AK27/AJ27*100</f>
        <v>52.39225980984886</v>
      </c>
      <c r="AM27" s="24">
        <f>SUM(AM10:AM26)</f>
        <v>30213.3</v>
      </c>
      <c r="AN27" s="6">
        <f>SUM(AN10:AN26)</f>
        <v>22660.1</v>
      </c>
      <c r="AO27" s="6">
        <f>AN27/AM27*100</f>
        <v>75.00041372508134</v>
      </c>
      <c r="AP27" s="24">
        <f>SUM(AP10:AP26)</f>
        <v>15567.1</v>
      </c>
      <c r="AQ27" s="6">
        <f>SUM(AQ10:AQ26)</f>
        <v>9624.300000000001</v>
      </c>
      <c r="AR27" s="6">
        <f>AQ27/AP27*100</f>
        <v>61.82461730187383</v>
      </c>
      <c r="AS27" s="24">
        <f>SUM(AS10:AS26)</f>
        <v>186992.59999999998</v>
      </c>
      <c r="AT27" s="6">
        <f>SUM(AT10:AT26)</f>
        <v>98567.80000000002</v>
      </c>
      <c r="AU27" s="6">
        <f>(AT27/AS27)*100</f>
        <v>52.7121394108644</v>
      </c>
      <c r="AV27" s="24">
        <f>SUM(AV10:AV26)</f>
        <v>26142.7</v>
      </c>
      <c r="AW27" s="6">
        <f>SUM(AW10:AW26)</f>
        <v>15894.2</v>
      </c>
      <c r="AX27" s="6">
        <f>AW27/AV27*100</f>
        <v>60.797851790365954</v>
      </c>
      <c r="AY27" s="24">
        <f>SUM(AY10:AY26)</f>
        <v>23223.100000000002</v>
      </c>
      <c r="AZ27" s="6">
        <f>SUM(AZ10:AZ26)</f>
        <v>14900.2</v>
      </c>
      <c r="BA27" s="6">
        <f t="shared" si="3"/>
        <v>64.16111544109097</v>
      </c>
      <c r="BB27" s="24">
        <f>SUM(BB10:BB26)</f>
        <v>58660.7</v>
      </c>
      <c r="BC27" s="6">
        <f>SUM(BC10:BC26)</f>
        <v>26217.199999999997</v>
      </c>
      <c r="BD27" s="6">
        <f>BC27/BB27*100</f>
        <v>44.6929545675384</v>
      </c>
      <c r="BE27" s="24">
        <f>SUM(BE10:BE26)</f>
        <v>63954.70000000001</v>
      </c>
      <c r="BF27" s="6">
        <f>SUM(BF10:BF26)</f>
        <v>34488.600000000006</v>
      </c>
      <c r="BG27" s="6">
        <f>BF27/BE27*100</f>
        <v>53.926607426819295</v>
      </c>
      <c r="BH27" s="24">
        <f>SUM(BH10:BH26)</f>
        <v>34094.399999999994</v>
      </c>
      <c r="BI27" s="6">
        <f>SUM(BI10:BI26)</f>
        <v>18955.899999999998</v>
      </c>
      <c r="BJ27" s="6">
        <f>BI27/BH27*100</f>
        <v>55.59828006945422</v>
      </c>
      <c r="BK27" s="24">
        <f>SUM(BK10:BK26)</f>
        <v>-5254.499999999993</v>
      </c>
      <c r="BL27" s="6">
        <f>SUM(BL10:BL26)</f>
        <v>4825.800000000001</v>
      </c>
      <c r="BM27" s="6">
        <f>BL27/BK27*100</f>
        <v>-91.84127890379689</v>
      </c>
      <c r="BN27" s="8"/>
      <c r="BO27" s="9"/>
    </row>
    <row r="28" spans="3:65" ht="14.25" hidden="1">
      <c r="C28" s="13">
        <f aca="true" t="shared" si="25" ref="C28:AC28">C27-C20</f>
        <v>177767.50000000003</v>
      </c>
      <c r="D28" s="13">
        <f t="shared" si="25"/>
        <v>101015.09999999999</v>
      </c>
      <c r="E28" s="13">
        <f t="shared" si="25"/>
        <v>-3.0112475953699374</v>
      </c>
      <c r="F28" s="13">
        <f t="shared" si="25"/>
        <v>73643.20000000001</v>
      </c>
      <c r="G28" s="13">
        <f t="shared" si="25"/>
        <v>46724.5</v>
      </c>
      <c r="H28" s="13">
        <f t="shared" si="25"/>
        <v>6.218162823839101</v>
      </c>
      <c r="I28" s="13">
        <f t="shared" si="25"/>
        <v>24369.1</v>
      </c>
      <c r="J28" s="13">
        <f t="shared" si="25"/>
        <v>15814.5</v>
      </c>
      <c r="K28" s="13">
        <f t="shared" si="25"/>
        <v>19.67843890323995</v>
      </c>
      <c r="L28" s="13">
        <f t="shared" si="25"/>
        <v>224.49999999999997</v>
      </c>
      <c r="M28" s="13">
        <f t="shared" si="25"/>
        <v>234.09999999999997</v>
      </c>
      <c r="N28" s="13">
        <f t="shared" si="25"/>
        <v>87.58498023715416</v>
      </c>
      <c r="O28" s="13">
        <f t="shared" si="25"/>
        <v>7163</v>
      </c>
      <c r="P28" s="13">
        <f t="shared" si="25"/>
        <v>1918.2999999999997</v>
      </c>
      <c r="Q28" s="13">
        <f t="shared" si="25"/>
        <v>3.9530847081658074</v>
      </c>
      <c r="R28" s="13">
        <f t="shared" si="25"/>
        <v>17712</v>
      </c>
      <c r="S28" s="13">
        <f t="shared" si="25"/>
        <v>9587.4</v>
      </c>
      <c r="T28" s="13">
        <f t="shared" si="25"/>
        <v>2.70359769610144</v>
      </c>
      <c r="U28" s="13">
        <f t="shared" si="25"/>
        <v>1500</v>
      </c>
      <c r="V28" s="13">
        <f t="shared" si="25"/>
        <v>856.4</v>
      </c>
      <c r="W28" s="13" t="e">
        <f t="shared" si="25"/>
        <v>#DIV/0!</v>
      </c>
      <c r="X28" s="13">
        <f t="shared" si="25"/>
        <v>3724.5000000000005</v>
      </c>
      <c r="Y28" s="13">
        <f t="shared" si="25"/>
        <v>2124.7999999999997</v>
      </c>
      <c r="Z28" s="13">
        <f t="shared" si="25"/>
        <v>56.25777754242897</v>
      </c>
      <c r="AA28" s="13">
        <f t="shared" si="25"/>
        <v>473.40000000000003</v>
      </c>
      <c r="AB28" s="13">
        <f t="shared" si="25"/>
        <v>187.3</v>
      </c>
      <c r="AC28" s="13">
        <f t="shared" si="25"/>
        <v>-35.45030642152945</v>
      </c>
      <c r="AD28" s="13"/>
      <c r="AE28" s="13"/>
      <c r="AF28" s="2" t="e">
        <f t="shared" si="12"/>
        <v>#DIV/0!</v>
      </c>
      <c r="AG28" s="13">
        <f aca="true" t="shared" si="26" ref="AG28:BM28">AG27-AG20</f>
        <v>239.2</v>
      </c>
      <c r="AH28" s="13">
        <f t="shared" si="26"/>
        <v>405.2</v>
      </c>
      <c r="AI28" s="13" t="e">
        <f t="shared" si="26"/>
        <v>#DIV/0!</v>
      </c>
      <c r="AJ28" s="13">
        <f t="shared" si="26"/>
        <v>104124.30000000002</v>
      </c>
      <c r="AK28" s="13">
        <f t="shared" si="26"/>
        <v>54290.59999999999</v>
      </c>
      <c r="AL28" s="13">
        <f t="shared" si="26"/>
        <v>-8.146552692090985</v>
      </c>
      <c r="AM28" s="13">
        <f t="shared" si="26"/>
        <v>28582.899999999998</v>
      </c>
      <c r="AN28" s="13">
        <f t="shared" si="26"/>
        <v>21437.3</v>
      </c>
      <c r="AO28" s="13">
        <f t="shared" si="26"/>
        <v>0.00041372508135850694</v>
      </c>
      <c r="AP28" s="13">
        <f t="shared" si="26"/>
        <v>15258.300000000001</v>
      </c>
      <c r="AQ28" s="13">
        <f t="shared" si="26"/>
        <v>9495.300000000001</v>
      </c>
      <c r="AR28" s="13">
        <f t="shared" si="26"/>
        <v>20.0500059029101</v>
      </c>
      <c r="AS28" s="13">
        <f t="shared" si="26"/>
        <v>182929.19999999998</v>
      </c>
      <c r="AT28" s="13">
        <f t="shared" si="26"/>
        <v>96253.00000000001</v>
      </c>
      <c r="AU28" s="13">
        <f t="shared" si="26"/>
        <v>-4.254932499358567</v>
      </c>
      <c r="AV28" s="13">
        <f t="shared" si="26"/>
        <v>25116.9</v>
      </c>
      <c r="AW28" s="13">
        <f t="shared" si="26"/>
        <v>15092.1</v>
      </c>
      <c r="AX28" s="13">
        <f t="shared" si="26"/>
        <v>-17.39477835196199</v>
      </c>
      <c r="AY28" s="13">
        <f t="shared" si="26"/>
        <v>22201.9</v>
      </c>
      <c r="AZ28" s="13">
        <f t="shared" si="26"/>
        <v>14101</v>
      </c>
      <c r="BA28" s="13">
        <f t="shared" si="26"/>
        <v>-14.09975412412642</v>
      </c>
      <c r="BB28" s="13">
        <f t="shared" si="26"/>
        <v>56974.799999999996</v>
      </c>
      <c r="BC28" s="13">
        <f t="shared" si="26"/>
        <v>25424.499999999996</v>
      </c>
      <c r="BD28" s="13">
        <f t="shared" si="26"/>
        <v>-2.3264416006803543</v>
      </c>
      <c r="BE28" s="13">
        <f t="shared" si="26"/>
        <v>63708.000000000015</v>
      </c>
      <c r="BF28" s="13">
        <f t="shared" si="26"/>
        <v>34373.00000000001</v>
      </c>
      <c r="BG28" s="13">
        <f t="shared" si="26"/>
        <v>7.068074796093718</v>
      </c>
      <c r="BH28" s="13">
        <f t="shared" si="26"/>
        <v>33082.299999999996</v>
      </c>
      <c r="BI28" s="13">
        <f t="shared" si="26"/>
        <v>18374.899999999998</v>
      </c>
      <c r="BJ28" s="13">
        <f t="shared" si="26"/>
        <v>-1.8071146543872985</v>
      </c>
      <c r="BK28" s="13">
        <f t="shared" si="26"/>
        <v>-5161.699999999993</v>
      </c>
      <c r="BL28" s="13">
        <f t="shared" si="26"/>
        <v>4762.100000000001</v>
      </c>
      <c r="BM28" s="13">
        <f t="shared" si="26"/>
        <v>-23.199037524486542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3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8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2019-08-06T05:32:46Z</cp:lastPrinted>
  <dcterms:created xsi:type="dcterms:W3CDTF">2013-04-03T10:22:22Z</dcterms:created>
  <dcterms:modified xsi:type="dcterms:W3CDTF">2019-10-03T09:42:13Z</dcterms:modified>
  <cp:category/>
  <cp:version/>
  <cp:contentType/>
  <cp:contentStatus/>
</cp:coreProperties>
</file>