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2995" windowHeight="9030" activeTab="1"/>
  </bookViews>
  <sheets>
    <sheet name="Результаты оценки" sheetId="1" r:id="rId1"/>
    <sheet name="Сводный рейтинг" sheetId="2" r:id="rId2"/>
  </sheets>
  <externalReferences>
    <externalReference r:id="rId3"/>
  </externalReferences>
  <definedNames>
    <definedName name="_xlnm.Print_Area" localSheetId="0">'Результаты оценки'!$A$1:$D$205</definedName>
  </definedNames>
  <calcPr calcId="145621"/>
</workbook>
</file>

<file path=xl/calcChain.xml><?xml version="1.0" encoding="utf-8"?>
<calcChain xmlns="http://schemas.openxmlformats.org/spreadsheetml/2006/main">
  <c r="D16" i="2" l="1"/>
  <c r="E16" i="2" s="1"/>
  <c r="D15" i="2"/>
  <c r="E15" i="2" s="1"/>
  <c r="D14" i="2"/>
  <c r="E14" i="2"/>
  <c r="D13" i="2"/>
  <c r="E13" i="2"/>
  <c r="D159" i="1"/>
  <c r="C148" i="1"/>
  <c r="C137" i="1"/>
  <c r="C133" i="1"/>
  <c r="C159" i="1" s="1"/>
  <c r="D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120" i="1" s="1"/>
  <c r="D82" i="1"/>
  <c r="C81" i="1"/>
  <c r="C80" i="1"/>
  <c r="C79" i="1"/>
  <c r="C78" i="1"/>
  <c r="C77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7" i="1"/>
  <c r="C56" i="1"/>
  <c r="C55" i="1"/>
  <c r="C54" i="1"/>
  <c r="C82" i="1" s="1"/>
  <c r="D42" i="1"/>
  <c r="C42" i="1"/>
  <c r="D41" i="1"/>
  <c r="C41" i="1"/>
  <c r="C40" i="1"/>
  <c r="D39" i="1"/>
  <c r="C39" i="1"/>
  <c r="C38" i="1"/>
  <c r="D37" i="1"/>
  <c r="C37" i="1"/>
  <c r="D36" i="1"/>
  <c r="C36" i="1"/>
  <c r="D35" i="1"/>
  <c r="C35" i="1"/>
  <c r="D34" i="1"/>
  <c r="C34" i="1"/>
  <c r="D33" i="1"/>
  <c r="C33" i="1"/>
  <c r="D32" i="1"/>
  <c r="D31" i="1"/>
  <c r="C31" i="1"/>
  <c r="D30" i="1"/>
  <c r="C30" i="1"/>
  <c r="D29" i="1"/>
  <c r="C29" i="1"/>
  <c r="D28" i="1"/>
  <c r="C28" i="1"/>
  <c r="C27" i="1"/>
  <c r="C26" i="1"/>
  <c r="C25" i="1"/>
  <c r="D24" i="1"/>
  <c r="C24" i="1"/>
  <c r="D23" i="1"/>
  <c r="C23" i="1"/>
  <c r="D22" i="1"/>
  <c r="C22" i="1"/>
  <c r="D21" i="1"/>
  <c r="C21" i="1"/>
  <c r="C20" i="1"/>
  <c r="C19" i="1"/>
  <c r="D18" i="1"/>
  <c r="C18" i="1"/>
  <c r="D17" i="1"/>
  <c r="C17" i="1"/>
  <c r="D16" i="1"/>
  <c r="C16" i="1"/>
  <c r="D15" i="1"/>
  <c r="D43" i="1" s="1"/>
  <c r="C15" i="1"/>
  <c r="C43" i="1" s="1"/>
  <c r="E17" i="2" l="1"/>
</calcChain>
</file>

<file path=xl/sharedStrings.xml><?xml version="1.0" encoding="utf-8"?>
<sst xmlns="http://schemas.openxmlformats.org/spreadsheetml/2006/main" count="306" uniqueCount="96">
  <si>
    <t>Приложение № 1</t>
  </si>
  <si>
    <t xml:space="preserve">к Порядку оценки качества </t>
  </si>
  <si>
    <t>финансового менеджмента главных</t>
  </si>
  <si>
    <t xml:space="preserve"> распорядителей средств бюджета</t>
  </si>
  <si>
    <t>Аликовского района</t>
  </si>
  <si>
    <t xml:space="preserve">Результаты оценки качества финансового менеджмента </t>
  </si>
  <si>
    <t>Администрации Аликовского района</t>
  </si>
  <si>
    <t>(отчетный период)</t>
  </si>
  <si>
    <t>Код показателя</t>
  </si>
  <si>
    <t>Наименование показателя</t>
  </si>
  <si>
    <t>Оценка</t>
  </si>
  <si>
    <t>Среднее значение оценки, полученной всеми ГРБС</t>
  </si>
  <si>
    <t>Р1</t>
  </si>
  <si>
    <t>Соблюдеие установленных сроков представления документов и материалов к формированию проектов бюджета</t>
  </si>
  <si>
    <t>Р2</t>
  </si>
  <si>
    <t>Полнота информации о расходных обязательствах, исполняемых ГРБС, представленной в РРО</t>
  </si>
  <si>
    <t>Р3</t>
  </si>
  <si>
    <t>Внесение изменений в сводную бюджетную роспись, связанных с перемещением бюджетных ассигнований в ходе исполнения бюджета</t>
  </si>
  <si>
    <t>Р4</t>
  </si>
  <si>
    <t>Внесение изменений в кассовый план в ходе исполнения бюджета в части доходов, расходов и источников финансирования дефицита бюджета</t>
  </si>
  <si>
    <t>Р5</t>
  </si>
  <si>
    <t>Отклонение фактического исполнения кассового плана по доходам от первоначального плана доходов, заявленного ГРБС до начала финансового года</t>
  </si>
  <si>
    <t>Р6</t>
  </si>
  <si>
    <t>Р7</t>
  </si>
  <si>
    <t>Доля подведомственных ГРБС казенных учреждений Аликовского района автономных и бюджетных учреждений Аликовского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Аликовского района</t>
  </si>
  <si>
    <t>Р8</t>
  </si>
  <si>
    <t xml:space="preserve">Доля долгосрочных целевых программ Аликовского района, утвержденный объем финансирования которых изменился в течение отчетного финансового года </t>
  </si>
  <si>
    <t>Р9</t>
  </si>
  <si>
    <t>Доля муниципальных учреждений Аликовского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</si>
  <si>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Р10</t>
  </si>
  <si>
    <t>Отклонение фактического исполнения кассового плана по доходам бюджета Аликовского района от уточненного планового значения, заявленного ГРБС</t>
  </si>
  <si>
    <t>Р11</t>
  </si>
  <si>
    <t>Эффективность управления дебиторской задолженностью по расчетам с дебиторами ГРБС, подведомственных ГРБС казенных учреждений Аликовского района по доходам в отчетном году по состоянию на 1 января текущего года</t>
  </si>
  <si>
    <t>х</t>
  </si>
  <si>
    <t>Р12</t>
  </si>
  <si>
    <t>Эффективность управления дебиторской задолженностью по расчетам с дебиторами по доходам бюджетных и автономных учреждений Аликовского района, в отношении которых ГРБС осуществляет функции и полномочия учредителя, по состоянию на 1 января текущего года</t>
  </si>
  <si>
    <t>Р13</t>
  </si>
  <si>
    <t>Отклонение фактического исполнения кассового плана по расходам бюджета Аликовского района от уточненного планового значения, заявленного ГРБС</t>
  </si>
  <si>
    <t>Р14</t>
  </si>
  <si>
    <t>Эффективность управления кредиторской задолженностью ГРБС и подведомственных ГРБС казенных учреждений Аликовского района</t>
  </si>
  <si>
    <t>Р15</t>
  </si>
  <si>
    <t>Эффективность управления кредиторской задолженностью бюджетных и автономных учреждений Аликовского района, в отношении которых ГРБС осуществляет функции и полномочия учредителя</t>
  </si>
  <si>
    <t>Р16</t>
  </si>
  <si>
    <t>Наличие у ГРБС и подведомственных казенных учреждений Аликовского района просроченной кредиторской задолженности</t>
  </si>
  <si>
    <t>Р17</t>
  </si>
  <si>
    <t>Наличие у бюджетных и автономных учреждений Аликовского района, в отношении которых ГРБС осуществляет функции и полномочия учредителя, просроченной кредиторской задолженности</t>
  </si>
  <si>
    <t>Р18</t>
  </si>
  <si>
    <t>Повышение энергетической эффективности</t>
  </si>
  <si>
    <t>Р19</t>
  </si>
  <si>
    <t xml:space="preserve">Объем выявленных контрольными органами нарушений в денежном выражении при исполнении бюджета Аликовского района ГРБС </t>
  </si>
  <si>
    <t>Р20</t>
  </si>
  <si>
    <t>Методические рекомендации ГРБС по реализации государственной учетной политики</t>
  </si>
  <si>
    <t>Р21</t>
  </si>
  <si>
    <t>Подготовка и внедрение управленческого (аналитического) учета</t>
  </si>
  <si>
    <t>Р22</t>
  </si>
  <si>
    <t>Проведение ГРБС мониторинга результатов деятельности подведомственных ГРБС казенных учреждений Аликовского района, бюджетных и автономных учреждений Аликовского района, в отношении которых ГРБС осуществляет функции и полномочия учредителя</t>
  </si>
  <si>
    <t>Р23</t>
  </si>
  <si>
    <t>Нарушения, выявленные в ходе проведения внешних контрольных мероприятий в отчетном финансовом году</t>
  </si>
  <si>
    <t>Р24</t>
  </si>
  <si>
    <t>Нарушения, выявленные в ходе проведения внутренних контрольных мероприятий в отчетном финансовом году</t>
  </si>
  <si>
    <t>Р25</t>
  </si>
  <si>
    <t>Наличие у ГРБС акта об организации ведомственного финансового контроля</t>
  </si>
  <si>
    <t>Р26</t>
  </si>
  <si>
    <t>Наличие подразделения финансового контроля либо уполномоченных должностных лиц</t>
  </si>
  <si>
    <t>Р27</t>
  </si>
  <si>
    <t>Объем выставленных исковых требований по решениям суда (исполнительным документам) в денежном выражении</t>
  </si>
  <si>
    <t>Р28</t>
  </si>
  <si>
    <t>Приостановление операций по расходованию средств на лицевых счетах ГРБС, подведомственных ГРБС казенных учреждений Аликовского района, бюджетных и автономных учреждений Аликовс 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Аликовского района</t>
  </si>
  <si>
    <t>Итого</t>
  </si>
  <si>
    <t>Отдел образования, социального развития ,  молодежной политики и спорта</t>
  </si>
  <si>
    <t>Эффективность управления дебиторской задолженностью по расчетам с дебиторами по доходам бюджетных и автономных учреждений Алиуковского района, в отношении которых ГРБС осуществляет функции и полномочия учредителя, по состоянию на 1 января текущего года</t>
  </si>
  <si>
    <t>Финансовый отдел администрации Аликовского района</t>
  </si>
  <si>
    <t>Доля бюджетных ассигнований ГРБС, направляемых на финансирование районных целевых программ Аликовского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Аликовского района о  бюджете Аликовского района на очередной финансовый год и плановый период</t>
  </si>
  <si>
    <t xml:space="preserve">Приостановление операций по расходованию средств на лицевых счетах ГРБС, подведомственных ГРБС казенных учреждений Аликовского района, бюджетных и автономных учреждений Аликовского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Аликовского района </t>
  </si>
  <si>
    <t>Собрание депутатов администрации Аликовского района</t>
  </si>
  <si>
    <t>Х</t>
  </si>
  <si>
    <t>Приложение №2</t>
  </si>
  <si>
    <t>к Порядку оценки качества</t>
  </si>
  <si>
    <t>распорядителей средств бюджета</t>
  </si>
  <si>
    <t xml:space="preserve">СВОДНЫЙ РЕЙТИНГ </t>
  </si>
  <si>
    <t>главных распорядителей средств бюджета</t>
  </si>
  <si>
    <t>Аликовского района по качеству финансового менеджмента</t>
  </si>
  <si>
    <t>Место</t>
  </si>
  <si>
    <t>Наименование</t>
  </si>
  <si>
    <t xml:space="preserve">Суммарная оценка качества финансо­вого менеджмента </t>
  </si>
  <si>
    <t>Максимальная оценка качества финансо­вого менеджмента</t>
  </si>
  <si>
    <t>Уровень качества финансового менеджмента, %</t>
  </si>
  <si>
    <t>Администрация</t>
  </si>
  <si>
    <t>Отдел образования и молодежной политики</t>
  </si>
  <si>
    <t>Финансовый отдел</t>
  </si>
  <si>
    <t>Собрание депутатов</t>
  </si>
  <si>
    <t xml:space="preserve">Оценка среднего уровня качества финансового менеджмента главных распорядителей средств бюджета Порецкого района </t>
  </si>
  <si>
    <t>Приостановление операций по расходованию средств на лицевых счетах ГРБС, подведомственных ГРБС казенных учреждений Аликовского района, бюджетных и автономных учреждений Аликовского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Аликовского района</t>
  </si>
  <si>
    <t>за 2018 год</t>
  </si>
  <si>
    <t>Доля бюджетных ассигнований ГРБС, направляемых на финансирование районных целевых программ Аликовского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Аликовского района о  бюджете Аликовского  района на очередной финансовый год и плановый период</t>
  </si>
  <si>
    <t>(наименование главного распорядителя средств бюджета Аликовского района)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</si>
</sst>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0"/>
      <name val="Arial Cyr"/>
      <charset val="204"/>
    </font>
    <font>
      <sz val="9"/>
      <name val="Calibri"/>
      <family val="2"/>
      <charset val="204"/>
    </font>
    <font>
      <sz val="12"/>
      <name val="Times New Roman"/>
      <family val="1"/>
      <charset val="204"/>
    </font>
    <font>
      <b/>
      <sz val="9"/>
      <name val="Calibri"/>
      <family val="2"/>
      <charset val="204"/>
    </font>
    <font>
      <b/>
      <u/>
      <sz val="9"/>
      <name val="Calibri"/>
      <family val="2"/>
      <charset val="204"/>
    </font>
    <font>
      <sz val="6"/>
      <name val="Calibri"/>
      <family val="2"/>
      <charset val="204"/>
    </font>
    <font>
      <u/>
      <sz val="9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9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4;&#1077;&#1085;&#1082;&#1072;%20&#1082;&#1072;&#1095;&#1077;&#1089;&#1090;&#1074;&#1072;%20&#1092;&#1080;&#1085;&#1072;&#1085;&#1089;.%20&#1084;&#1077;&#1085;&#1077;&#1076;&#1078;&#1084;&#1077;&#1085;&#1090;&#1072;%202016%20&#1075;&#1086;&#1076;%20-%20&#1040;&#1083;&#1080;&#1082;&#1086;&#1074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3"/>
      <sheetName val="Р24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>
            <v>5</v>
          </cell>
        </row>
        <row r="9">
          <cell r="F9">
            <v>5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>
            <v>5</v>
          </cell>
        </row>
        <row r="9">
          <cell r="F9">
            <v>5</v>
          </cell>
        </row>
      </sheetData>
      <sheetData sheetId="2"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  <row r="8">
          <cell r="E8">
            <v>5</v>
          </cell>
        </row>
        <row r="9">
          <cell r="E9">
            <v>5</v>
          </cell>
        </row>
      </sheetData>
      <sheetData sheetId="4">
        <row r="7">
          <cell r="F7">
            <v>0</v>
          </cell>
        </row>
        <row r="9">
          <cell r="F9">
            <v>0</v>
          </cell>
        </row>
      </sheetData>
      <sheetData sheetId="5">
        <row r="7">
          <cell r="F7">
            <v>5</v>
          </cell>
        </row>
        <row r="8">
          <cell r="F8">
            <v>5</v>
          </cell>
        </row>
        <row r="9">
          <cell r="F9">
            <v>5</v>
          </cell>
        </row>
      </sheetData>
      <sheetData sheetId="6">
        <row r="7">
          <cell r="J7">
            <v>0</v>
          </cell>
        </row>
        <row r="8">
          <cell r="J8">
            <v>1</v>
          </cell>
        </row>
        <row r="9">
          <cell r="J9" t="str">
            <v>Х</v>
          </cell>
        </row>
      </sheetData>
      <sheetData sheetId="7">
        <row r="7">
          <cell r="H7">
            <v>5</v>
          </cell>
        </row>
        <row r="8">
          <cell r="H8">
            <v>5</v>
          </cell>
        </row>
        <row r="9">
          <cell r="H9">
            <v>5</v>
          </cell>
        </row>
      </sheetData>
      <sheetData sheetId="8">
        <row r="7">
          <cell r="H7">
            <v>1</v>
          </cell>
        </row>
        <row r="8">
          <cell r="H8">
            <v>2</v>
          </cell>
        </row>
        <row r="9">
          <cell r="H9" t="str">
            <v>Х</v>
          </cell>
        </row>
      </sheetData>
      <sheetData sheetId="9">
        <row r="7">
          <cell r="F7">
            <v>5</v>
          </cell>
        </row>
        <row r="8">
          <cell r="F8">
            <v>5</v>
          </cell>
        </row>
        <row r="9">
          <cell r="F9">
            <v>5</v>
          </cell>
        </row>
      </sheetData>
      <sheetData sheetId="10">
        <row r="7">
          <cell r="F7" t="str">
            <v>норма</v>
          </cell>
        </row>
        <row r="8">
          <cell r="F8" t="str">
            <v>норма</v>
          </cell>
        </row>
        <row r="9">
          <cell r="F9" t="str">
            <v>норма</v>
          </cell>
        </row>
      </sheetData>
      <sheetData sheetId="11">
        <row r="7">
          <cell r="F7" t="str">
            <v>норма</v>
          </cell>
        </row>
        <row r="8">
          <cell r="F8" t="str">
            <v>норма</v>
          </cell>
        </row>
        <row r="9">
          <cell r="F9" t="str">
            <v>Х</v>
          </cell>
        </row>
      </sheetData>
      <sheetData sheetId="12">
        <row r="7">
          <cell r="F7">
            <v>5</v>
          </cell>
        </row>
        <row r="8">
          <cell r="F8">
            <v>5</v>
          </cell>
        </row>
        <row r="9">
          <cell r="F9">
            <v>4</v>
          </cell>
        </row>
      </sheetData>
      <sheetData sheetId="13">
        <row r="7">
          <cell r="F7">
            <v>5</v>
          </cell>
        </row>
        <row r="8">
          <cell r="F8">
            <v>5</v>
          </cell>
        </row>
        <row r="9">
          <cell r="F9">
            <v>5</v>
          </cell>
        </row>
      </sheetData>
      <sheetData sheetId="14">
        <row r="7">
          <cell r="F7">
            <v>5</v>
          </cell>
        </row>
        <row r="8">
          <cell r="F8">
            <v>5</v>
          </cell>
        </row>
        <row r="9">
          <cell r="F9" t="str">
            <v>Х</v>
          </cell>
        </row>
      </sheetData>
      <sheetData sheetId="15">
        <row r="7">
          <cell r="F7">
            <v>5</v>
          </cell>
        </row>
        <row r="8">
          <cell r="F8">
            <v>5</v>
          </cell>
        </row>
        <row r="9">
          <cell r="F9">
            <v>5</v>
          </cell>
        </row>
      </sheetData>
      <sheetData sheetId="16">
        <row r="7">
          <cell r="F7">
            <v>5</v>
          </cell>
        </row>
        <row r="8">
          <cell r="F8">
            <v>5</v>
          </cell>
        </row>
        <row r="9">
          <cell r="F9" t="str">
            <v>Х</v>
          </cell>
        </row>
      </sheetData>
      <sheetData sheetId="17">
        <row r="7">
          <cell r="H7">
            <v>5</v>
          </cell>
        </row>
        <row r="11">
          <cell r="H11">
            <v>0</v>
          </cell>
        </row>
        <row r="15">
          <cell r="H15" t="str">
            <v>Х</v>
          </cell>
        </row>
      </sheetData>
      <sheetData sheetId="18">
        <row r="7">
          <cell r="F7">
            <v>5</v>
          </cell>
        </row>
        <row r="8">
          <cell r="F8">
            <v>5</v>
          </cell>
        </row>
        <row r="9">
          <cell r="F9">
            <v>5</v>
          </cell>
        </row>
      </sheetData>
      <sheetData sheetId="19">
        <row r="7">
          <cell r="D7">
            <v>5</v>
          </cell>
        </row>
        <row r="8">
          <cell r="D8">
            <v>5</v>
          </cell>
        </row>
        <row r="9">
          <cell r="D9">
            <v>5</v>
          </cell>
        </row>
      </sheetData>
      <sheetData sheetId="20">
        <row r="7">
          <cell r="D7">
            <v>5</v>
          </cell>
        </row>
        <row r="8">
          <cell r="D8">
            <v>5</v>
          </cell>
        </row>
        <row r="9">
          <cell r="D9">
            <v>5</v>
          </cell>
        </row>
      </sheetData>
      <sheetData sheetId="21">
        <row r="7">
          <cell r="D7">
            <v>5</v>
          </cell>
        </row>
        <row r="8">
          <cell r="D8">
            <v>5</v>
          </cell>
        </row>
        <row r="9">
          <cell r="D9" t="str">
            <v>Х</v>
          </cell>
        </row>
      </sheetData>
      <sheetData sheetId="22">
        <row r="7">
          <cell r="F7">
            <v>5</v>
          </cell>
        </row>
        <row r="8">
          <cell r="F8">
            <v>5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  <row r="8">
          <cell r="F8">
            <v>0</v>
          </cell>
        </row>
        <row r="9">
          <cell r="F9">
            <v>5</v>
          </cell>
        </row>
      </sheetData>
      <sheetData sheetId="24">
        <row r="7">
          <cell r="D7">
            <v>5</v>
          </cell>
        </row>
        <row r="8">
          <cell r="D8">
            <v>5</v>
          </cell>
        </row>
        <row r="9">
          <cell r="D9">
            <v>5</v>
          </cell>
        </row>
      </sheetData>
      <sheetData sheetId="25">
        <row r="7">
          <cell r="D7">
            <v>0</v>
          </cell>
        </row>
        <row r="8">
          <cell r="D8">
            <v>0</v>
          </cell>
        </row>
        <row r="9">
          <cell r="D9">
            <v>5</v>
          </cell>
        </row>
      </sheetData>
      <sheetData sheetId="26">
        <row r="7">
          <cell r="F7">
            <v>4</v>
          </cell>
        </row>
        <row r="8">
          <cell r="F8">
            <v>5</v>
          </cell>
        </row>
        <row r="9">
          <cell r="F9">
            <v>5</v>
          </cell>
        </row>
      </sheetData>
      <sheetData sheetId="27">
        <row r="7">
          <cell r="F7">
            <v>5</v>
          </cell>
        </row>
        <row r="8">
          <cell r="F8">
            <v>5</v>
          </cell>
        </row>
        <row r="9">
          <cell r="F9" t="str">
            <v>Х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9"/>
  <sheetViews>
    <sheetView view="pageBreakPreview" topLeftCell="A184" zoomScale="85" zoomScaleNormal="100" workbookViewId="0">
      <selection activeCell="A9" sqref="A9:D9"/>
    </sheetView>
  </sheetViews>
  <sheetFormatPr defaultRowHeight="12" x14ac:dyDescent="0.2"/>
  <cols>
    <col min="1" max="1" width="5.140625" style="1" customWidth="1"/>
    <col min="2" max="2" width="150.5703125" style="1" customWidth="1"/>
    <col min="3" max="3" width="4" style="1" customWidth="1"/>
    <col min="4" max="4" width="12.85546875" style="1" customWidth="1"/>
    <col min="5" max="16384" width="9.140625" style="1"/>
  </cols>
  <sheetData>
    <row r="1" spans="1:4" ht="12.75" customHeight="1" x14ac:dyDescent="0.25">
      <c r="B1" s="22" t="s">
        <v>0</v>
      </c>
      <c r="C1" s="22"/>
      <c r="D1" s="22"/>
    </row>
    <row r="2" spans="1:4" ht="12.75" customHeight="1" x14ac:dyDescent="0.25">
      <c r="B2" s="22" t="s">
        <v>1</v>
      </c>
      <c r="C2" s="22"/>
      <c r="D2" s="22"/>
    </row>
    <row r="3" spans="1:4" ht="12.75" customHeight="1" x14ac:dyDescent="0.25">
      <c r="B3" s="22" t="s">
        <v>2</v>
      </c>
      <c r="C3" s="22"/>
      <c r="D3" s="22"/>
    </row>
    <row r="4" spans="1:4" ht="15.75" x14ac:dyDescent="0.25">
      <c r="B4" s="22" t="s">
        <v>3</v>
      </c>
      <c r="C4" s="22"/>
      <c r="D4" s="22"/>
    </row>
    <row r="5" spans="1:4" ht="15.75" x14ac:dyDescent="0.25">
      <c r="B5" s="22" t="s">
        <v>4</v>
      </c>
      <c r="C5" s="22"/>
      <c r="D5" s="22"/>
    </row>
    <row r="7" spans="1:4" x14ac:dyDescent="0.2">
      <c r="A7" s="21" t="s">
        <v>5</v>
      </c>
      <c r="B7" s="21"/>
      <c r="C7" s="21"/>
      <c r="D7" s="21"/>
    </row>
    <row r="8" spans="1:4" ht="12.75" customHeight="1" x14ac:dyDescent="0.2">
      <c r="A8" s="24" t="s">
        <v>6</v>
      </c>
      <c r="B8" s="21"/>
      <c r="C8" s="21"/>
      <c r="D8" s="21"/>
    </row>
    <row r="9" spans="1:4" ht="9.75" customHeight="1" x14ac:dyDescent="0.2">
      <c r="A9" s="23" t="s">
        <v>95</v>
      </c>
      <c r="B9" s="23"/>
      <c r="C9" s="23"/>
      <c r="D9" s="23"/>
    </row>
    <row r="10" spans="1:4" x14ac:dyDescent="0.2">
      <c r="A10" s="25" t="s">
        <v>93</v>
      </c>
      <c r="B10" s="25"/>
      <c r="C10" s="25"/>
      <c r="D10" s="25"/>
    </row>
    <row r="11" spans="1:4" ht="9" customHeight="1" x14ac:dyDescent="0.2">
      <c r="A11" s="23" t="s">
        <v>7</v>
      </c>
      <c r="B11" s="23"/>
      <c r="C11" s="23"/>
      <c r="D11" s="23"/>
    </row>
    <row r="13" spans="1:4" ht="60" x14ac:dyDescent="0.2">
      <c r="A13" s="2" t="s">
        <v>8</v>
      </c>
      <c r="B13" s="3" t="s">
        <v>9</v>
      </c>
      <c r="C13" s="2" t="s">
        <v>10</v>
      </c>
      <c r="D13" s="2" t="s">
        <v>11</v>
      </c>
    </row>
    <row r="14" spans="1:4" x14ac:dyDescent="0.2">
      <c r="A14" s="2">
        <v>1</v>
      </c>
      <c r="B14" s="2">
        <v>2</v>
      </c>
      <c r="C14" s="2">
        <v>3</v>
      </c>
      <c r="D14" s="2">
        <v>4</v>
      </c>
    </row>
    <row r="15" spans="1:4" x14ac:dyDescent="0.2">
      <c r="A15" s="4" t="s">
        <v>12</v>
      </c>
      <c r="B15" s="5" t="s">
        <v>13</v>
      </c>
      <c r="C15" s="6">
        <f>[1]Р1!F7</f>
        <v>5</v>
      </c>
      <c r="D15" s="7">
        <f>([1]Р1!F7+[1]Р1!F8+[1]Р1!F9+[1]Р1!F10)/4</f>
        <v>5</v>
      </c>
    </row>
    <row r="16" spans="1:4" x14ac:dyDescent="0.2">
      <c r="A16" s="4" t="s">
        <v>14</v>
      </c>
      <c r="B16" s="5" t="s">
        <v>15</v>
      </c>
      <c r="C16" s="6">
        <f>[1]Р2!F7</f>
        <v>5</v>
      </c>
      <c r="D16" s="7">
        <f>([1]Р2!F7+[1]Р2!F8+[1]Р2!F9)/3</f>
        <v>5</v>
      </c>
    </row>
    <row r="17" spans="1:4" x14ac:dyDescent="0.2">
      <c r="A17" s="4" t="s">
        <v>16</v>
      </c>
      <c r="B17" s="5" t="s">
        <v>17</v>
      </c>
      <c r="C17" s="6">
        <f>[1]Р3!E7</f>
        <v>0</v>
      </c>
      <c r="D17" s="7">
        <f>([1]Р3!E7+[1]Р3!E9+[1]Р3!E8)/3</f>
        <v>0</v>
      </c>
    </row>
    <row r="18" spans="1:4" x14ac:dyDescent="0.2">
      <c r="A18" s="4" t="s">
        <v>18</v>
      </c>
      <c r="B18" s="5" t="s">
        <v>19</v>
      </c>
      <c r="C18" s="6">
        <f>[1]Р4!E7</f>
        <v>5</v>
      </c>
      <c r="D18" s="7">
        <f>([1]Р4!E7+[1]Р4!E8+[1]Р4!E9)/3</f>
        <v>5</v>
      </c>
    </row>
    <row r="19" spans="1:4" x14ac:dyDescent="0.2">
      <c r="A19" s="4" t="s">
        <v>20</v>
      </c>
      <c r="B19" s="5" t="s">
        <v>21</v>
      </c>
      <c r="C19" s="6">
        <f>[1]Р5!F7</f>
        <v>0</v>
      </c>
      <c r="D19" s="7">
        <v>0</v>
      </c>
    </row>
    <row r="20" spans="1:4" ht="36" x14ac:dyDescent="0.2">
      <c r="A20" s="4" t="s">
        <v>22</v>
      </c>
      <c r="B20" s="5" t="s">
        <v>72</v>
      </c>
      <c r="C20" s="6">
        <f>[1]Р6!F7</f>
        <v>5</v>
      </c>
      <c r="D20" s="7">
        <v>3.5</v>
      </c>
    </row>
    <row r="21" spans="1:4" ht="36" x14ac:dyDescent="0.2">
      <c r="A21" s="4" t="s">
        <v>23</v>
      </c>
      <c r="B21" s="5" t="s">
        <v>24</v>
      </c>
      <c r="C21" s="6">
        <f>[1]Р7!J7</f>
        <v>0</v>
      </c>
      <c r="D21" s="7">
        <f>([1]Р7!J7+[1]Р7!J8)/2</f>
        <v>0.5</v>
      </c>
    </row>
    <row r="22" spans="1:4" x14ac:dyDescent="0.2">
      <c r="A22" s="4" t="s">
        <v>25</v>
      </c>
      <c r="B22" s="5" t="s">
        <v>26</v>
      </c>
      <c r="C22" s="6">
        <f>[1]Р8!H7</f>
        <v>5</v>
      </c>
      <c r="D22" s="7">
        <f>([1]Р8!H7+[1]Р8!H8)/2</f>
        <v>5</v>
      </c>
    </row>
    <row r="23" spans="1:4" ht="24" x14ac:dyDescent="0.2">
      <c r="A23" s="4" t="s">
        <v>27</v>
      </c>
      <c r="B23" s="5" t="s">
        <v>28</v>
      </c>
      <c r="C23" s="6">
        <f>[1]Р9!H7</f>
        <v>1</v>
      </c>
      <c r="D23" s="7">
        <f>([1]Р9!H7+[1]Р9!H8)/2</f>
        <v>1.5</v>
      </c>
    </row>
    <row r="24" spans="1:4" x14ac:dyDescent="0.2">
      <c r="A24" s="4" t="s">
        <v>29</v>
      </c>
      <c r="B24" s="5" t="s">
        <v>30</v>
      </c>
      <c r="C24" s="6">
        <f>[1]Р10!F7</f>
        <v>5</v>
      </c>
      <c r="D24" s="7">
        <f>([1]Р10!F7+[1]Р10!F8+[1]Р10!F9)/3</f>
        <v>5</v>
      </c>
    </row>
    <row r="25" spans="1:4" ht="24" x14ac:dyDescent="0.2">
      <c r="A25" s="4" t="s">
        <v>31</v>
      </c>
      <c r="B25" s="5" t="s">
        <v>32</v>
      </c>
      <c r="C25" s="6" t="str">
        <f>[1]Р11!F7</f>
        <v>норма</v>
      </c>
      <c r="D25" s="8" t="s">
        <v>33</v>
      </c>
    </row>
    <row r="26" spans="1:4" ht="24" x14ac:dyDescent="0.2">
      <c r="A26" s="4" t="s">
        <v>34</v>
      </c>
      <c r="B26" s="5" t="s">
        <v>35</v>
      </c>
      <c r="C26" s="6" t="str">
        <f>[1]Р12!F7</f>
        <v>норма</v>
      </c>
      <c r="D26" s="8" t="s">
        <v>33</v>
      </c>
    </row>
    <row r="27" spans="1:4" x14ac:dyDescent="0.2">
      <c r="A27" s="4" t="s">
        <v>36</v>
      </c>
      <c r="B27" s="5" t="s">
        <v>37</v>
      </c>
      <c r="C27" s="6">
        <f>[1]Р13!F7</f>
        <v>5</v>
      </c>
      <c r="D27" s="7">
        <v>4.8</v>
      </c>
    </row>
    <row r="28" spans="1:4" x14ac:dyDescent="0.2">
      <c r="A28" s="4" t="s">
        <v>38</v>
      </c>
      <c r="B28" s="5" t="s">
        <v>39</v>
      </c>
      <c r="C28" s="6">
        <f>[1]Р14!F7</f>
        <v>5</v>
      </c>
      <c r="D28" s="7">
        <f>([1]Р14!F7+[1]Р14!F8+[1]Р14!F9)/3</f>
        <v>5</v>
      </c>
    </row>
    <row r="29" spans="1:4" ht="24" x14ac:dyDescent="0.2">
      <c r="A29" s="4" t="s">
        <v>40</v>
      </c>
      <c r="B29" s="5" t="s">
        <v>41</v>
      </c>
      <c r="C29" s="6">
        <f>[1]Р15!F7</f>
        <v>5</v>
      </c>
      <c r="D29" s="7">
        <f>([1]Р15!F7+[1]Р15!F8)/2</f>
        <v>5</v>
      </c>
    </row>
    <row r="30" spans="1:4" x14ac:dyDescent="0.2">
      <c r="A30" s="4" t="s">
        <v>42</v>
      </c>
      <c r="B30" s="5" t="s">
        <v>43</v>
      </c>
      <c r="C30" s="6">
        <f>[1]Р16!F7</f>
        <v>5</v>
      </c>
      <c r="D30" s="7">
        <f>([1]Р16!F7+[1]Р16!F8+[1]Р16!F9)/3</f>
        <v>5</v>
      </c>
    </row>
    <row r="31" spans="1:4" ht="24" x14ac:dyDescent="0.2">
      <c r="A31" s="4" t="s">
        <v>44</v>
      </c>
      <c r="B31" s="5" t="s">
        <v>45</v>
      </c>
      <c r="C31" s="6">
        <f>[1]Р17!F7</f>
        <v>5</v>
      </c>
      <c r="D31" s="7">
        <f>([1]Р17!F7+[1]Р17!F8)/2</f>
        <v>5</v>
      </c>
    </row>
    <row r="32" spans="1:4" x14ac:dyDescent="0.2">
      <c r="A32" s="4" t="s">
        <v>46</v>
      </c>
      <c r="B32" s="5" t="s">
        <v>47</v>
      </c>
      <c r="C32" s="6">
        <v>4</v>
      </c>
      <c r="D32" s="7">
        <f>([1]Р18!H7+[1]Р18!H11)/2</f>
        <v>2.5</v>
      </c>
    </row>
    <row r="33" spans="1:4" x14ac:dyDescent="0.2">
      <c r="A33" s="4" t="s">
        <v>48</v>
      </c>
      <c r="B33" s="5" t="s">
        <v>49</v>
      </c>
      <c r="C33" s="6">
        <f>[1]Р19!F7</f>
        <v>5</v>
      </c>
      <c r="D33" s="7">
        <f>([1]Р19!F7+[1]Р19!F8+[1]Р19!F9)/3</f>
        <v>5</v>
      </c>
    </row>
    <row r="34" spans="1:4" x14ac:dyDescent="0.2">
      <c r="A34" s="4" t="s">
        <v>50</v>
      </c>
      <c r="B34" s="5" t="s">
        <v>51</v>
      </c>
      <c r="C34" s="6">
        <f>[1]Р20!D7</f>
        <v>5</v>
      </c>
      <c r="D34" s="7">
        <f>([1]Р20!D7+[1]Р20!D8+[1]Р20!D9)/3</f>
        <v>5</v>
      </c>
    </row>
    <row r="35" spans="1:4" x14ac:dyDescent="0.2">
      <c r="A35" s="4" t="s">
        <v>52</v>
      </c>
      <c r="B35" s="5" t="s">
        <v>53</v>
      </c>
      <c r="C35" s="6">
        <f>[1]Р21!D7</f>
        <v>5</v>
      </c>
      <c r="D35" s="7">
        <f>([1]Р21!D7+[1]Р21!D8+[1]Р21!D9)/3</f>
        <v>5</v>
      </c>
    </row>
    <row r="36" spans="1:4" ht="24" x14ac:dyDescent="0.2">
      <c r="A36" s="4" t="s">
        <v>54</v>
      </c>
      <c r="B36" s="5" t="s">
        <v>55</v>
      </c>
      <c r="C36" s="6">
        <f>[1]Р22!D7</f>
        <v>5</v>
      </c>
      <c r="D36" s="7">
        <f>([1]Р22!D7+[1]Р22!D8)/2</f>
        <v>5</v>
      </c>
    </row>
    <row r="37" spans="1:4" x14ac:dyDescent="0.2">
      <c r="A37" s="4" t="s">
        <v>56</v>
      </c>
      <c r="B37" s="5" t="s">
        <v>57</v>
      </c>
      <c r="C37" s="6">
        <f>[1]Р23!F7</f>
        <v>5</v>
      </c>
      <c r="D37" s="7">
        <f>([1]Р23!F7+[1]Р23!F8+[1]Р23!F9)/3</f>
        <v>5</v>
      </c>
    </row>
    <row r="38" spans="1:4" x14ac:dyDescent="0.2">
      <c r="A38" s="4" t="s">
        <v>58</v>
      </c>
      <c r="B38" s="5" t="s">
        <v>59</v>
      </c>
      <c r="C38" s="6">
        <f>[1]Р24!F7</f>
        <v>5</v>
      </c>
      <c r="D38" s="7">
        <v>3.1</v>
      </c>
    </row>
    <row r="39" spans="1:4" x14ac:dyDescent="0.2">
      <c r="A39" s="4" t="s">
        <v>60</v>
      </c>
      <c r="B39" s="5" t="s">
        <v>61</v>
      </c>
      <c r="C39" s="6">
        <f>[1]Р25!D7</f>
        <v>5</v>
      </c>
      <c r="D39" s="7">
        <f>([1]Р25!D7+[1]Р25!D8+[1]Р25!D9)/3</f>
        <v>5</v>
      </c>
    </row>
    <row r="40" spans="1:4" x14ac:dyDescent="0.2">
      <c r="A40" s="4" t="s">
        <v>62</v>
      </c>
      <c r="B40" s="5" t="s">
        <v>63</v>
      </c>
      <c r="C40" s="6">
        <f>[1]Р26!D7</f>
        <v>0</v>
      </c>
      <c r="D40" s="7">
        <v>2.5</v>
      </c>
    </row>
    <row r="41" spans="1:4" x14ac:dyDescent="0.2">
      <c r="A41" s="4" t="s">
        <v>64</v>
      </c>
      <c r="B41" s="5" t="s">
        <v>65</v>
      </c>
      <c r="C41" s="6">
        <f>[1]Р27!F7</f>
        <v>4</v>
      </c>
      <c r="D41" s="7">
        <f>([1]Р27!F7+[1]Р27!F8+[1]Р27!F9)/3</f>
        <v>4.666666666666667</v>
      </c>
    </row>
    <row r="42" spans="1:4" ht="36" x14ac:dyDescent="0.2">
      <c r="A42" s="4" t="s">
        <v>66</v>
      </c>
      <c r="B42" s="5" t="s">
        <v>67</v>
      </c>
      <c r="C42" s="6">
        <f>[1]Р28!F7</f>
        <v>5</v>
      </c>
      <c r="D42" s="7">
        <f>([1]Р28!F7+[1]Р28!F8)/2</f>
        <v>5</v>
      </c>
    </row>
    <row r="43" spans="1:4" ht="24" x14ac:dyDescent="0.2">
      <c r="A43" s="4" t="s">
        <v>68</v>
      </c>
      <c r="B43" s="5"/>
      <c r="C43" s="6">
        <f>SUM(C15:C42)</f>
        <v>104</v>
      </c>
      <c r="D43" s="9">
        <f>SUM(D15:D42)</f>
        <v>103.06666666666666</v>
      </c>
    </row>
    <row r="46" spans="1:4" x14ac:dyDescent="0.2">
      <c r="A46" s="21" t="s">
        <v>5</v>
      </c>
      <c r="B46" s="21"/>
      <c r="C46" s="21"/>
      <c r="D46" s="21"/>
    </row>
    <row r="47" spans="1:4" x14ac:dyDescent="0.2">
      <c r="A47" s="10"/>
      <c r="B47" s="24" t="s">
        <v>69</v>
      </c>
      <c r="C47" s="24"/>
      <c r="D47" s="24"/>
    </row>
    <row r="48" spans="1:4" x14ac:dyDescent="0.2">
      <c r="A48" s="23" t="s">
        <v>95</v>
      </c>
      <c r="B48" s="23"/>
      <c r="C48" s="23"/>
      <c r="D48" s="23"/>
    </row>
    <row r="49" spans="1:4" x14ac:dyDescent="0.2">
      <c r="A49" s="25" t="s">
        <v>93</v>
      </c>
      <c r="B49" s="25"/>
      <c r="C49" s="25"/>
      <c r="D49" s="25"/>
    </row>
    <row r="50" spans="1:4" x14ac:dyDescent="0.2">
      <c r="A50" s="23" t="s">
        <v>7</v>
      </c>
      <c r="B50" s="23"/>
      <c r="C50" s="23"/>
      <c r="D50" s="23"/>
    </row>
    <row r="52" spans="1:4" ht="60" x14ac:dyDescent="0.2">
      <c r="A52" s="2" t="s">
        <v>8</v>
      </c>
      <c r="B52" s="3" t="s">
        <v>9</v>
      </c>
      <c r="C52" s="2" t="s">
        <v>10</v>
      </c>
      <c r="D52" s="2" t="s">
        <v>11</v>
      </c>
    </row>
    <row r="53" spans="1:4" x14ac:dyDescent="0.2">
      <c r="A53" s="2">
        <v>1</v>
      </c>
      <c r="B53" s="2">
        <v>2</v>
      </c>
      <c r="C53" s="2">
        <v>3</v>
      </c>
      <c r="D53" s="2">
        <v>4</v>
      </c>
    </row>
    <row r="54" spans="1:4" x14ac:dyDescent="0.2">
      <c r="A54" s="4" t="s">
        <v>12</v>
      </c>
      <c r="B54" s="5" t="s">
        <v>13</v>
      </c>
      <c r="C54" s="6">
        <f>[1]Р1!F8</f>
        <v>5</v>
      </c>
      <c r="D54" s="7">
        <v>5</v>
      </c>
    </row>
    <row r="55" spans="1:4" x14ac:dyDescent="0.2">
      <c r="A55" s="4" t="s">
        <v>14</v>
      </c>
      <c r="B55" s="5" t="s">
        <v>15</v>
      </c>
      <c r="C55" s="6">
        <f>[1]Р2!F8</f>
        <v>5</v>
      </c>
      <c r="D55" s="7">
        <v>5</v>
      </c>
    </row>
    <row r="56" spans="1:4" x14ac:dyDescent="0.2">
      <c r="A56" s="4" t="s">
        <v>16</v>
      </c>
      <c r="B56" s="5" t="s">
        <v>17</v>
      </c>
      <c r="C56" s="6">
        <f>[1]Р3!E8</f>
        <v>0</v>
      </c>
      <c r="D56" s="7">
        <v>0</v>
      </c>
    </row>
    <row r="57" spans="1:4" x14ac:dyDescent="0.2">
      <c r="A57" s="4" t="s">
        <v>18</v>
      </c>
      <c r="B57" s="5" t="s">
        <v>19</v>
      </c>
      <c r="C57" s="6">
        <f>[1]Р4!E8</f>
        <v>5</v>
      </c>
      <c r="D57" s="7">
        <v>5</v>
      </c>
    </row>
    <row r="58" spans="1:4" x14ac:dyDescent="0.2">
      <c r="A58" s="4" t="s">
        <v>20</v>
      </c>
      <c r="B58" s="5" t="s">
        <v>21</v>
      </c>
      <c r="C58" s="6">
        <v>4</v>
      </c>
      <c r="D58" s="7">
        <v>0</v>
      </c>
    </row>
    <row r="59" spans="1:4" ht="36" x14ac:dyDescent="0.2">
      <c r="A59" s="4" t="s">
        <v>22</v>
      </c>
      <c r="B59" s="5" t="s">
        <v>94</v>
      </c>
      <c r="C59" s="6">
        <f>[1]Р6!F8</f>
        <v>5</v>
      </c>
      <c r="D59" s="7">
        <v>3.5</v>
      </c>
    </row>
    <row r="60" spans="1:4" ht="36" x14ac:dyDescent="0.2">
      <c r="A60" s="4" t="s">
        <v>23</v>
      </c>
      <c r="B60" s="5" t="s">
        <v>24</v>
      </c>
      <c r="C60" s="6">
        <f>[1]Р7!J8</f>
        <v>1</v>
      </c>
      <c r="D60" s="7">
        <v>0.5</v>
      </c>
    </row>
    <row r="61" spans="1:4" x14ac:dyDescent="0.2">
      <c r="A61" s="4" t="s">
        <v>25</v>
      </c>
      <c r="B61" s="5" t="s">
        <v>26</v>
      </c>
      <c r="C61" s="6">
        <f>[1]Р8!H8</f>
        <v>5</v>
      </c>
      <c r="D61" s="7">
        <v>5</v>
      </c>
    </row>
    <row r="62" spans="1:4" ht="24" x14ac:dyDescent="0.2">
      <c r="A62" s="4" t="s">
        <v>27</v>
      </c>
      <c r="B62" s="5" t="s">
        <v>28</v>
      </c>
      <c r="C62" s="6">
        <f>[1]Р9!H8</f>
        <v>2</v>
      </c>
      <c r="D62" s="7">
        <v>2</v>
      </c>
    </row>
    <row r="63" spans="1:4" x14ac:dyDescent="0.2">
      <c r="A63" s="4" t="s">
        <v>29</v>
      </c>
      <c r="B63" s="5" t="s">
        <v>30</v>
      </c>
      <c r="C63" s="6">
        <f>[1]Р10!F8</f>
        <v>5</v>
      </c>
      <c r="D63" s="7">
        <v>4</v>
      </c>
    </row>
    <row r="64" spans="1:4" ht="24" x14ac:dyDescent="0.2">
      <c r="A64" s="4" t="s">
        <v>31</v>
      </c>
      <c r="B64" s="5" t="s">
        <v>32</v>
      </c>
      <c r="C64" s="6" t="str">
        <f>[1]Р11!F8</f>
        <v>норма</v>
      </c>
      <c r="D64" s="8" t="s">
        <v>33</v>
      </c>
    </row>
    <row r="65" spans="1:4" ht="24" x14ac:dyDescent="0.2">
      <c r="A65" s="4" t="s">
        <v>34</v>
      </c>
      <c r="B65" s="5" t="s">
        <v>70</v>
      </c>
      <c r="C65" s="6" t="str">
        <f>[1]Р12!F8</f>
        <v>норма</v>
      </c>
      <c r="D65" s="8" t="s">
        <v>33</v>
      </c>
    </row>
    <row r="66" spans="1:4" x14ac:dyDescent="0.2">
      <c r="A66" s="4" t="s">
        <v>36</v>
      </c>
      <c r="B66" s="5" t="s">
        <v>37</v>
      </c>
      <c r="C66" s="6">
        <f>[1]Р13!F8</f>
        <v>5</v>
      </c>
      <c r="D66" s="7">
        <v>5</v>
      </c>
    </row>
    <row r="67" spans="1:4" x14ac:dyDescent="0.2">
      <c r="A67" s="4" t="s">
        <v>38</v>
      </c>
      <c r="B67" s="5" t="s">
        <v>39</v>
      </c>
      <c r="C67" s="6">
        <f>[1]Р14!F8</f>
        <v>5</v>
      </c>
      <c r="D67" s="7">
        <v>4.8</v>
      </c>
    </row>
    <row r="68" spans="1:4" ht="24" x14ac:dyDescent="0.2">
      <c r="A68" s="4" t="s">
        <v>40</v>
      </c>
      <c r="B68" s="5" t="s">
        <v>41</v>
      </c>
      <c r="C68" s="6">
        <f>[1]Р15!F8</f>
        <v>5</v>
      </c>
      <c r="D68" s="7">
        <v>5</v>
      </c>
    </row>
    <row r="69" spans="1:4" x14ac:dyDescent="0.2">
      <c r="A69" s="4" t="s">
        <v>42</v>
      </c>
      <c r="B69" s="5" t="s">
        <v>43</v>
      </c>
      <c r="C69" s="6">
        <f>[1]Р16!F8</f>
        <v>5</v>
      </c>
      <c r="D69" s="7">
        <v>5</v>
      </c>
    </row>
    <row r="70" spans="1:4" ht="24" x14ac:dyDescent="0.2">
      <c r="A70" s="4" t="s">
        <v>44</v>
      </c>
      <c r="B70" s="5" t="s">
        <v>45</v>
      </c>
      <c r="C70" s="6">
        <f>[1]Р17!F8</f>
        <v>5</v>
      </c>
      <c r="D70" s="7">
        <v>5</v>
      </c>
    </row>
    <row r="71" spans="1:4" x14ac:dyDescent="0.2">
      <c r="A71" s="4" t="s">
        <v>46</v>
      </c>
      <c r="B71" s="5" t="s">
        <v>47</v>
      </c>
      <c r="C71" s="6">
        <f>[1]Р18!H11</f>
        <v>0</v>
      </c>
      <c r="D71" s="7">
        <v>0</v>
      </c>
    </row>
    <row r="72" spans="1:4" x14ac:dyDescent="0.2">
      <c r="A72" s="4" t="s">
        <v>48</v>
      </c>
      <c r="B72" s="5" t="s">
        <v>49</v>
      </c>
      <c r="C72" s="6">
        <f>[1]Р19!F8</f>
        <v>5</v>
      </c>
      <c r="D72" s="7">
        <v>5</v>
      </c>
    </row>
    <row r="73" spans="1:4" x14ac:dyDescent="0.2">
      <c r="A73" s="4" t="s">
        <v>50</v>
      </c>
      <c r="B73" s="5" t="s">
        <v>51</v>
      </c>
      <c r="C73" s="6">
        <f>[1]Р20!D8</f>
        <v>5</v>
      </c>
      <c r="D73" s="7">
        <v>5</v>
      </c>
    </row>
    <row r="74" spans="1:4" x14ac:dyDescent="0.2">
      <c r="A74" s="4" t="s">
        <v>52</v>
      </c>
      <c r="B74" s="5" t="s">
        <v>53</v>
      </c>
      <c r="C74" s="6">
        <f>[1]Р21!D8</f>
        <v>5</v>
      </c>
      <c r="D74" s="7">
        <v>5</v>
      </c>
    </row>
    <row r="75" spans="1:4" ht="24" x14ac:dyDescent="0.2">
      <c r="A75" s="4" t="s">
        <v>54</v>
      </c>
      <c r="B75" s="5" t="s">
        <v>55</v>
      </c>
      <c r="C75" s="6">
        <f>[1]Р22!D8</f>
        <v>5</v>
      </c>
      <c r="D75" s="7">
        <v>0</v>
      </c>
    </row>
    <row r="76" spans="1:4" x14ac:dyDescent="0.2">
      <c r="A76" s="4" t="s">
        <v>56</v>
      </c>
      <c r="B76" s="5" t="s">
        <v>57</v>
      </c>
      <c r="C76" s="6">
        <v>5</v>
      </c>
      <c r="D76" s="7">
        <v>5</v>
      </c>
    </row>
    <row r="77" spans="1:4" x14ac:dyDescent="0.2">
      <c r="A77" s="4" t="s">
        <v>58</v>
      </c>
      <c r="B77" s="5" t="s">
        <v>59</v>
      </c>
      <c r="C77" s="6">
        <f>[1]Р24!F8</f>
        <v>0</v>
      </c>
      <c r="D77" s="7">
        <v>5</v>
      </c>
    </row>
    <row r="78" spans="1:4" x14ac:dyDescent="0.2">
      <c r="A78" s="4" t="s">
        <v>60</v>
      </c>
      <c r="B78" s="5" t="s">
        <v>61</v>
      </c>
      <c r="C78" s="6">
        <f>[1]Р25!D8</f>
        <v>5</v>
      </c>
      <c r="D78" s="7">
        <v>5</v>
      </c>
    </row>
    <row r="79" spans="1:4" x14ac:dyDescent="0.2">
      <c r="A79" s="4" t="s">
        <v>62</v>
      </c>
      <c r="B79" s="5" t="s">
        <v>63</v>
      </c>
      <c r="C79" s="6">
        <f>[1]Р26!D8</f>
        <v>0</v>
      </c>
      <c r="D79" s="7">
        <v>2.5</v>
      </c>
    </row>
    <row r="80" spans="1:4" x14ac:dyDescent="0.2">
      <c r="A80" s="4" t="s">
        <v>64</v>
      </c>
      <c r="B80" s="5" t="s">
        <v>65</v>
      </c>
      <c r="C80" s="6">
        <f>[1]Р27!F8</f>
        <v>5</v>
      </c>
      <c r="D80" s="7">
        <v>5</v>
      </c>
    </row>
    <row r="81" spans="1:4" ht="36" x14ac:dyDescent="0.2">
      <c r="A81" s="4" t="s">
        <v>66</v>
      </c>
      <c r="B81" s="5" t="s">
        <v>92</v>
      </c>
      <c r="C81" s="6">
        <f>[1]Р28!F8</f>
        <v>5</v>
      </c>
      <c r="D81" s="7">
        <v>5</v>
      </c>
    </row>
    <row r="82" spans="1:4" ht="24" x14ac:dyDescent="0.2">
      <c r="A82" s="4" t="s">
        <v>68</v>
      </c>
      <c r="B82" s="5"/>
      <c r="C82" s="6">
        <f>SUM(C54:C81)</f>
        <v>102</v>
      </c>
      <c r="D82" s="9">
        <f>D54+D55+D56+D57+D58+D59+D60+D61+D62+D63+D66+D67+D68+D69+D70+D71+D72+D73+D74+D75+D76+D77+D78+D79+D81+D80</f>
        <v>97.3</v>
      </c>
    </row>
    <row r="84" spans="1:4" x14ac:dyDescent="0.2">
      <c r="A84" s="21" t="s">
        <v>5</v>
      </c>
      <c r="B84" s="21"/>
      <c r="C84" s="21"/>
      <c r="D84" s="21"/>
    </row>
    <row r="85" spans="1:4" ht="12.75" customHeight="1" x14ac:dyDescent="0.2">
      <c r="A85" s="24" t="s">
        <v>71</v>
      </c>
      <c r="B85" s="24"/>
      <c r="C85" s="24"/>
      <c r="D85" s="24"/>
    </row>
    <row r="86" spans="1:4" x14ac:dyDescent="0.2">
      <c r="A86" s="23" t="s">
        <v>95</v>
      </c>
      <c r="B86" s="23"/>
      <c r="C86" s="23"/>
      <c r="D86" s="23"/>
    </row>
    <row r="87" spans="1:4" x14ac:dyDescent="0.2">
      <c r="A87" s="25" t="s">
        <v>93</v>
      </c>
      <c r="B87" s="25"/>
      <c r="C87" s="25"/>
      <c r="D87" s="25"/>
    </row>
    <row r="88" spans="1:4" x14ac:dyDescent="0.2">
      <c r="A88" s="23" t="s">
        <v>7</v>
      </c>
      <c r="B88" s="23"/>
      <c r="C88" s="23"/>
      <c r="D88" s="23"/>
    </row>
    <row r="90" spans="1:4" ht="60" x14ac:dyDescent="0.2">
      <c r="A90" s="2" t="s">
        <v>8</v>
      </c>
      <c r="B90" s="3" t="s">
        <v>9</v>
      </c>
      <c r="C90" s="2" t="s">
        <v>10</v>
      </c>
      <c r="D90" s="2" t="s">
        <v>11</v>
      </c>
    </row>
    <row r="91" spans="1:4" x14ac:dyDescent="0.2">
      <c r="A91" s="2">
        <v>1</v>
      </c>
      <c r="B91" s="2">
        <v>2</v>
      </c>
      <c r="C91" s="2">
        <v>3</v>
      </c>
      <c r="D91" s="2">
        <v>4</v>
      </c>
    </row>
    <row r="92" spans="1:4" x14ac:dyDescent="0.2">
      <c r="A92" s="4" t="s">
        <v>12</v>
      </c>
      <c r="B92" s="5" t="s">
        <v>13</v>
      </c>
      <c r="C92" s="6">
        <f>[1]Р1!F9</f>
        <v>5</v>
      </c>
      <c r="D92" s="7">
        <v>5</v>
      </c>
    </row>
    <row r="93" spans="1:4" x14ac:dyDescent="0.2">
      <c r="A93" s="4" t="s">
        <v>14</v>
      </c>
      <c r="B93" s="5" t="s">
        <v>15</v>
      </c>
      <c r="C93" s="6">
        <f>[1]Р2!F9</f>
        <v>5</v>
      </c>
      <c r="D93" s="7">
        <v>5</v>
      </c>
    </row>
    <row r="94" spans="1:4" x14ac:dyDescent="0.2">
      <c r="A94" s="4" t="s">
        <v>16</v>
      </c>
      <c r="B94" s="5" t="s">
        <v>17</v>
      </c>
      <c r="C94" s="6">
        <f>[1]Р3!E9</f>
        <v>0</v>
      </c>
      <c r="D94" s="7">
        <v>0</v>
      </c>
    </row>
    <row r="95" spans="1:4" x14ac:dyDescent="0.2">
      <c r="A95" s="4" t="s">
        <v>18</v>
      </c>
      <c r="B95" s="5" t="s">
        <v>19</v>
      </c>
      <c r="C95" s="6">
        <f>[1]Р4!E9</f>
        <v>5</v>
      </c>
      <c r="D95" s="7">
        <v>5</v>
      </c>
    </row>
    <row r="96" spans="1:4" x14ac:dyDescent="0.2">
      <c r="A96" s="4" t="s">
        <v>20</v>
      </c>
      <c r="B96" s="5" t="s">
        <v>21</v>
      </c>
      <c r="C96" s="6">
        <f>[1]Р5!F9</f>
        <v>0</v>
      </c>
      <c r="D96" s="7">
        <v>0</v>
      </c>
    </row>
    <row r="97" spans="1:4" ht="36" x14ac:dyDescent="0.2">
      <c r="A97" s="4" t="s">
        <v>22</v>
      </c>
      <c r="B97" s="5" t="s">
        <v>72</v>
      </c>
      <c r="C97" s="6">
        <f>[1]Р6!F9</f>
        <v>5</v>
      </c>
      <c r="D97" s="7">
        <v>3.5</v>
      </c>
    </row>
    <row r="98" spans="1:4" ht="36" x14ac:dyDescent="0.2">
      <c r="A98" s="4" t="s">
        <v>23</v>
      </c>
      <c r="B98" s="5" t="s">
        <v>24</v>
      </c>
      <c r="C98" s="6" t="str">
        <f>[1]Р7!J9</f>
        <v>Х</v>
      </c>
      <c r="D98" s="7">
        <v>0.5</v>
      </c>
    </row>
    <row r="99" spans="1:4" x14ac:dyDescent="0.2">
      <c r="A99" s="4" t="s">
        <v>25</v>
      </c>
      <c r="B99" s="5" t="s">
        <v>26</v>
      </c>
      <c r="C99" s="6">
        <f>[1]Р8!H9</f>
        <v>5</v>
      </c>
      <c r="D99" s="7">
        <v>5</v>
      </c>
    </row>
    <row r="100" spans="1:4" ht="24" x14ac:dyDescent="0.2">
      <c r="A100" s="4" t="s">
        <v>27</v>
      </c>
      <c r="B100" s="5" t="s">
        <v>28</v>
      </c>
      <c r="C100" s="6" t="str">
        <f>[1]Р9!H9</f>
        <v>Х</v>
      </c>
      <c r="D100" s="7">
        <v>2</v>
      </c>
    </row>
    <row r="101" spans="1:4" x14ac:dyDescent="0.2">
      <c r="A101" s="4" t="s">
        <v>29</v>
      </c>
      <c r="B101" s="5" t="s">
        <v>30</v>
      </c>
      <c r="C101" s="6">
        <f>[1]Р10!F9</f>
        <v>5</v>
      </c>
      <c r="D101" s="7">
        <v>4</v>
      </c>
    </row>
    <row r="102" spans="1:4" ht="24" x14ac:dyDescent="0.2">
      <c r="A102" s="4" t="s">
        <v>31</v>
      </c>
      <c r="B102" s="5" t="s">
        <v>32</v>
      </c>
      <c r="C102" s="6" t="str">
        <f>[1]Р11!F9</f>
        <v>норма</v>
      </c>
      <c r="D102" s="8" t="s">
        <v>33</v>
      </c>
    </row>
    <row r="103" spans="1:4" ht="24" x14ac:dyDescent="0.2">
      <c r="A103" s="4" t="s">
        <v>34</v>
      </c>
      <c r="B103" s="5" t="s">
        <v>35</v>
      </c>
      <c r="C103" s="6" t="str">
        <f>[1]Р12!F9</f>
        <v>Х</v>
      </c>
      <c r="D103" s="8" t="s">
        <v>33</v>
      </c>
    </row>
    <row r="104" spans="1:4" x14ac:dyDescent="0.2">
      <c r="A104" s="4" t="s">
        <v>36</v>
      </c>
      <c r="B104" s="5" t="s">
        <v>37</v>
      </c>
      <c r="C104" s="6">
        <f>[1]Р13!F9</f>
        <v>4</v>
      </c>
      <c r="D104" s="7">
        <v>5</v>
      </c>
    </row>
    <row r="105" spans="1:4" x14ac:dyDescent="0.2">
      <c r="A105" s="4" t="s">
        <v>38</v>
      </c>
      <c r="B105" s="5" t="s">
        <v>39</v>
      </c>
      <c r="C105" s="6">
        <f>[1]Р14!F9</f>
        <v>5</v>
      </c>
      <c r="D105" s="7">
        <v>5</v>
      </c>
    </row>
    <row r="106" spans="1:4" ht="24" x14ac:dyDescent="0.2">
      <c r="A106" s="4" t="s">
        <v>40</v>
      </c>
      <c r="B106" s="5" t="s">
        <v>41</v>
      </c>
      <c r="C106" s="6" t="str">
        <f>[1]Р15!F9</f>
        <v>Х</v>
      </c>
      <c r="D106" s="7">
        <v>5</v>
      </c>
    </row>
    <row r="107" spans="1:4" x14ac:dyDescent="0.2">
      <c r="A107" s="4" t="s">
        <v>42</v>
      </c>
      <c r="B107" s="5" t="s">
        <v>43</v>
      </c>
      <c r="C107" s="6">
        <f>[1]Р16!F9</f>
        <v>5</v>
      </c>
      <c r="D107" s="7">
        <v>5</v>
      </c>
    </row>
    <row r="108" spans="1:4" ht="24" x14ac:dyDescent="0.2">
      <c r="A108" s="4" t="s">
        <v>44</v>
      </c>
      <c r="B108" s="5" t="s">
        <v>45</v>
      </c>
      <c r="C108" s="6" t="str">
        <f>[1]Р17!F9</f>
        <v>Х</v>
      </c>
      <c r="D108" s="7">
        <v>5</v>
      </c>
    </row>
    <row r="109" spans="1:4" x14ac:dyDescent="0.2">
      <c r="A109" s="4" t="s">
        <v>46</v>
      </c>
      <c r="B109" s="5" t="s">
        <v>47</v>
      </c>
      <c r="C109" s="6" t="str">
        <f>[1]Р18!H15</f>
        <v>Х</v>
      </c>
      <c r="D109" s="7">
        <v>0</v>
      </c>
    </row>
    <row r="110" spans="1:4" x14ac:dyDescent="0.2">
      <c r="A110" s="4" t="s">
        <v>48</v>
      </c>
      <c r="B110" s="5" t="s">
        <v>49</v>
      </c>
      <c r="C110" s="6">
        <f>[1]Р19!F9</f>
        <v>5</v>
      </c>
      <c r="D110" s="7">
        <v>5</v>
      </c>
    </row>
    <row r="111" spans="1:4" x14ac:dyDescent="0.2">
      <c r="A111" s="4" t="s">
        <v>50</v>
      </c>
      <c r="B111" s="5" t="s">
        <v>51</v>
      </c>
      <c r="C111" s="6">
        <f>[1]Р20!D9</f>
        <v>5</v>
      </c>
      <c r="D111" s="7">
        <v>5</v>
      </c>
    </row>
    <row r="112" spans="1:4" x14ac:dyDescent="0.2">
      <c r="A112" s="4" t="s">
        <v>52</v>
      </c>
      <c r="B112" s="5" t="s">
        <v>53</v>
      </c>
      <c r="C112" s="6">
        <f>[1]Р21!D9</f>
        <v>5</v>
      </c>
      <c r="D112" s="7">
        <v>5</v>
      </c>
    </row>
    <row r="113" spans="1:4" ht="24" x14ac:dyDescent="0.2">
      <c r="A113" s="4" t="s">
        <v>54</v>
      </c>
      <c r="B113" s="5" t="s">
        <v>55</v>
      </c>
      <c r="C113" s="6" t="str">
        <f>[1]Р22!D9</f>
        <v>Х</v>
      </c>
      <c r="D113" s="7">
        <v>0</v>
      </c>
    </row>
    <row r="114" spans="1:4" x14ac:dyDescent="0.2">
      <c r="A114" s="4" t="s">
        <v>56</v>
      </c>
      <c r="B114" s="5" t="s">
        <v>57</v>
      </c>
      <c r="C114" s="6">
        <f>[1]Р23!F9</f>
        <v>5</v>
      </c>
      <c r="D114" s="7">
        <v>5</v>
      </c>
    </row>
    <row r="115" spans="1:4" x14ac:dyDescent="0.2">
      <c r="A115" s="4" t="s">
        <v>58</v>
      </c>
      <c r="B115" s="5" t="s">
        <v>59</v>
      </c>
      <c r="C115" s="6">
        <f>[1]Р24!F9</f>
        <v>5</v>
      </c>
      <c r="D115" s="7">
        <v>5</v>
      </c>
    </row>
    <row r="116" spans="1:4" x14ac:dyDescent="0.2">
      <c r="A116" s="4" t="s">
        <v>60</v>
      </c>
      <c r="B116" s="5" t="s">
        <v>61</v>
      </c>
      <c r="C116" s="6">
        <f>[1]Р25!D9</f>
        <v>5</v>
      </c>
      <c r="D116" s="7">
        <v>5</v>
      </c>
    </row>
    <row r="117" spans="1:4" x14ac:dyDescent="0.2">
      <c r="A117" s="4" t="s">
        <v>62</v>
      </c>
      <c r="B117" s="5" t="s">
        <v>63</v>
      </c>
      <c r="C117" s="6">
        <f>[1]Р26!D9</f>
        <v>5</v>
      </c>
      <c r="D117" s="7">
        <v>2.5</v>
      </c>
    </row>
    <row r="118" spans="1:4" x14ac:dyDescent="0.2">
      <c r="A118" s="4" t="s">
        <v>64</v>
      </c>
      <c r="B118" s="5" t="s">
        <v>65</v>
      </c>
      <c r="C118" s="6">
        <f>[1]Р27!F9</f>
        <v>5</v>
      </c>
      <c r="D118" s="7">
        <v>5</v>
      </c>
    </row>
    <row r="119" spans="1:4" ht="36" x14ac:dyDescent="0.2">
      <c r="A119" s="4" t="s">
        <v>66</v>
      </c>
      <c r="B119" s="5" t="s">
        <v>73</v>
      </c>
      <c r="C119" s="6" t="str">
        <f>[1]Р28!F9</f>
        <v>Х</v>
      </c>
      <c r="D119" s="7">
        <v>5</v>
      </c>
    </row>
    <row r="120" spans="1:4" ht="24" x14ac:dyDescent="0.2">
      <c r="A120" s="4" t="s">
        <v>68</v>
      </c>
      <c r="B120" s="5"/>
      <c r="C120" s="6">
        <f>SUM(C92:C119)</f>
        <v>84</v>
      </c>
      <c r="D120" s="9">
        <f>D92+D93+D94+D95+D96+D97+D98+D99+D100+D101+D104+D105+D106+D107+D108+D109+D110+D111+D112+D113+D114+D115+D116+D117+D118+D119</f>
        <v>97.5</v>
      </c>
    </row>
    <row r="123" spans="1:4" x14ac:dyDescent="0.2">
      <c r="A123" s="21" t="s">
        <v>5</v>
      </c>
      <c r="B123" s="21"/>
      <c r="C123" s="21"/>
      <c r="D123" s="21"/>
    </row>
    <row r="124" spans="1:4" x14ac:dyDescent="0.2">
      <c r="A124" s="24" t="s">
        <v>74</v>
      </c>
      <c r="B124" s="24"/>
      <c r="C124" s="24"/>
      <c r="D124" s="24"/>
    </row>
    <row r="125" spans="1:4" x14ac:dyDescent="0.2">
      <c r="A125" s="23" t="s">
        <v>95</v>
      </c>
      <c r="B125" s="23"/>
      <c r="C125" s="23"/>
      <c r="D125" s="23"/>
    </row>
    <row r="126" spans="1:4" x14ac:dyDescent="0.2">
      <c r="A126" s="25" t="s">
        <v>93</v>
      </c>
      <c r="B126" s="25"/>
      <c r="C126" s="25"/>
      <c r="D126" s="25"/>
    </row>
    <row r="127" spans="1:4" x14ac:dyDescent="0.2">
      <c r="A127" s="23" t="s">
        <v>7</v>
      </c>
      <c r="B127" s="23"/>
      <c r="C127" s="23"/>
      <c r="D127" s="23"/>
    </row>
    <row r="129" spans="1:4" ht="60" x14ac:dyDescent="0.2">
      <c r="A129" s="2" t="s">
        <v>8</v>
      </c>
      <c r="B129" s="3" t="s">
        <v>9</v>
      </c>
      <c r="C129" s="2" t="s">
        <v>10</v>
      </c>
      <c r="D129" s="2" t="s">
        <v>11</v>
      </c>
    </row>
    <row r="130" spans="1:4" x14ac:dyDescent="0.2">
      <c r="A130" s="2">
        <v>1</v>
      </c>
      <c r="B130" s="2">
        <v>2</v>
      </c>
      <c r="C130" s="2">
        <v>3</v>
      </c>
      <c r="D130" s="2">
        <v>4</v>
      </c>
    </row>
    <row r="131" spans="1:4" x14ac:dyDescent="0.2">
      <c r="A131" s="4" t="s">
        <v>12</v>
      </c>
      <c r="B131" s="5" t="s">
        <v>13</v>
      </c>
      <c r="C131" s="6">
        <v>5</v>
      </c>
      <c r="D131" s="7">
        <v>5</v>
      </c>
    </row>
    <row r="132" spans="1:4" x14ac:dyDescent="0.2">
      <c r="A132" s="4" t="s">
        <v>14</v>
      </c>
      <c r="B132" s="5" t="s">
        <v>15</v>
      </c>
      <c r="C132" s="6">
        <v>5</v>
      </c>
      <c r="D132" s="7">
        <v>5</v>
      </c>
    </row>
    <row r="133" spans="1:4" x14ac:dyDescent="0.2">
      <c r="A133" s="4" t="s">
        <v>16</v>
      </c>
      <c r="B133" s="5" t="s">
        <v>17</v>
      </c>
      <c r="C133" s="6">
        <f>[1]Р3!E48</f>
        <v>0</v>
      </c>
      <c r="D133" s="7">
        <v>0</v>
      </c>
    </row>
    <row r="134" spans="1:4" x14ac:dyDescent="0.2">
      <c r="A134" s="4" t="s">
        <v>18</v>
      </c>
      <c r="B134" s="5" t="s">
        <v>19</v>
      </c>
      <c r="C134" s="6">
        <v>5</v>
      </c>
      <c r="D134" s="7">
        <v>5</v>
      </c>
    </row>
    <row r="135" spans="1:4" x14ac:dyDescent="0.2">
      <c r="A135" s="4" t="s">
        <v>20</v>
      </c>
      <c r="B135" s="5" t="s">
        <v>21</v>
      </c>
      <c r="C135" s="6" t="s">
        <v>33</v>
      </c>
      <c r="D135" s="7">
        <v>0</v>
      </c>
    </row>
    <row r="136" spans="1:4" ht="36" x14ac:dyDescent="0.2">
      <c r="A136" s="4" t="s">
        <v>22</v>
      </c>
      <c r="B136" s="5" t="s">
        <v>72</v>
      </c>
      <c r="C136" s="6">
        <v>5</v>
      </c>
      <c r="D136" s="7">
        <v>3.5</v>
      </c>
    </row>
    <row r="137" spans="1:4" ht="36" x14ac:dyDescent="0.2">
      <c r="A137" s="4" t="s">
        <v>23</v>
      </c>
      <c r="B137" s="5" t="s">
        <v>24</v>
      </c>
      <c r="C137" s="6">
        <f>[1]Р6!F49</f>
        <v>0</v>
      </c>
      <c r="D137" s="7">
        <v>0.5</v>
      </c>
    </row>
    <row r="138" spans="1:4" x14ac:dyDescent="0.2">
      <c r="A138" s="4" t="s">
        <v>25</v>
      </c>
      <c r="B138" s="5" t="s">
        <v>26</v>
      </c>
      <c r="C138" s="6">
        <v>5</v>
      </c>
      <c r="D138" s="7">
        <v>5</v>
      </c>
    </row>
    <row r="139" spans="1:4" ht="24" x14ac:dyDescent="0.2">
      <c r="A139" s="4" t="s">
        <v>27</v>
      </c>
      <c r="B139" s="5" t="s">
        <v>28</v>
      </c>
      <c r="C139" s="6" t="s">
        <v>75</v>
      </c>
      <c r="D139" s="7">
        <v>3</v>
      </c>
    </row>
    <row r="140" spans="1:4" x14ac:dyDescent="0.2">
      <c r="A140" s="4" t="s">
        <v>29</v>
      </c>
      <c r="B140" s="5" t="s">
        <v>30</v>
      </c>
      <c r="C140" s="6" t="s">
        <v>75</v>
      </c>
      <c r="D140" s="7">
        <v>4</v>
      </c>
    </row>
    <row r="141" spans="1:4" ht="24" x14ac:dyDescent="0.2">
      <c r="A141" s="4" t="s">
        <v>31</v>
      </c>
      <c r="B141" s="5" t="s">
        <v>32</v>
      </c>
      <c r="C141" s="6" t="s">
        <v>75</v>
      </c>
      <c r="D141" s="8" t="s">
        <v>33</v>
      </c>
    </row>
    <row r="142" spans="1:4" ht="24" x14ac:dyDescent="0.2">
      <c r="A142" s="4" t="s">
        <v>34</v>
      </c>
      <c r="B142" s="5" t="s">
        <v>35</v>
      </c>
      <c r="C142" s="6" t="s">
        <v>75</v>
      </c>
      <c r="D142" s="8" t="s">
        <v>33</v>
      </c>
    </row>
    <row r="143" spans="1:4" x14ac:dyDescent="0.2">
      <c r="A143" s="4" t="s">
        <v>36</v>
      </c>
      <c r="B143" s="5" t="s">
        <v>37</v>
      </c>
      <c r="C143" s="6">
        <v>5</v>
      </c>
      <c r="D143" s="7">
        <v>5</v>
      </c>
    </row>
    <row r="144" spans="1:4" x14ac:dyDescent="0.2">
      <c r="A144" s="4" t="s">
        <v>38</v>
      </c>
      <c r="B144" s="5" t="s">
        <v>39</v>
      </c>
      <c r="C144" s="6">
        <v>5</v>
      </c>
      <c r="D144" s="7">
        <v>5</v>
      </c>
    </row>
    <row r="145" spans="1:4" ht="24" x14ac:dyDescent="0.2">
      <c r="A145" s="4" t="s">
        <v>40</v>
      </c>
      <c r="B145" s="5" t="s">
        <v>41</v>
      </c>
      <c r="C145" s="6" t="s">
        <v>75</v>
      </c>
      <c r="D145" s="7">
        <v>5</v>
      </c>
    </row>
    <row r="146" spans="1:4" x14ac:dyDescent="0.2">
      <c r="A146" s="4" t="s">
        <v>42</v>
      </c>
      <c r="B146" s="5" t="s">
        <v>43</v>
      </c>
      <c r="C146" s="6">
        <v>5</v>
      </c>
      <c r="D146" s="7">
        <v>5</v>
      </c>
    </row>
    <row r="147" spans="1:4" ht="24" x14ac:dyDescent="0.2">
      <c r="A147" s="4" t="s">
        <v>44</v>
      </c>
      <c r="B147" s="5" t="s">
        <v>45</v>
      </c>
      <c r="C147" s="6" t="s">
        <v>75</v>
      </c>
      <c r="D147" s="7">
        <v>5</v>
      </c>
    </row>
    <row r="148" spans="1:4" x14ac:dyDescent="0.2">
      <c r="A148" s="4" t="s">
        <v>46</v>
      </c>
      <c r="B148" s="5" t="s">
        <v>47</v>
      </c>
      <c r="C148" s="6">
        <f>[1]Р18!H54</f>
        <v>0</v>
      </c>
      <c r="D148" s="7">
        <v>0</v>
      </c>
    </row>
    <row r="149" spans="1:4" x14ac:dyDescent="0.2">
      <c r="A149" s="4" t="s">
        <v>48</v>
      </c>
      <c r="B149" s="5" t="s">
        <v>49</v>
      </c>
      <c r="C149" s="6">
        <v>5</v>
      </c>
      <c r="D149" s="7">
        <v>5</v>
      </c>
    </row>
    <row r="150" spans="1:4" x14ac:dyDescent="0.2">
      <c r="A150" s="4" t="s">
        <v>50</v>
      </c>
      <c r="B150" s="5" t="s">
        <v>51</v>
      </c>
      <c r="C150" s="6">
        <v>5</v>
      </c>
      <c r="D150" s="7">
        <v>5</v>
      </c>
    </row>
    <row r="151" spans="1:4" x14ac:dyDescent="0.2">
      <c r="A151" s="4" t="s">
        <v>52</v>
      </c>
      <c r="B151" s="5" t="s">
        <v>53</v>
      </c>
      <c r="C151" s="6">
        <v>5</v>
      </c>
      <c r="D151" s="7">
        <v>5</v>
      </c>
    </row>
    <row r="152" spans="1:4" ht="24" x14ac:dyDescent="0.2">
      <c r="A152" s="4" t="s">
        <v>54</v>
      </c>
      <c r="B152" s="5" t="s">
        <v>55</v>
      </c>
      <c r="C152" s="6" t="s">
        <v>75</v>
      </c>
      <c r="D152" s="7">
        <v>0</v>
      </c>
    </row>
    <row r="153" spans="1:4" x14ac:dyDescent="0.2">
      <c r="A153" s="4" t="s">
        <v>56</v>
      </c>
      <c r="B153" s="5" t="s">
        <v>57</v>
      </c>
      <c r="C153" s="6">
        <v>5</v>
      </c>
      <c r="D153" s="7">
        <v>5</v>
      </c>
    </row>
    <row r="154" spans="1:4" x14ac:dyDescent="0.2">
      <c r="A154" s="4" t="s">
        <v>58</v>
      </c>
      <c r="B154" s="5" t="s">
        <v>59</v>
      </c>
      <c r="C154" s="6">
        <v>5</v>
      </c>
      <c r="D154" s="7">
        <v>5</v>
      </c>
    </row>
    <row r="155" spans="1:4" x14ac:dyDescent="0.2">
      <c r="A155" s="4" t="s">
        <v>60</v>
      </c>
      <c r="B155" s="5" t="s">
        <v>61</v>
      </c>
      <c r="C155" s="6">
        <v>5</v>
      </c>
      <c r="D155" s="7">
        <v>5</v>
      </c>
    </row>
    <row r="156" spans="1:4" x14ac:dyDescent="0.2">
      <c r="A156" s="4" t="s">
        <v>62</v>
      </c>
      <c r="B156" s="5" t="s">
        <v>63</v>
      </c>
      <c r="C156" s="6">
        <v>5</v>
      </c>
      <c r="D156" s="7">
        <v>2.5</v>
      </c>
    </row>
    <row r="157" spans="1:4" x14ac:dyDescent="0.2">
      <c r="A157" s="4" t="s">
        <v>64</v>
      </c>
      <c r="B157" s="5" t="s">
        <v>65</v>
      </c>
      <c r="C157" s="6">
        <v>5</v>
      </c>
      <c r="D157" s="7">
        <v>5</v>
      </c>
    </row>
    <row r="158" spans="1:4" ht="36" x14ac:dyDescent="0.2">
      <c r="A158" s="4" t="s">
        <v>66</v>
      </c>
      <c r="B158" s="5" t="s">
        <v>73</v>
      </c>
      <c r="C158" s="6" t="s">
        <v>75</v>
      </c>
      <c r="D158" s="7">
        <v>5</v>
      </c>
    </row>
    <row r="159" spans="1:4" ht="24" x14ac:dyDescent="0.2">
      <c r="A159" s="4" t="s">
        <v>68</v>
      </c>
      <c r="B159" s="5"/>
      <c r="C159" s="6">
        <f>SUM(C131:C158)</f>
        <v>80</v>
      </c>
      <c r="D159" s="9">
        <f>D131+D132+D133+D134+D135+D136+D137+D138+D139+D140+D143+D144+D145+D146+D147+D149+D148+D150+D151+D152+D153+D154+D155+D156+D157+D158</f>
        <v>98.5</v>
      </c>
    </row>
  </sheetData>
  <mergeCells count="25">
    <mergeCell ref="A127:D127"/>
    <mergeCell ref="A87:D87"/>
    <mergeCell ref="A88:D88"/>
    <mergeCell ref="A123:D123"/>
    <mergeCell ref="A124:D124"/>
    <mergeCell ref="A125:D125"/>
    <mergeCell ref="A126:D126"/>
    <mergeCell ref="A86:D86"/>
    <mergeCell ref="A8:D8"/>
    <mergeCell ref="A9:D9"/>
    <mergeCell ref="A10:D10"/>
    <mergeCell ref="A11:D11"/>
    <mergeCell ref="A46:D46"/>
    <mergeCell ref="B47:D47"/>
    <mergeCell ref="A48:D48"/>
    <mergeCell ref="A49:D49"/>
    <mergeCell ref="A50:D50"/>
    <mergeCell ref="A84:D84"/>
    <mergeCell ref="A85:D85"/>
    <mergeCell ref="A7:D7"/>
    <mergeCell ref="B1:D1"/>
    <mergeCell ref="B2:D2"/>
    <mergeCell ref="B3:D3"/>
    <mergeCell ref="B4:D4"/>
    <mergeCell ref="B5:D5"/>
  </mergeCells>
  <pageMargins left="0.18" right="0.16" top="0.2" bottom="0.15" header="0.16" footer="0.15"/>
  <pageSetup paperSize="9" scale="59" fitToWidth="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view="pageBreakPreview" zoomScaleNormal="100" workbookViewId="0">
      <selection activeCell="C15" sqref="C15"/>
    </sheetView>
  </sheetViews>
  <sheetFormatPr defaultRowHeight="12.75" x14ac:dyDescent="0.2"/>
  <cols>
    <col min="1" max="1" width="6" style="11" bestFit="1" customWidth="1"/>
    <col min="2" max="2" width="38.140625" style="11" bestFit="1" customWidth="1"/>
    <col min="3" max="3" width="23" style="11" customWidth="1"/>
    <col min="4" max="4" width="23.7109375" style="11" bestFit="1" customWidth="1"/>
    <col min="5" max="5" width="18.42578125" style="11" bestFit="1" customWidth="1"/>
    <col min="6" max="16384" width="9.140625" style="11"/>
  </cols>
  <sheetData>
    <row r="1" spans="1:5" x14ac:dyDescent="0.2">
      <c r="D1" s="28" t="s">
        <v>76</v>
      </c>
      <c r="E1" s="28"/>
    </row>
    <row r="2" spans="1:5" x14ac:dyDescent="0.2">
      <c r="D2" s="28" t="s">
        <v>77</v>
      </c>
      <c r="E2" s="28"/>
    </row>
    <row r="3" spans="1:5" x14ac:dyDescent="0.2">
      <c r="D3" s="28" t="s">
        <v>2</v>
      </c>
      <c r="E3" s="28"/>
    </row>
    <row r="4" spans="1:5" x14ac:dyDescent="0.2">
      <c r="D4" s="28" t="s">
        <v>78</v>
      </c>
      <c r="E4" s="28"/>
    </row>
    <row r="5" spans="1:5" x14ac:dyDescent="0.2">
      <c r="D5" s="28" t="s">
        <v>4</v>
      </c>
      <c r="E5" s="28"/>
    </row>
    <row r="7" spans="1:5" x14ac:dyDescent="0.2">
      <c r="A7" s="26" t="s">
        <v>79</v>
      </c>
      <c r="B7" s="26"/>
      <c r="C7" s="26"/>
      <c r="D7" s="26"/>
      <c r="E7" s="26"/>
    </row>
    <row r="8" spans="1:5" x14ac:dyDescent="0.2">
      <c r="A8" s="26" t="s">
        <v>80</v>
      </c>
      <c r="B8" s="26"/>
      <c r="C8" s="26"/>
      <c r="D8" s="26"/>
      <c r="E8" s="26"/>
    </row>
    <row r="9" spans="1:5" x14ac:dyDescent="0.2">
      <c r="A9" s="26" t="s">
        <v>81</v>
      </c>
      <c r="B9" s="26"/>
      <c r="C9" s="26"/>
      <c r="D9" s="26"/>
      <c r="E9" s="26"/>
    </row>
    <row r="10" spans="1:5" x14ac:dyDescent="0.2">
      <c r="A10" s="12"/>
    </row>
    <row r="11" spans="1:5" ht="38.25" x14ac:dyDescent="0.2">
      <c r="A11" s="13" t="s">
        <v>82</v>
      </c>
      <c r="B11" s="13" t="s">
        <v>83</v>
      </c>
      <c r="C11" s="13" t="s">
        <v>84</v>
      </c>
      <c r="D11" s="13" t="s">
        <v>85</v>
      </c>
      <c r="E11" s="13" t="s">
        <v>86</v>
      </c>
    </row>
    <row r="12" spans="1:5" x14ac:dyDescent="0.2">
      <c r="A12" s="13">
        <v>1</v>
      </c>
      <c r="B12" s="13">
        <v>2</v>
      </c>
      <c r="C12" s="13">
        <v>3</v>
      </c>
      <c r="D12" s="13">
        <v>4</v>
      </c>
      <c r="E12" s="13">
        <v>5</v>
      </c>
    </row>
    <row r="13" spans="1:5" x14ac:dyDescent="0.2">
      <c r="A13" s="14">
        <v>1</v>
      </c>
      <c r="B13" s="15" t="s">
        <v>87</v>
      </c>
      <c r="C13" s="14">
        <v>104</v>
      </c>
      <c r="D13" s="16">
        <f>5*26</f>
        <v>130</v>
      </c>
      <c r="E13" s="17">
        <f>C13/D13*100</f>
        <v>80</v>
      </c>
    </row>
    <row r="14" spans="1:5" x14ac:dyDescent="0.2">
      <c r="A14" s="14">
        <v>2</v>
      </c>
      <c r="B14" s="15" t="s">
        <v>88</v>
      </c>
      <c r="C14" s="14">
        <v>102</v>
      </c>
      <c r="D14" s="16">
        <f>5*26</f>
        <v>130</v>
      </c>
      <c r="E14" s="17">
        <f>C14/D14*100</f>
        <v>78.461538461538467</v>
      </c>
    </row>
    <row r="15" spans="1:5" x14ac:dyDescent="0.2">
      <c r="A15" s="14">
        <v>3</v>
      </c>
      <c r="B15" s="15" t="s">
        <v>89</v>
      </c>
      <c r="C15" s="14">
        <v>84</v>
      </c>
      <c r="D15" s="16">
        <f>5*19</f>
        <v>95</v>
      </c>
      <c r="E15" s="17">
        <f>C15/D15*100</f>
        <v>88.421052631578945</v>
      </c>
    </row>
    <row r="16" spans="1:5" x14ac:dyDescent="0.2">
      <c r="A16" s="14">
        <v>4</v>
      </c>
      <c r="B16" s="15" t="s">
        <v>90</v>
      </c>
      <c r="C16" s="18">
        <v>80</v>
      </c>
      <c r="D16" s="16">
        <f>5*17</f>
        <v>85</v>
      </c>
      <c r="E16" s="17">
        <f>C16/D16*100</f>
        <v>94.117647058823522</v>
      </c>
    </row>
    <row r="17" spans="1:5" ht="41.25" customHeight="1" x14ac:dyDescent="0.2">
      <c r="A17" s="27" t="s">
        <v>91</v>
      </c>
      <c r="B17" s="27"/>
      <c r="C17" s="19" t="s">
        <v>33</v>
      </c>
      <c r="D17" s="19" t="s">
        <v>33</v>
      </c>
      <c r="E17" s="20">
        <f>(E13+E14+E15+E16)/4</f>
        <v>85.250059537985237</v>
      </c>
    </row>
  </sheetData>
  <mergeCells count="9">
    <mergeCell ref="A8:E8"/>
    <mergeCell ref="A9:E9"/>
    <mergeCell ref="A17:B17"/>
    <mergeCell ref="D1:E1"/>
    <mergeCell ref="D2:E2"/>
    <mergeCell ref="D3:E3"/>
    <mergeCell ref="D4:E4"/>
    <mergeCell ref="D5:E5"/>
    <mergeCell ref="A7:E7"/>
  </mergeCells>
  <pageMargins left="0.16" right="0.16" top="1" bottom="1" header="0.5" footer="0.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Результаты оценки</vt:lpstr>
      <vt:lpstr>Сводный рейтинг</vt:lpstr>
      <vt:lpstr>'Результаты оценки'!Область_печати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В. С.</dc:creator>
  <cp:lastModifiedBy>Михайлова В. С.</cp:lastModifiedBy>
  <dcterms:created xsi:type="dcterms:W3CDTF">2017-03-27T11:03:50Z</dcterms:created>
  <dcterms:modified xsi:type="dcterms:W3CDTF">2019-04-01T07:14:50Z</dcterms:modified>
</cp:coreProperties>
</file>