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28800" windowHeight="12930"/>
  </bookViews>
  <sheets>
    <sheet name="Форма 3" sheetId="1" r:id="rId1"/>
  </sheets>
  <definedNames>
    <definedName name="_xlnm.Print_Titles" localSheetId="0">'Форма 3'!$12:$15</definedName>
    <definedName name="_xlnm.Print_Area" localSheetId="0">'Форма 3'!$A$1:$P$30</definedName>
  </definedNames>
  <calcPr calcId="14562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16" i="1"/>
  <c r="D24" i="1"/>
  <c r="E24" i="1"/>
  <c r="F24" i="1"/>
  <c r="G24" i="1"/>
  <c r="H24" i="1"/>
  <c r="I24" i="1"/>
  <c r="K24" i="1"/>
  <c r="L24" i="1"/>
  <c r="M24" i="1"/>
  <c r="N24" i="1"/>
  <c r="O24" i="1"/>
  <c r="P24" i="1"/>
  <c r="C24" i="1"/>
  <c r="J24" i="1" l="1"/>
  <c r="J38" i="1"/>
  <c r="J34" i="1" l="1"/>
  <c r="K34" i="1" s="1"/>
  <c r="J41" i="1" l="1"/>
  <c r="J35" i="1"/>
  <c r="L34" i="1"/>
</calcChain>
</file>

<file path=xl/sharedStrings.xml><?xml version="1.0" encoding="utf-8"?>
<sst xmlns="http://schemas.openxmlformats.org/spreadsheetml/2006/main" count="58" uniqueCount="41">
  <si>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</si>
  <si>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</si>
  <si>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</si>
  <si>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</si>
  <si>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в том числе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</si>
  <si>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</si>
  <si>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</si>
  <si>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</si>
  <si>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</si>
  <si>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</si>
  <si>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</si>
  <si>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</si>
  <si>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чел.</t>
  </si>
  <si>
    <t>ед.</t>
  </si>
  <si>
    <t>Аликовский район</t>
  </si>
  <si>
    <t>Порецкий район</t>
  </si>
  <si>
    <t>Урмарский район</t>
  </si>
  <si>
    <t>Чебоксарский район</t>
  </si>
  <si>
    <t>Цивильский район</t>
  </si>
  <si>
    <t>г. Алатырь</t>
  </si>
  <si>
    <t>г. Шумерля</t>
  </si>
  <si>
    <t>г. Чебоксары</t>
  </si>
  <si>
    <t>Итого</t>
  </si>
  <si>
    <t xml:space="preserve">
</t>
  </si>
  <si>
    <t>Расчетная сумма экономии бюджетных средств
(справочно)</t>
  </si>
  <si>
    <t>№ 
пп</t>
  </si>
  <si>
    <t>всего</t>
  </si>
  <si>
    <t>кв. м</t>
  </si>
  <si>
    <t>рублей</t>
  </si>
  <si>
    <t>1.</t>
  </si>
  <si>
    <t>2.</t>
  </si>
  <si>
    <t>3.</t>
  </si>
  <si>
    <t>4.</t>
  </si>
  <si>
    <t>5.</t>
  </si>
  <si>
    <t>6.</t>
  </si>
  <si>
    <t>7.</t>
  </si>
  <si>
    <t>8.</t>
  </si>
  <si>
    <t>муниципальная собственность</t>
  </si>
  <si>
    <t>Источники финансирования Программы</t>
  </si>
  <si>
    <t>Приложение № 4                                                                                                                                                                  к республиканской адресной программе                                                                                                        «Переселение граждан из жилищного фонда, признанного в установленном порядке до 1 января 2017 г. аварийным и подлежащим сносу или реконструкции в связи с физическим износом в процессе эксплуатации» на 2019─2025 годы</t>
  </si>
  <si>
    <t>П Л А Н 
мероприятий по переселению граждан из жилищного фонда, признанного в установленном порядке до 1 января 2017 г. аварийным и подлежащим сносу или реконструкции в связи с физическим износом в процессе эксплуатации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</si>
</sst>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Times New Roman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2" fontId="5" fillId="0" borderId="5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7" fillId="0" borderId="0" xfId="0" applyFont="1" applyFill="1"/>
    <xf numFmtId="2" fontId="7" fillId="0" borderId="0" xfId="0" applyNumberFormat="1" applyFont="1" applyFill="1"/>
    <xf numFmtId="0" fontId="4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view="pageBreakPreview" topLeftCell="A4" zoomScale="69" zoomScaleNormal="69" zoomScaleSheetLayoutView="69" workbookViewId="0">
      <selection activeCell="K24" sqref="K24"/>
    </sheetView>
  </sheetViews>
  <sheetFormatPr defaultRowHeight="15" x14ac:dyDescent="0.25"/>
  <cols>
    <col min="1" max="1" width="6.42578125" style="1" customWidth="1"/>
    <col min="2" max="2" width="50.7109375" style="2" customWidth="1"/>
    <col min="3" max="5" width="20.7109375" style="1" customWidth="1"/>
    <col min="6" max="6" width="24.28515625" style="1" customWidth="1"/>
    <col min="7" max="8" width="20.7109375" style="1" customWidth="1"/>
    <col min="9" max="9" width="22.5703125" style="1" customWidth="1"/>
    <col min="10" max="10" width="23.140625" style="1" customWidth="1"/>
    <col min="11" max="15" width="20.7109375" style="1" customWidth="1"/>
    <col min="16" max="16" width="24.28515625" style="1" customWidth="1"/>
    <col min="17" max="16384" width="9.140625" style="1"/>
  </cols>
  <sheetData>
    <row r="1" spans="1:16" ht="15.75" customHeight="1" x14ac:dyDescent="0.25"/>
    <row r="2" spans="1:16" ht="1.5" hidden="1" customHeight="1" x14ac:dyDescent="0.25"/>
    <row r="3" spans="1:16" ht="18" customHeight="1" x14ac:dyDescent="0.25">
      <c r="B3" s="1"/>
      <c r="D3" s="3"/>
      <c r="E3" s="4"/>
      <c r="F3" s="4"/>
      <c r="P3" s="5" t="s">
        <v>23</v>
      </c>
    </row>
    <row r="4" spans="1:16" ht="32.25" customHeight="1" x14ac:dyDescent="0.25">
      <c r="B4" s="1"/>
      <c r="D4" s="3"/>
      <c r="E4" s="4"/>
      <c r="F4" s="4"/>
      <c r="K4" s="5"/>
      <c r="L4" s="5"/>
      <c r="M4" s="45" t="s">
        <v>39</v>
      </c>
      <c r="N4" s="45"/>
      <c r="O4" s="45"/>
      <c r="P4" s="45"/>
    </row>
    <row r="5" spans="1:16" ht="15.75" customHeight="1" x14ac:dyDescent="0.25">
      <c r="B5" s="1"/>
      <c r="D5" s="3"/>
      <c r="E5" s="4"/>
      <c r="F5" s="4"/>
      <c r="K5" s="5"/>
      <c r="L5" s="5"/>
      <c r="M5" s="45"/>
      <c r="N5" s="45"/>
      <c r="O5" s="45"/>
      <c r="P5" s="45"/>
    </row>
    <row r="6" spans="1:16" ht="25.5" customHeight="1" x14ac:dyDescent="0.25">
      <c r="B6" s="1"/>
      <c r="D6" s="3"/>
      <c r="E6" s="4"/>
      <c r="F6" s="4"/>
      <c r="K6" s="5"/>
      <c r="L6" s="5"/>
      <c r="M6" s="45"/>
      <c r="N6" s="45"/>
      <c r="O6" s="45"/>
      <c r="P6" s="45"/>
    </row>
    <row r="7" spans="1:16" ht="73.5" customHeight="1" x14ac:dyDescent="0.25">
      <c r="K7" s="5"/>
      <c r="L7" s="5"/>
      <c r="M7" s="45"/>
      <c r="N7" s="45"/>
      <c r="O7" s="45"/>
      <c r="P7" s="45"/>
    </row>
    <row r="8" spans="1:16" ht="39.75" customHeight="1" x14ac:dyDescent="0.25">
      <c r="P8" s="6"/>
    </row>
    <row r="9" spans="1:16" ht="24.75" customHeight="1" x14ac:dyDescent="0.25"/>
    <row r="10" spans="1:16" ht="53.25" customHeight="1" x14ac:dyDescent="0.25">
      <c r="A10" s="7"/>
      <c r="B10" s="43" t="s">
        <v>40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9.5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76.5" customHeight="1" x14ac:dyDescent="0.25">
      <c r="A12" s="38" t="s">
        <v>25</v>
      </c>
      <c r="B12" s="42" t="s">
        <v>0</v>
      </c>
      <c r="C12" s="42" t="s">
        <v>1</v>
      </c>
      <c r="D12" s="42" t="s">
        <v>2</v>
      </c>
      <c r="E12" s="42"/>
      <c r="F12" s="42"/>
      <c r="G12" s="42" t="s">
        <v>3</v>
      </c>
      <c r="H12" s="42"/>
      <c r="I12" s="42"/>
      <c r="J12" s="42" t="s">
        <v>38</v>
      </c>
      <c r="K12" s="42"/>
      <c r="L12" s="42"/>
      <c r="M12" s="42"/>
      <c r="N12" s="42" t="s">
        <v>24</v>
      </c>
      <c r="O12" s="42"/>
      <c r="P12" s="42"/>
    </row>
    <row r="13" spans="1:16" ht="40.5" customHeight="1" x14ac:dyDescent="0.25">
      <c r="A13" s="39"/>
      <c r="B13" s="42"/>
      <c r="C13" s="42"/>
      <c r="D13" s="41" t="s">
        <v>26</v>
      </c>
      <c r="E13" s="41" t="s">
        <v>4</v>
      </c>
      <c r="F13" s="41"/>
      <c r="G13" s="41" t="s">
        <v>26</v>
      </c>
      <c r="H13" s="41" t="s">
        <v>4</v>
      </c>
      <c r="I13" s="41"/>
      <c r="J13" s="41" t="s">
        <v>26</v>
      </c>
      <c r="K13" s="41" t="s">
        <v>4</v>
      </c>
      <c r="L13" s="41"/>
      <c r="M13" s="41"/>
      <c r="N13" s="42" t="s">
        <v>26</v>
      </c>
      <c r="O13" s="42" t="s">
        <v>4</v>
      </c>
      <c r="P13" s="42"/>
    </row>
    <row r="14" spans="1:16" ht="154.5" customHeight="1" x14ac:dyDescent="0.25">
      <c r="A14" s="39"/>
      <c r="B14" s="42"/>
      <c r="C14" s="42"/>
      <c r="D14" s="41"/>
      <c r="E14" s="10" t="s">
        <v>5</v>
      </c>
      <c r="F14" s="10" t="s">
        <v>37</v>
      </c>
      <c r="G14" s="41"/>
      <c r="H14" s="10" t="s">
        <v>5</v>
      </c>
      <c r="I14" s="10" t="s">
        <v>6</v>
      </c>
      <c r="J14" s="41"/>
      <c r="K14" s="10" t="s">
        <v>7</v>
      </c>
      <c r="L14" s="10" t="s">
        <v>8</v>
      </c>
      <c r="M14" s="10" t="s">
        <v>9</v>
      </c>
      <c r="N14" s="42"/>
      <c r="O14" s="10" t="s">
        <v>10</v>
      </c>
      <c r="P14" s="10" t="s">
        <v>11</v>
      </c>
    </row>
    <row r="15" spans="1:16" ht="27.75" customHeight="1" x14ac:dyDescent="0.25">
      <c r="A15" s="40"/>
      <c r="B15" s="42"/>
      <c r="C15" s="11" t="s">
        <v>12</v>
      </c>
      <c r="D15" s="11" t="s">
        <v>13</v>
      </c>
      <c r="E15" s="11" t="s">
        <v>13</v>
      </c>
      <c r="F15" s="11" t="s">
        <v>13</v>
      </c>
      <c r="G15" s="11" t="s">
        <v>27</v>
      </c>
      <c r="H15" s="11" t="s">
        <v>27</v>
      </c>
      <c r="I15" s="11" t="s">
        <v>27</v>
      </c>
      <c r="J15" s="11" t="s">
        <v>28</v>
      </c>
      <c r="K15" s="11" t="s">
        <v>28</v>
      </c>
      <c r="L15" s="11" t="s">
        <v>28</v>
      </c>
      <c r="M15" s="11" t="s">
        <v>28</v>
      </c>
      <c r="N15" s="10" t="s">
        <v>28</v>
      </c>
      <c r="O15" s="11" t="s">
        <v>28</v>
      </c>
      <c r="P15" s="10" t="s">
        <v>28</v>
      </c>
    </row>
    <row r="16" spans="1:16" s="37" customFormat="1" ht="30" customHeight="1" x14ac:dyDescent="0.25">
      <c r="A16" s="34" t="s">
        <v>29</v>
      </c>
      <c r="B16" s="35" t="s">
        <v>14</v>
      </c>
      <c r="C16" s="35">
        <v>1</v>
      </c>
      <c r="D16" s="35">
        <v>1</v>
      </c>
      <c r="E16" s="35">
        <v>0</v>
      </c>
      <c r="F16" s="35">
        <v>1</v>
      </c>
      <c r="G16" s="36">
        <v>47.1</v>
      </c>
      <c r="H16" s="36">
        <v>0</v>
      </c>
      <c r="I16" s="36">
        <v>47.1</v>
      </c>
      <c r="J16" s="36">
        <f>G16*34032</f>
        <v>1602907.2</v>
      </c>
      <c r="K16" s="36">
        <v>1586878.13</v>
      </c>
      <c r="L16" s="36">
        <v>14907.04</v>
      </c>
      <c r="M16" s="36">
        <v>1122.03</v>
      </c>
      <c r="N16" s="36">
        <v>0</v>
      </c>
      <c r="O16" s="36">
        <v>0</v>
      </c>
      <c r="P16" s="36">
        <v>0</v>
      </c>
    </row>
    <row r="17" spans="1:17" s="37" customFormat="1" ht="30" customHeight="1" x14ac:dyDescent="0.25">
      <c r="A17" s="34" t="s">
        <v>30</v>
      </c>
      <c r="B17" s="35" t="s">
        <v>15</v>
      </c>
      <c r="C17" s="35">
        <v>60</v>
      </c>
      <c r="D17" s="35">
        <v>18</v>
      </c>
      <c r="E17" s="35">
        <v>18</v>
      </c>
      <c r="F17" s="35">
        <v>0</v>
      </c>
      <c r="G17" s="36">
        <v>975</v>
      </c>
      <c r="H17" s="36">
        <v>975</v>
      </c>
      <c r="I17" s="36">
        <v>0</v>
      </c>
      <c r="J17" s="36">
        <f t="shared" ref="J17:J23" si="0">G17*34032</f>
        <v>33181200</v>
      </c>
      <c r="K17" s="36">
        <v>32849388</v>
      </c>
      <c r="L17" s="36">
        <v>311903.28000000003</v>
      </c>
      <c r="M17" s="36">
        <v>19908.72</v>
      </c>
      <c r="N17" s="36">
        <v>0</v>
      </c>
      <c r="O17" s="36">
        <v>0</v>
      </c>
      <c r="P17" s="36">
        <v>0</v>
      </c>
    </row>
    <row r="18" spans="1:17" s="37" customFormat="1" ht="29.25" customHeight="1" x14ac:dyDescent="0.25">
      <c r="A18" s="34" t="s">
        <v>31</v>
      </c>
      <c r="B18" s="35" t="s">
        <v>16</v>
      </c>
      <c r="C18" s="35">
        <v>23</v>
      </c>
      <c r="D18" s="35">
        <v>9</v>
      </c>
      <c r="E18" s="35">
        <v>9</v>
      </c>
      <c r="F18" s="35">
        <v>0</v>
      </c>
      <c r="G18" s="36">
        <v>384.6</v>
      </c>
      <c r="H18" s="36">
        <v>384.6</v>
      </c>
      <c r="I18" s="36">
        <v>0</v>
      </c>
      <c r="J18" s="36">
        <f t="shared" si="0"/>
        <v>13088707.200000001</v>
      </c>
      <c r="K18" s="36">
        <v>12957820.130000001</v>
      </c>
      <c r="L18" s="36">
        <v>121724.98</v>
      </c>
      <c r="M18" s="36">
        <v>9162.09</v>
      </c>
      <c r="N18" s="36">
        <v>0</v>
      </c>
      <c r="O18" s="36">
        <v>0</v>
      </c>
      <c r="P18" s="36">
        <v>0</v>
      </c>
    </row>
    <row r="19" spans="1:17" s="37" customFormat="1" ht="26.25" customHeight="1" x14ac:dyDescent="0.25">
      <c r="A19" s="34" t="s">
        <v>32</v>
      </c>
      <c r="B19" s="35" t="s">
        <v>17</v>
      </c>
      <c r="C19" s="35">
        <v>74</v>
      </c>
      <c r="D19" s="35">
        <v>25</v>
      </c>
      <c r="E19" s="35">
        <v>18</v>
      </c>
      <c r="F19" s="35">
        <v>7</v>
      </c>
      <c r="G19" s="36">
        <v>980.7</v>
      </c>
      <c r="H19" s="36">
        <v>669.3</v>
      </c>
      <c r="I19" s="36">
        <v>311.39999999999998</v>
      </c>
      <c r="J19" s="36">
        <f t="shared" si="0"/>
        <v>33375182.400000002</v>
      </c>
      <c r="K19" s="36">
        <v>33041430.579999998</v>
      </c>
      <c r="L19" s="36">
        <v>273676.5</v>
      </c>
      <c r="M19" s="36">
        <v>60075.32</v>
      </c>
      <c r="N19" s="36">
        <v>0</v>
      </c>
      <c r="O19" s="36">
        <v>0</v>
      </c>
      <c r="P19" s="36">
        <v>0</v>
      </c>
    </row>
    <row r="20" spans="1:17" s="37" customFormat="1" ht="30" customHeight="1" x14ac:dyDescent="0.25">
      <c r="A20" s="34" t="s">
        <v>33</v>
      </c>
      <c r="B20" s="35" t="s">
        <v>18</v>
      </c>
      <c r="C20" s="35">
        <v>65</v>
      </c>
      <c r="D20" s="35">
        <v>20</v>
      </c>
      <c r="E20" s="35">
        <v>16</v>
      </c>
      <c r="F20" s="35">
        <v>4</v>
      </c>
      <c r="G20" s="36">
        <v>844.7</v>
      </c>
      <c r="H20" s="36">
        <v>656.3</v>
      </c>
      <c r="I20" s="36">
        <v>188.4</v>
      </c>
      <c r="J20" s="36">
        <f t="shared" si="0"/>
        <v>28746830.400000002</v>
      </c>
      <c r="K20" s="36">
        <v>28459362.100000001</v>
      </c>
      <c r="L20" s="36">
        <v>229974.64</v>
      </c>
      <c r="M20" s="36">
        <v>57493.66</v>
      </c>
      <c r="N20" s="36">
        <v>0</v>
      </c>
      <c r="O20" s="36">
        <v>0</v>
      </c>
      <c r="P20" s="36">
        <v>0</v>
      </c>
    </row>
    <row r="21" spans="1:17" s="37" customFormat="1" ht="24" customHeight="1" x14ac:dyDescent="0.25">
      <c r="A21" s="34" t="s">
        <v>34</v>
      </c>
      <c r="B21" s="35" t="s">
        <v>19</v>
      </c>
      <c r="C21" s="35">
        <v>74</v>
      </c>
      <c r="D21" s="35">
        <v>31</v>
      </c>
      <c r="E21" s="35">
        <v>31</v>
      </c>
      <c r="F21" s="35">
        <v>0</v>
      </c>
      <c r="G21" s="36">
        <v>1268</v>
      </c>
      <c r="H21" s="36">
        <v>1268</v>
      </c>
      <c r="I21" s="36">
        <v>0</v>
      </c>
      <c r="J21" s="36">
        <f t="shared" si="0"/>
        <v>43152576</v>
      </c>
      <c r="K21" s="36">
        <v>42721050.240000002</v>
      </c>
      <c r="L21" s="36">
        <v>336590.09</v>
      </c>
      <c r="M21" s="36">
        <v>94935.67</v>
      </c>
      <c r="N21" s="36">
        <v>0</v>
      </c>
      <c r="O21" s="36">
        <v>0</v>
      </c>
      <c r="P21" s="36">
        <v>0</v>
      </c>
    </row>
    <row r="22" spans="1:17" s="37" customFormat="1" ht="25.5" customHeight="1" x14ac:dyDescent="0.25">
      <c r="A22" s="34" t="s">
        <v>35</v>
      </c>
      <c r="B22" s="35" t="s">
        <v>21</v>
      </c>
      <c r="C22" s="35">
        <v>254</v>
      </c>
      <c r="D22" s="35">
        <v>87</v>
      </c>
      <c r="E22" s="35">
        <v>54</v>
      </c>
      <c r="F22" s="35">
        <v>33</v>
      </c>
      <c r="G22" s="36">
        <v>2859.53</v>
      </c>
      <c r="H22" s="36">
        <v>1738.03</v>
      </c>
      <c r="I22" s="36">
        <v>1121.5</v>
      </c>
      <c r="J22" s="36">
        <f t="shared" si="0"/>
        <v>97315524.960000008</v>
      </c>
      <c r="K22" s="36">
        <v>65470683.329999998</v>
      </c>
      <c r="L22" s="36">
        <v>330660.02</v>
      </c>
      <c r="M22" s="36">
        <v>31514181.609999999</v>
      </c>
      <c r="N22" s="36">
        <v>0</v>
      </c>
      <c r="O22" s="36">
        <v>0</v>
      </c>
      <c r="P22" s="36">
        <v>0</v>
      </c>
    </row>
    <row r="23" spans="1:17" s="37" customFormat="1" ht="28.5" customHeight="1" x14ac:dyDescent="0.25">
      <c r="A23" s="34" t="s">
        <v>36</v>
      </c>
      <c r="B23" s="35" t="s">
        <v>20</v>
      </c>
      <c r="C23" s="35">
        <v>202</v>
      </c>
      <c r="D23" s="35">
        <v>96</v>
      </c>
      <c r="E23" s="35">
        <v>85</v>
      </c>
      <c r="F23" s="35">
        <v>11</v>
      </c>
      <c r="G23" s="36">
        <v>3550</v>
      </c>
      <c r="H23" s="36">
        <v>3160.4</v>
      </c>
      <c r="I23" s="36">
        <v>389.6</v>
      </c>
      <c r="J23" s="36">
        <f t="shared" si="0"/>
        <v>120813600</v>
      </c>
      <c r="K23" s="36">
        <v>119605464</v>
      </c>
      <c r="L23" s="36">
        <v>930264.72</v>
      </c>
      <c r="M23" s="36">
        <v>277871.28000000003</v>
      </c>
      <c r="N23" s="36">
        <v>0</v>
      </c>
      <c r="O23" s="36">
        <v>0</v>
      </c>
      <c r="P23" s="36">
        <v>0</v>
      </c>
    </row>
    <row r="24" spans="1:17" ht="24.75" customHeight="1" x14ac:dyDescent="0.3">
      <c r="A24" s="12"/>
      <c r="B24" s="13" t="s">
        <v>22</v>
      </c>
      <c r="C24" s="14">
        <f>C16+C17+C18+C19+C20+C21+C22+C23</f>
        <v>753</v>
      </c>
      <c r="D24" s="14">
        <f t="shared" ref="D24:P24" si="1">D16+D17+D18+D19+D20+D21+D22+D23</f>
        <v>287</v>
      </c>
      <c r="E24" s="14">
        <f t="shared" si="1"/>
        <v>231</v>
      </c>
      <c r="F24" s="14">
        <f t="shared" si="1"/>
        <v>56</v>
      </c>
      <c r="G24" s="14">
        <f t="shared" si="1"/>
        <v>10909.630000000001</v>
      </c>
      <c r="H24" s="14">
        <f t="shared" si="1"/>
        <v>8851.6299999999992</v>
      </c>
      <c r="I24" s="15">
        <f t="shared" si="1"/>
        <v>2058</v>
      </c>
      <c r="J24" s="15">
        <f t="shared" si="1"/>
        <v>371276528.16000003</v>
      </c>
      <c r="K24" s="15">
        <f t="shared" si="1"/>
        <v>336692076.50999999</v>
      </c>
      <c r="L24" s="14">
        <f t="shared" si="1"/>
        <v>2549701.27</v>
      </c>
      <c r="M24" s="14">
        <f t="shared" si="1"/>
        <v>32034750.379999999</v>
      </c>
      <c r="N24" s="14">
        <f t="shared" si="1"/>
        <v>0</v>
      </c>
      <c r="O24" s="14">
        <f t="shared" si="1"/>
        <v>0</v>
      </c>
      <c r="P24" s="14">
        <f t="shared" si="1"/>
        <v>0</v>
      </c>
    </row>
    <row r="25" spans="1:17" ht="1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16"/>
      <c r="L25" s="3"/>
      <c r="M25" s="3"/>
      <c r="N25" s="3"/>
      <c r="Q25" s="17"/>
    </row>
    <row r="26" spans="1:17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18"/>
      <c r="K26" s="18"/>
      <c r="L26" s="18"/>
      <c r="M26" s="18"/>
      <c r="O26" s="19"/>
      <c r="P26" s="19"/>
    </row>
    <row r="27" spans="1:17" ht="15" customHeight="1" x14ac:dyDescent="0.25">
      <c r="A27" s="20"/>
      <c r="B27" s="20"/>
      <c r="C27" s="20"/>
      <c r="D27" s="20"/>
      <c r="E27" s="20"/>
      <c r="F27" s="20"/>
      <c r="G27" s="21"/>
      <c r="H27" s="20"/>
      <c r="I27" s="3"/>
      <c r="J27" s="22"/>
      <c r="K27" s="23"/>
      <c r="L27" s="23"/>
      <c r="M27" s="24"/>
      <c r="O27" s="25"/>
      <c r="P27" s="25"/>
    </row>
    <row r="28" spans="1:17" ht="15" customHeight="1" x14ac:dyDescent="0.25">
      <c r="A28" s="20"/>
      <c r="B28" s="20"/>
      <c r="C28" s="20"/>
      <c r="D28" s="20"/>
      <c r="E28" s="20"/>
      <c r="F28" s="20"/>
      <c r="G28" s="20"/>
      <c r="H28" s="26"/>
      <c r="I28" s="27"/>
      <c r="J28" s="28"/>
      <c r="K28" s="28"/>
      <c r="L28" s="28"/>
      <c r="M28" s="18"/>
      <c r="O28" s="29"/>
      <c r="P28" s="29"/>
    </row>
    <row r="29" spans="1:17" ht="15" customHeight="1" x14ac:dyDescent="0.25">
      <c r="A29" s="20"/>
      <c r="B29" s="20"/>
      <c r="C29" s="20"/>
      <c r="D29" s="20"/>
      <c r="E29" s="20"/>
      <c r="F29" s="20"/>
      <c r="G29" s="20"/>
      <c r="H29" s="20"/>
      <c r="I29" s="3"/>
      <c r="J29" s="28"/>
      <c r="K29" s="18"/>
      <c r="L29" s="18"/>
      <c r="M29" s="18"/>
      <c r="O29" s="19"/>
      <c r="P29" s="19"/>
    </row>
    <row r="30" spans="1:17" ht="15" customHeight="1" x14ac:dyDescent="0.25">
      <c r="A30" s="20"/>
      <c r="B30" s="20"/>
      <c r="C30" s="20"/>
      <c r="D30" s="20"/>
      <c r="E30" s="20"/>
      <c r="F30" s="20"/>
      <c r="G30" s="20"/>
      <c r="H30" s="20"/>
      <c r="I30" s="3"/>
      <c r="J30" s="3"/>
      <c r="K30" s="3"/>
      <c r="L30" s="3"/>
      <c r="M30" s="3"/>
      <c r="P30" s="30"/>
    </row>
    <row r="34" spans="10:12" x14ac:dyDescent="0.25">
      <c r="J34" s="31">
        <f>G22*34032</f>
        <v>97315524.960000008</v>
      </c>
      <c r="K34" s="31">
        <f>J34*99%</f>
        <v>96342369.7104</v>
      </c>
      <c r="L34" s="32">
        <f>J34*1%</f>
        <v>973155.2496000001</v>
      </c>
    </row>
    <row r="35" spans="10:12" x14ac:dyDescent="0.25">
      <c r="J35" s="31">
        <f>J34+M22</f>
        <v>128829706.57000001</v>
      </c>
      <c r="K35" s="31"/>
      <c r="L35" s="31"/>
    </row>
    <row r="36" spans="10:12" x14ac:dyDescent="0.25">
      <c r="J36" s="31"/>
      <c r="K36" s="31"/>
      <c r="L36" s="31"/>
    </row>
    <row r="37" spans="10:12" x14ac:dyDescent="0.25">
      <c r="J37" s="31"/>
      <c r="K37" s="31"/>
      <c r="L37" s="31"/>
    </row>
    <row r="38" spans="10:12" x14ac:dyDescent="0.25">
      <c r="J38" s="31">
        <f>1943.23*34032</f>
        <v>66132003.359999999</v>
      </c>
      <c r="K38" s="31"/>
      <c r="L38" s="31"/>
    </row>
    <row r="39" spans="10:12" x14ac:dyDescent="0.25">
      <c r="J39" s="31"/>
      <c r="K39" s="31"/>
      <c r="L39" s="31"/>
    </row>
    <row r="40" spans="10:12" x14ac:dyDescent="0.25">
      <c r="J40" s="31"/>
      <c r="K40" s="31"/>
      <c r="L40" s="31"/>
    </row>
    <row r="41" spans="10:12" x14ac:dyDescent="0.25">
      <c r="J41" s="32">
        <f>K22+L22+M22</f>
        <v>97315524.960000008</v>
      </c>
      <c r="K41" s="31"/>
      <c r="L41" s="31"/>
    </row>
    <row r="42" spans="10:12" x14ac:dyDescent="0.25">
      <c r="J42" s="33"/>
      <c r="K42" s="33"/>
      <c r="L42" s="33"/>
    </row>
    <row r="43" spans="10:12" x14ac:dyDescent="0.25">
      <c r="J43" s="33"/>
      <c r="K43" s="33"/>
      <c r="L43" s="33"/>
    </row>
    <row r="44" spans="10:12" x14ac:dyDescent="0.25">
      <c r="J44" s="33"/>
      <c r="K44" s="33"/>
      <c r="L44" s="33"/>
    </row>
  </sheetData>
  <sheetProtection formatCells="0" formatColumns="0" formatRows="0" insertColumns="0" insertRows="0" insertHyperlinks="0" deleteColumns="0" deleteRows="0" sort="0" autoFilter="0" pivotTables="0"/>
  <mergeCells count="17">
    <mergeCell ref="B10:P10"/>
    <mergeCell ref="C12:C14"/>
    <mergeCell ref="B12:B15"/>
    <mergeCell ref="M4:P7"/>
    <mergeCell ref="N13:N14"/>
    <mergeCell ref="K13:M13"/>
    <mergeCell ref="O13:P13"/>
    <mergeCell ref="N12:P12"/>
    <mergeCell ref="H13:I13"/>
    <mergeCell ref="A12:A15"/>
    <mergeCell ref="D13:D14"/>
    <mergeCell ref="G13:G14"/>
    <mergeCell ref="E13:F13"/>
    <mergeCell ref="J12:M12"/>
    <mergeCell ref="J13:J14"/>
    <mergeCell ref="D12:F12"/>
    <mergeCell ref="G12:I12"/>
  </mergeCells>
  <pageMargins left="0.31496062992125984" right="0.31496062992125984" top="0.78740157480314965" bottom="0.74803149606299213" header="0.31496062992125984" footer="0.31496062992125984"/>
  <pageSetup paperSize="9" scale="4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ЖКХ 3. (Елена Бегунова)</dc:creator>
  <cp:lastModifiedBy>АГЧР Пирусова Татьяна Валерьевна</cp:lastModifiedBy>
  <cp:lastPrinted>2019-04-02T15:08:35Z</cp:lastPrinted>
  <dcterms:created xsi:type="dcterms:W3CDTF">2006-09-16T00:00:00Z</dcterms:created>
  <dcterms:modified xsi:type="dcterms:W3CDTF">2019-04-02T15:08:36Z</dcterms:modified>
</cp:coreProperties>
</file>