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192" windowHeight="8076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<sst xmlns="http://schemas.openxmlformats.org/spreadsheetml/2006/main" count="206" uniqueCount="124">
  <si>
    <t>№ п/п</t>
  </si>
  <si>
    <t>Наменование показателя (индикатора)</t>
  </si>
  <si>
    <t>Единица измерения</t>
  </si>
  <si>
    <t>план</t>
  </si>
  <si>
    <t>факт</t>
  </si>
  <si>
    <t>Доля муниципального имущества города Алатыря, вовлеченного в хозяйственный оборот</t>
  </si>
  <si>
    <t>%</t>
  </si>
  <si>
    <t>Уровень актуализации реестра муниципального имущества города Алатыря</t>
  </si>
  <si>
    <t>Доля муниципальных унитарных предприятий города Алатыря, числящихся в реестре муниципального имущества города Алатыря на отчетную дату, в общем количестве муниципальных унитарных предприятий города Алатыря, числившихся в реестре муниципального имущества города Алатыря на конец 2012 года</t>
  </si>
  <si>
    <t>Удовлетворенность населения качеством начального общего, основного общего и среднего общего образования</t>
  </si>
  <si>
    <t>Обеспеченность детей дошкольного возраста местами в дошкольных образовательных организациях</t>
  </si>
  <si>
    <t>Доля муниципальных общеобразовательных организаций, соответствующих современным требованиям обучения, в общем количестве  муниципальных общеобразовательных организаций</t>
  </si>
  <si>
    <t>Доля детей и молодежи, охваченных дополнительными общеобразовательными программами, в общей численности детей и молодежи 5–18 лет</t>
  </si>
  <si>
    <t xml:space="preserve">Доля молодежи в возрасте от 14 до 
30 лет, охваченной деятельностью молодежных общественных объединений, в общей ее численности
</t>
  </si>
  <si>
    <t>Удельный вес образовательных организаций, имеющих органы общественного управления, эффективно влияющие на формирование заказа на образовательные услуги, решение кадровых, экономических и других вопросов</t>
  </si>
  <si>
    <t>единиц</t>
  </si>
  <si>
    <t>%, к 2010 году</t>
  </si>
  <si>
    <t>чел.</t>
  </si>
  <si>
    <t>ед.</t>
  </si>
  <si>
    <t xml:space="preserve">Рост инвестиций за счёт всех источников финансирования </t>
  </si>
  <si>
    <t>Увеличение количества вновь созданных рабочих мест</t>
  </si>
  <si>
    <t>Снижение производственного травматизма</t>
  </si>
  <si>
    <t>Соотношение средней заработной платы работников учреждений культуры к средней заработной плате по городу Алатырю</t>
  </si>
  <si>
    <t>Уровень удовлетворенности населения качеством предоставления   муниципальных услуг в сфере культуры</t>
  </si>
  <si>
    <t>Удельный вес населения, участвующего в платных культурно-досуговых мероприятиях, проводимых  муниципальными  учреждениями культуры</t>
  </si>
  <si>
    <t>тыс.ед.</t>
  </si>
  <si>
    <t>Доля представленных (во всех формах) зрителю музейных предметов в общем количестве музейных предметов основного фонда</t>
  </si>
  <si>
    <t>Доля детей, привлекаемых к участию в творческих мероприятиях, в общем числе детей</t>
  </si>
  <si>
    <t>Доля закартонированных архивных документов в общем объеме подлежащих картонированию документов</t>
  </si>
  <si>
    <t>Доля граждан, оценивающих состояние межнациональных отношений в городе Алатыре как удовлетворительное (по данным социологических исследований)</t>
  </si>
  <si>
    <t>Количество туристов в городе Алатыре</t>
  </si>
  <si>
    <t>тыс. чел.</t>
  </si>
  <si>
    <t>Доля граждан, получающих меры социальной поддержки в общей численности населения города  Алатыря Чувашской Республики</t>
  </si>
  <si>
    <t>Доля граждан, получающих пенсии за выслугу лет государственным (муниципальным) гражданским  служащим Чувашской Республики</t>
  </si>
  <si>
    <t>13. «Развитие потенциала муниципального управления» на 2014–2020 годы</t>
  </si>
  <si>
    <t>1. «Развитие жилищного строительства и сферы жилищно-коммунального хозяйства» на 2014–2020 годы</t>
  </si>
  <si>
    <t>2. «Социальная поддержка граждан» на 2014–2020 годы</t>
  </si>
  <si>
    <t>3. «Развитие культуры и туризма» на 2014-2020 годы</t>
  </si>
  <si>
    <t>4. «Развитие физической культуры и спорта» на 2014–2020 годы</t>
  </si>
  <si>
    <t>5. «Содействие занятости населения» на 2014–2020 годы</t>
  </si>
  <si>
    <t>6. «Развитие образования» на 2014–2020 годы</t>
  </si>
  <si>
    <t>7. «Повышение безопасности жизнедеятельности населения и территории города Алатыря Чувашской Республики» на 2015–2020 годы</t>
  </si>
  <si>
    <t>8. «Развитие сельского хозяйства и регулирование рынка сельскохозяйственной продукции, сырья и продовольствия в городе Алатыре Чувашской Республики» на 2014-2020 годы</t>
  </si>
  <si>
    <t>9. «Экономическое развитие и инновационная экономика на 2014–2020 годы»</t>
  </si>
  <si>
    <t>10. «Развитие транспортной системы города Алатыря Чувашской Республики» на 2014–2020 годы</t>
  </si>
  <si>
    <t>12. «Управление общественными финансами и муниципальным долгом города Алатыря» на 2014–2020 годы</t>
  </si>
  <si>
    <t>Отношение муниципального долга города Алатыря к доходам бюджета города Алатыря (без учета утвержденного объема безвозмездных поступлений и поступления налоговых доходов по дополнительным нормативам отчислений)</t>
  </si>
  <si>
    <t>Отношение объема просроченной задолженности по долговым обязательствам города Алатыря к общему объему задолженности по долговым обязательствам города Алатыря</t>
  </si>
  <si>
    <t>Отношение объема выплат по муниципальным гарантиям города Алатыря к общему объему предоставленных городу Алатырю муниципальных гарантий</t>
  </si>
  <si>
    <t>Удельный вес программных расходов бюджета города Алатыря в общем объеме расходов бюджета города Алатыря</t>
  </si>
  <si>
    <t>Доля просроченной задолженности по бюджетным кредитам, предоставленным из бюджетов других уровней, в общем объеме задолженности по кредитам, предоставленным из бюджетов других уровней</t>
  </si>
  <si>
    <t>Процент уменьшения численности популяции безнадзорных животных на территории г.Алатырь</t>
  </si>
  <si>
    <t>Численность населения, систематически занимающегося физической культурой и спортом</t>
  </si>
  <si>
    <t xml:space="preserve">тыс. чел. </t>
  </si>
  <si>
    <t>Доля обучающихся общеобразовательных организаций, профессиональных образовательных организаций, занимающихся физической культурой и спортом, в общей численности обучающихся соответствующих организаций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</si>
  <si>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лиц данной категории</t>
  </si>
  <si>
    <t>Обеспеченность плоскостными спортивными сооружениями</t>
  </si>
  <si>
    <t>тыс. кв. м на 10 тыс. человек</t>
  </si>
  <si>
    <t xml:space="preserve">Увеличение доли автомобильной дороги с асфальтобетонным покрытием </t>
  </si>
  <si>
    <t>Капитальный ремонт дворовых территорий многоквартирных домов, проездов к дворовым территориям многоквартирных жилых домов</t>
  </si>
  <si>
    <t>кв.м.</t>
  </si>
  <si>
    <t>Сокращение сроков предоставления информации отделом ЗАГС гражданам и юридическим лицам</t>
  </si>
  <si>
    <t>Доля муниципальных нормативных правовых актов, внесенных в регистр муниципальных нормативных правовых актов Чувашской Республики</t>
  </si>
  <si>
    <t>дней</t>
  </si>
  <si>
    <t>%, от поступивших</t>
  </si>
  <si>
    <t>Готовность систем оповещения города Алатыря, входящих в состав региональной автоматизированной системы централизованного оповещения</t>
  </si>
  <si>
    <t>Готовность защитных сооружений гражданской обороны  города Алатыря  к использованию</t>
  </si>
  <si>
    <t>Уровень обеспеченности сил и средств гражданской обороны запасами материально-технических, продовольственных, медицинских и иных средств</t>
  </si>
  <si>
    <t>Готовность стационарных и подвижных пунктов управления органов управления по делам гражданской обороны и чрезвычайным ситуациям для действий в особый период, а также при ликвидации чрезвычайных ситуаций и последствий террористических акций</t>
  </si>
  <si>
    <t>Количество лиц руководящего состава гражданской обороны и специалистов аварийно-спасательных формирований, обученных способам гражданской защиты (в расчете на 10 тыс. населения)</t>
  </si>
  <si>
    <t>Снижение количества общественно-опасных преступлений общеуголовной направленности</t>
  </si>
  <si>
    <t>Снижение первичной профессиональной заболеваемости</t>
  </si>
  <si>
    <t>Увеличение количества рабочих мест, соответствующих санитарно-гигиеническим нормам и требованиям</t>
  </si>
  <si>
    <t xml:space="preserve">15. «Поддержка социально ориентированных некоммерческих организаций в городе Алатыре Чувашской Республики на 2017-2020 годы» </t>
  </si>
  <si>
    <t>Количество зарегистрированных надлежащим образом некоммерческих организаций</t>
  </si>
  <si>
    <t>Количество проведенных некоммерческими организациями акций и мероприятий</t>
  </si>
  <si>
    <t>Количество человек, принявших участие в акциях и мероприятиях, проводимых некоммерческими организациями</t>
  </si>
  <si>
    <t>Количество человек, состоящих в добровольческом центре муниципального образования  город Алатырь Чувашской Республики</t>
  </si>
  <si>
    <t xml:space="preserve">14. «Формирование современной городской среды» на 2017 год </t>
  </si>
  <si>
    <t>Рост количества новых предприятий</t>
  </si>
  <si>
    <t>ед на 1000 человек</t>
  </si>
  <si>
    <t xml:space="preserve">количество мест на 1000 детей
</t>
  </si>
  <si>
    <t>посещений на 1 жителя в год)</t>
  </si>
  <si>
    <t xml:space="preserve">Квеличение посещаемости муниципальных музеев  </t>
  </si>
  <si>
    <t xml:space="preserve">Количество посещений общедоступных библиотек </t>
  </si>
  <si>
    <t>Удовлетворенность населения деятельностью органов местного самоуправления города</t>
  </si>
  <si>
    <t>%, от числа опрошенных</t>
  </si>
  <si>
    <t>11. «Развитие потенциала природно-сырьевых ресурсов и повышение экологической безопасности» на 2014–2020 годы</t>
  </si>
  <si>
    <t>Использование свежей воды</t>
  </si>
  <si>
    <t>Сброс загрязняющих сточных водв поверхностные сточные объекты</t>
  </si>
  <si>
    <t>Улавливание загрязняющих веществ, отходящих от стационарных источников</t>
  </si>
  <si>
    <t xml:space="preserve">Выбросы загрязняющих веществ в атмосферный воздух, отходящих от стационарных источников  </t>
  </si>
  <si>
    <t>Количество благоустроенных муниципальных территорий общего пользования</t>
  </si>
  <si>
    <t>Площадь благоустроенных муниципальных территорий общего пользования</t>
  </si>
  <si>
    <t>га.</t>
  </si>
  <si>
    <t>Доля благоустроенных дворовых территорий отобщего количества и площади дворовых территорий</t>
  </si>
  <si>
    <t>Доля площади благоустроенных муниципальных территорий общего пользования</t>
  </si>
  <si>
    <t>Площадь благоустроенных общественных территорий, приходящихся на 1 жителя муниципального образования</t>
  </si>
  <si>
    <t>км.м</t>
  </si>
  <si>
    <t>Количество благоустроенных дворовых территорий</t>
  </si>
  <si>
    <t>Площадь благоустроенных дворовых территорий</t>
  </si>
  <si>
    <t>тыс. кв.м.</t>
  </si>
  <si>
    <t xml:space="preserve">Улучшение жилищных условий всех категорий граждан, стоящих в очереди на улучшение жилищных условий.              </t>
  </si>
  <si>
    <t>Санитарная вырубка сухих и аварийных деревьев</t>
  </si>
  <si>
    <t>шт.</t>
  </si>
  <si>
    <t xml:space="preserve">Количество многоквартирных домов, в которых проведен капитальный ремонт </t>
  </si>
  <si>
    <t>Доля детей-сирот и детей, оставшихся без попечения родителей, реализовавшие свое право на проведение текущего ремонта в жилых помещениях, принадлежащих им на праве собственности, от общего количества детей-сирот, имеющих право на получение социальной услуги.</t>
  </si>
  <si>
    <t xml:space="preserve">Количество молодых семей, признанных нуждающимися в улучшении жилищных условий, получившие государственную поддержку от общего количества молодых семей признанных нуждающимися в улучшении жилищных условий </t>
  </si>
  <si>
    <t>Количество жилых помещений, приобретенных гражданами, признанными нуждающимися в улучшении жилищных условий и имеющими право на государственную поддержку.</t>
  </si>
  <si>
    <t xml:space="preserve">Количество детей-сирот и детей, оставшихся без попечения родителей, лиц из числа детей-сирот и детей, оставшихся без попечения родителей, имеющих право на обеспечение специализированным жилым помещением </t>
  </si>
  <si>
    <t>Степень достижения цели, %</t>
  </si>
  <si>
    <t>Степень достижения задачи, %</t>
  </si>
  <si>
    <t>Среднее значение достижения цели/задачи</t>
  </si>
  <si>
    <t>Вывод: показатели задач программы в полной мере способствуют достижению цели программы</t>
  </si>
  <si>
    <t>Приложение 3</t>
  </si>
  <si>
    <t>Вывод: программа не выполнена</t>
  </si>
  <si>
    <t>&lt;5</t>
  </si>
  <si>
    <t xml:space="preserve">16. «Информационное общество города Алатыря на 2018 – 2020 годы» </t>
  </si>
  <si>
    <t xml:space="preserve">Cохранение места в десятке лидеров среди районов и городов в Чувашской Республике в рейтинге сайтов органов местного самоуправления Чувашской Республики </t>
  </si>
  <si>
    <t>Число домашних хозяйств, имеющих широкополосный доступ к информационно-телекоммуникационной сети «Интернет», в расчете на 100 домашних хозяйств</t>
  </si>
  <si>
    <t>Доля граждан, использующих механизм получения государственных (муниципальных) услуг в электронной форме</t>
  </si>
  <si>
    <t>в 10 лидеров</t>
  </si>
  <si>
    <t xml:space="preserve">Сведения о степени соответствия установленных и достигнутых целевых индикаторов (показателей) и оценка эффективности муниципальных программ города Алатыря за 2018 год  </t>
  </si>
  <si>
    <t>Значения показателей (индикаторов) муниципальной программы города Алатыря Чувашской Республики (подпрограммы муниципальной программы) за 2018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</si>
</sst>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h:mm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top" wrapText="1" shrinkToFi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 shrinkToFit="1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/>
    </xf>
    <xf numFmtId="172" fontId="3" fillId="33" borderId="10" xfId="0" applyNumberFormat="1" applyFont="1" applyFill="1" applyBorder="1" applyAlignment="1">
      <alignment horizontal="left"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top" wrapText="1" shrinkToFit="1"/>
    </xf>
    <xf numFmtId="172" fontId="5" fillId="33" borderId="10" xfId="0" applyNumberFormat="1" applyFont="1" applyFill="1" applyBorder="1" applyAlignment="1">
      <alignment horizontal="left" vertical="top" wrapText="1" shrinkToFit="1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top" wrapText="1" shrinkToFit="1"/>
    </xf>
    <xf numFmtId="0" fontId="2" fillId="33" borderId="12" xfId="0" applyFont="1" applyFill="1" applyBorder="1" applyAlignment="1">
      <alignment horizontal="left" vertical="top" wrapText="1" shrinkToFit="1"/>
    </xf>
    <xf numFmtId="0" fontId="2" fillId="33" borderId="13" xfId="0" applyFont="1" applyFill="1" applyBorder="1" applyAlignment="1">
      <alignment horizontal="left" vertical="top" wrapText="1" shrinkToFit="1"/>
    </xf>
    <xf numFmtId="0" fontId="5" fillId="33" borderId="11" xfId="0" applyFont="1" applyFill="1" applyBorder="1" applyAlignment="1">
      <alignment horizontal="left" vertical="top" wrapText="1" shrinkToFit="1"/>
    </xf>
    <xf numFmtId="0" fontId="5" fillId="33" borderId="12" xfId="0" applyFont="1" applyFill="1" applyBorder="1" applyAlignment="1">
      <alignment horizontal="left" vertical="top" wrapText="1" shrinkToFit="1"/>
    </xf>
    <xf numFmtId="0" fontId="5" fillId="33" borderId="13" xfId="0" applyFont="1" applyFill="1" applyBorder="1" applyAlignment="1">
      <alignment horizontal="left" vertical="top" wrapText="1" shrinkToFit="1"/>
    </xf>
    <xf numFmtId="0" fontId="3" fillId="33" borderId="10" xfId="0" applyFont="1" applyFill="1" applyBorder="1" applyAlignment="1">
      <alignment horizontal="center" vertical="top" wrapText="1" shrinkToFit="1"/>
    </xf>
    <xf numFmtId="0" fontId="2" fillId="33" borderId="11" xfId="0" applyFont="1" applyFill="1" applyBorder="1" applyAlignment="1">
      <alignment horizontal="center" vertical="top" wrapText="1" shrinkToFit="1"/>
    </xf>
    <xf numFmtId="0" fontId="2" fillId="33" borderId="12" xfId="0" applyFont="1" applyFill="1" applyBorder="1" applyAlignment="1">
      <alignment horizontal="center" vertical="top" wrapText="1" shrinkToFit="1"/>
    </xf>
    <xf numFmtId="0" fontId="2" fillId="33" borderId="13" xfId="0" applyFont="1" applyFill="1" applyBorder="1" applyAlignment="1">
      <alignment horizontal="center" vertical="top" wrapText="1" shrinkToFi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="60" zoomScaleNormal="60" zoomScalePageLayoutView="0" workbookViewId="0" topLeftCell="A40">
      <selection activeCell="E46" sqref="E46"/>
    </sheetView>
  </sheetViews>
  <sheetFormatPr defaultColWidth="9.00390625" defaultRowHeight="12.75"/>
  <cols>
    <col min="1" max="1" width="4.125" style="17" customWidth="1"/>
    <col min="2" max="2" width="79.50390625" style="17" customWidth="1"/>
    <col min="3" max="3" width="14.375" style="17" customWidth="1"/>
    <col min="4" max="4" width="12.50390625" style="17" customWidth="1"/>
    <col min="5" max="5" width="12.125" style="17" customWidth="1"/>
    <col min="6" max="7" width="10.50390625" style="17" customWidth="1"/>
    <col min="8" max="16384" width="8.875" style="17" customWidth="1"/>
  </cols>
  <sheetData>
    <row r="1" spans="5:7" ht="15">
      <c r="E1" s="30" t="s">
        <v>114</v>
      </c>
      <c r="F1" s="30"/>
      <c r="G1" s="30"/>
    </row>
    <row r="2" spans="1:6" ht="39" customHeight="1">
      <c r="A2" s="31" t="s">
        <v>122</v>
      </c>
      <c r="B2" s="31"/>
      <c r="C2" s="31"/>
      <c r="D2" s="31"/>
      <c r="E2" s="31"/>
      <c r="F2" s="31"/>
    </row>
    <row r="3" spans="1:6" ht="15">
      <c r="A3" s="7"/>
      <c r="B3" s="7"/>
      <c r="C3" s="7"/>
      <c r="D3" s="7"/>
      <c r="E3" s="7"/>
      <c r="F3" s="7"/>
    </row>
    <row r="4" spans="1:7" ht="145.5" customHeight="1">
      <c r="A4" s="26" t="s">
        <v>0</v>
      </c>
      <c r="B4" s="26" t="s">
        <v>1</v>
      </c>
      <c r="C4" s="26" t="s">
        <v>2</v>
      </c>
      <c r="D4" s="26" t="s">
        <v>123</v>
      </c>
      <c r="E4" s="26"/>
      <c r="F4" s="26" t="s">
        <v>110</v>
      </c>
      <c r="G4" s="26" t="s">
        <v>111</v>
      </c>
    </row>
    <row r="5" spans="1:7" ht="15">
      <c r="A5" s="26"/>
      <c r="B5" s="26"/>
      <c r="C5" s="26"/>
      <c r="D5" s="8" t="s">
        <v>3</v>
      </c>
      <c r="E5" s="8" t="s">
        <v>4</v>
      </c>
      <c r="F5" s="26"/>
      <c r="G5" s="26"/>
    </row>
    <row r="6" spans="1:7" ht="15">
      <c r="A6" s="8">
        <v>1</v>
      </c>
      <c r="B6" s="8">
        <v>2</v>
      </c>
      <c r="C6" s="8"/>
      <c r="D6" s="8">
        <v>3</v>
      </c>
      <c r="E6" s="8">
        <v>4</v>
      </c>
      <c r="F6" s="8">
        <v>5</v>
      </c>
      <c r="G6" s="18">
        <v>6</v>
      </c>
    </row>
    <row r="7" spans="1:7" ht="15">
      <c r="A7" s="9" t="s">
        <v>35</v>
      </c>
      <c r="B7" s="10"/>
      <c r="C7" s="10"/>
      <c r="D7" s="10"/>
      <c r="E7" s="11"/>
      <c r="F7" s="12"/>
      <c r="G7" s="19"/>
    </row>
    <row r="8" spans="1:7" ht="30.75">
      <c r="A8" s="1">
        <v>1</v>
      </c>
      <c r="B8" s="1" t="s">
        <v>102</v>
      </c>
      <c r="C8" s="1" t="s">
        <v>17</v>
      </c>
      <c r="D8" s="1">
        <v>19</v>
      </c>
      <c r="E8" s="1">
        <v>13</v>
      </c>
      <c r="F8" s="6">
        <f aca="true" t="shared" si="0" ref="F8:F14">E8/D8*100</f>
        <v>68.42105263157895</v>
      </c>
      <c r="G8" s="6">
        <f>E8/D8*100</f>
        <v>68.42105263157895</v>
      </c>
    </row>
    <row r="9" spans="1:7" ht="15">
      <c r="A9" s="1">
        <v>2</v>
      </c>
      <c r="B9" s="1" t="s">
        <v>103</v>
      </c>
      <c r="C9" s="1" t="s">
        <v>104</v>
      </c>
      <c r="D9" s="1">
        <v>45</v>
      </c>
      <c r="E9" s="1">
        <v>45</v>
      </c>
      <c r="F9" s="6">
        <f t="shared" si="0"/>
        <v>100</v>
      </c>
      <c r="G9" s="6">
        <f aca="true" t="shared" si="1" ref="G9:G14">E9/D9*100</f>
        <v>100</v>
      </c>
    </row>
    <row r="10" spans="1:7" ht="15">
      <c r="A10" s="1">
        <v>3</v>
      </c>
      <c r="B10" s="1" t="s">
        <v>105</v>
      </c>
      <c r="C10" s="1" t="s">
        <v>104</v>
      </c>
      <c r="D10" s="1">
        <v>5</v>
      </c>
      <c r="E10" s="1">
        <v>9</v>
      </c>
      <c r="F10" s="6">
        <f t="shared" si="0"/>
        <v>180</v>
      </c>
      <c r="G10" s="6">
        <f t="shared" si="1"/>
        <v>180</v>
      </c>
    </row>
    <row r="11" spans="1:7" ht="83.25" customHeight="1">
      <c r="A11" s="1">
        <v>4</v>
      </c>
      <c r="B11" s="1" t="s">
        <v>106</v>
      </c>
      <c r="C11" s="1" t="s">
        <v>6</v>
      </c>
      <c r="D11" s="1">
        <v>17</v>
      </c>
      <c r="E11" s="1">
        <v>0</v>
      </c>
      <c r="F11" s="6">
        <f t="shared" si="0"/>
        <v>0</v>
      </c>
      <c r="G11" s="6">
        <f t="shared" si="1"/>
        <v>0</v>
      </c>
    </row>
    <row r="12" spans="1:7" ht="62.25">
      <c r="A12" s="1">
        <v>5</v>
      </c>
      <c r="B12" s="1" t="s">
        <v>107</v>
      </c>
      <c r="C12" s="1" t="s">
        <v>6</v>
      </c>
      <c r="D12" s="1">
        <v>0.8</v>
      </c>
      <c r="E12" s="1">
        <v>2.3</v>
      </c>
      <c r="F12" s="6">
        <f t="shared" si="0"/>
        <v>287.49999999999994</v>
      </c>
      <c r="G12" s="6">
        <f t="shared" si="1"/>
        <v>287.49999999999994</v>
      </c>
    </row>
    <row r="13" spans="1:7" ht="46.5">
      <c r="A13" s="1">
        <v>6</v>
      </c>
      <c r="B13" s="1" t="s">
        <v>108</v>
      </c>
      <c r="C13" s="1" t="s">
        <v>104</v>
      </c>
      <c r="D13" s="1">
        <v>4</v>
      </c>
      <c r="E13" s="1">
        <v>4</v>
      </c>
      <c r="F13" s="6">
        <f t="shared" si="0"/>
        <v>100</v>
      </c>
      <c r="G13" s="6">
        <f t="shared" si="1"/>
        <v>100</v>
      </c>
    </row>
    <row r="14" spans="1:7" ht="66.75" customHeight="1">
      <c r="A14" s="1">
        <v>7</v>
      </c>
      <c r="B14" s="1" t="s">
        <v>109</v>
      </c>
      <c r="C14" s="1" t="s">
        <v>17</v>
      </c>
      <c r="D14" s="1">
        <v>1</v>
      </c>
      <c r="E14" s="1">
        <v>60</v>
      </c>
      <c r="F14" s="6">
        <f t="shared" si="0"/>
        <v>6000</v>
      </c>
      <c r="G14" s="6">
        <f t="shared" si="1"/>
        <v>6000</v>
      </c>
    </row>
    <row r="15" spans="1:7" ht="15.75">
      <c r="A15" s="1"/>
      <c r="B15" s="13" t="s">
        <v>112</v>
      </c>
      <c r="C15" s="1"/>
      <c r="D15" s="1"/>
      <c r="E15" s="1"/>
      <c r="F15" s="14">
        <f>SUM(F8:F14)/7</f>
        <v>962.2744360902255</v>
      </c>
      <c r="G15" s="14">
        <f>SUM(G8:G14)/7</f>
        <v>962.2744360902255</v>
      </c>
    </row>
    <row r="16" spans="1:7" ht="15.75">
      <c r="A16" s="23" t="s">
        <v>113</v>
      </c>
      <c r="B16" s="24"/>
      <c r="C16" s="24"/>
      <c r="D16" s="24"/>
      <c r="E16" s="24"/>
      <c r="F16" s="24"/>
      <c r="G16" s="25"/>
    </row>
    <row r="17" spans="1:7" ht="21.75" customHeight="1">
      <c r="A17" s="27" t="s">
        <v>36</v>
      </c>
      <c r="B17" s="28"/>
      <c r="C17" s="28"/>
      <c r="D17" s="28"/>
      <c r="E17" s="28"/>
      <c r="F17" s="28"/>
      <c r="G17" s="29"/>
    </row>
    <row r="18" spans="1:7" ht="30.75">
      <c r="A18" s="1">
        <v>1</v>
      </c>
      <c r="B18" s="1" t="s">
        <v>32</v>
      </c>
      <c r="C18" s="2" t="s">
        <v>6</v>
      </c>
      <c r="D18" s="1">
        <v>0.5</v>
      </c>
      <c r="E18" s="1">
        <v>0.03</v>
      </c>
      <c r="F18" s="6">
        <f>E18/D18*100</f>
        <v>6</v>
      </c>
      <c r="G18" s="6">
        <f>E18/D18*100</f>
        <v>6</v>
      </c>
    </row>
    <row r="19" spans="1:7" ht="30.75">
      <c r="A19" s="1">
        <v>2</v>
      </c>
      <c r="B19" s="1" t="s">
        <v>33</v>
      </c>
      <c r="C19" s="2" t="s">
        <v>6</v>
      </c>
      <c r="D19" s="1">
        <v>14</v>
      </c>
      <c r="E19" s="1">
        <v>0</v>
      </c>
      <c r="F19" s="6">
        <f>E19/D19*100</f>
        <v>0</v>
      </c>
      <c r="G19" s="6">
        <f>E19/D19*100</f>
        <v>0</v>
      </c>
    </row>
    <row r="20" spans="1:7" ht="15.75">
      <c r="A20" s="1"/>
      <c r="B20" s="13" t="s">
        <v>112</v>
      </c>
      <c r="C20" s="2"/>
      <c r="D20" s="1"/>
      <c r="E20" s="1"/>
      <c r="F20" s="14">
        <f>SUM(F18:F19)/2</f>
        <v>3</v>
      </c>
      <c r="G20" s="14">
        <f>SUM(G18:G19)/2</f>
        <v>3</v>
      </c>
    </row>
    <row r="21" spans="1:7" ht="15.75">
      <c r="A21" s="23" t="s">
        <v>113</v>
      </c>
      <c r="B21" s="24"/>
      <c r="C21" s="24"/>
      <c r="D21" s="24"/>
      <c r="E21" s="24"/>
      <c r="F21" s="24"/>
      <c r="G21" s="25"/>
    </row>
    <row r="22" spans="1:7" ht="21.75" customHeight="1">
      <c r="A22" s="27" t="s">
        <v>37</v>
      </c>
      <c r="B22" s="28"/>
      <c r="C22" s="28"/>
      <c r="D22" s="28"/>
      <c r="E22" s="28"/>
      <c r="F22" s="28"/>
      <c r="G22" s="29"/>
    </row>
    <row r="23" spans="1:7" ht="30.75">
      <c r="A23" s="2">
        <v>1</v>
      </c>
      <c r="B23" s="2" t="s">
        <v>22</v>
      </c>
      <c r="C23" s="2" t="s">
        <v>6</v>
      </c>
      <c r="D23" s="2">
        <v>87.77</v>
      </c>
      <c r="E23" s="2">
        <v>87.96</v>
      </c>
      <c r="F23" s="6">
        <f aca="true" t="shared" si="2" ref="F23:F32">E23/D23*100</f>
        <v>100.2164748775208</v>
      </c>
      <c r="G23" s="6">
        <f aca="true" t="shared" si="3" ref="G23:G32">E23/D23*100</f>
        <v>100.2164748775208</v>
      </c>
    </row>
    <row r="24" spans="1:7" ht="36" customHeight="1">
      <c r="A24" s="2">
        <v>2</v>
      </c>
      <c r="B24" s="2" t="s">
        <v>23</v>
      </c>
      <c r="C24" s="2" t="s">
        <v>6</v>
      </c>
      <c r="D24" s="2">
        <v>90</v>
      </c>
      <c r="E24" s="2">
        <v>90</v>
      </c>
      <c r="F24" s="6">
        <f t="shared" si="2"/>
        <v>100</v>
      </c>
      <c r="G24" s="6">
        <f t="shared" si="3"/>
        <v>100</v>
      </c>
    </row>
    <row r="25" spans="1:7" ht="30.75">
      <c r="A25" s="2">
        <v>3</v>
      </c>
      <c r="B25" s="2" t="s">
        <v>24</v>
      </c>
      <c r="C25" s="2" t="s">
        <v>6</v>
      </c>
      <c r="D25" s="2">
        <v>70</v>
      </c>
      <c r="E25" s="2">
        <v>70</v>
      </c>
      <c r="F25" s="6">
        <f t="shared" si="2"/>
        <v>100</v>
      </c>
      <c r="G25" s="6">
        <f t="shared" si="3"/>
        <v>100</v>
      </c>
    </row>
    <row r="26" spans="1:7" ht="15">
      <c r="A26" s="2">
        <v>4</v>
      </c>
      <c r="B26" s="2" t="s">
        <v>84</v>
      </c>
      <c r="C26" s="2" t="s">
        <v>25</v>
      </c>
      <c r="D26" s="2">
        <v>2.95</v>
      </c>
      <c r="E26" s="2">
        <v>2.98</v>
      </c>
      <c r="F26" s="6">
        <f t="shared" si="2"/>
        <v>101.01694915254235</v>
      </c>
      <c r="G26" s="6">
        <f t="shared" si="3"/>
        <v>101.01694915254235</v>
      </c>
    </row>
    <row r="27" spans="1:7" ht="30.75">
      <c r="A27" s="2">
        <v>5</v>
      </c>
      <c r="B27" s="2" t="s">
        <v>26</v>
      </c>
      <c r="C27" s="2" t="s">
        <v>6</v>
      </c>
      <c r="D27" s="2">
        <v>16.2</v>
      </c>
      <c r="E27" s="2">
        <v>16.4</v>
      </c>
      <c r="F27" s="6">
        <f t="shared" si="2"/>
        <v>101.23456790123457</v>
      </c>
      <c r="G27" s="6">
        <f t="shared" si="3"/>
        <v>101.23456790123457</v>
      </c>
    </row>
    <row r="28" spans="1:7" ht="54" customHeight="1">
      <c r="A28" s="2">
        <v>6</v>
      </c>
      <c r="B28" s="2" t="s">
        <v>83</v>
      </c>
      <c r="C28" s="2" t="s">
        <v>82</v>
      </c>
      <c r="D28" s="2">
        <v>0.3</v>
      </c>
      <c r="E28" s="2">
        <v>0.34</v>
      </c>
      <c r="F28" s="6">
        <f t="shared" si="2"/>
        <v>113.33333333333336</v>
      </c>
      <c r="G28" s="6">
        <f t="shared" si="3"/>
        <v>113.33333333333336</v>
      </c>
    </row>
    <row r="29" spans="1:7" ht="30.75">
      <c r="A29" s="2">
        <v>7</v>
      </c>
      <c r="B29" s="2" t="s">
        <v>27</v>
      </c>
      <c r="C29" s="2" t="s">
        <v>6</v>
      </c>
      <c r="D29" s="2">
        <v>33</v>
      </c>
      <c r="E29" s="2">
        <v>33</v>
      </c>
      <c r="F29" s="6">
        <f t="shared" si="2"/>
        <v>100</v>
      </c>
      <c r="G29" s="6">
        <f t="shared" si="3"/>
        <v>100</v>
      </c>
    </row>
    <row r="30" spans="1:7" ht="30.75">
      <c r="A30" s="2">
        <v>8</v>
      </c>
      <c r="B30" s="2" t="s">
        <v>28</v>
      </c>
      <c r="C30" s="2" t="s">
        <v>6</v>
      </c>
      <c r="D30" s="2">
        <v>13</v>
      </c>
      <c r="E30" s="2">
        <v>13</v>
      </c>
      <c r="F30" s="6">
        <f t="shared" si="2"/>
        <v>100</v>
      </c>
      <c r="G30" s="6">
        <f t="shared" si="3"/>
        <v>100</v>
      </c>
    </row>
    <row r="31" spans="1:7" ht="15">
      <c r="A31" s="2">
        <v>9</v>
      </c>
      <c r="B31" s="2" t="s">
        <v>30</v>
      </c>
      <c r="C31" s="2" t="s">
        <v>31</v>
      </c>
      <c r="D31" s="2">
        <v>11.7</v>
      </c>
      <c r="E31" s="2">
        <v>11.9</v>
      </c>
      <c r="F31" s="6">
        <f t="shared" si="2"/>
        <v>101.70940170940173</v>
      </c>
      <c r="G31" s="6">
        <f t="shared" si="3"/>
        <v>101.70940170940173</v>
      </c>
    </row>
    <row r="32" spans="1:7" ht="36.75" customHeight="1">
      <c r="A32" s="2">
        <v>10</v>
      </c>
      <c r="B32" s="2" t="s">
        <v>29</v>
      </c>
      <c r="C32" s="2" t="s">
        <v>6</v>
      </c>
      <c r="D32" s="2">
        <v>86.7</v>
      </c>
      <c r="E32" s="2">
        <v>86.7</v>
      </c>
      <c r="F32" s="6">
        <f t="shared" si="2"/>
        <v>100</v>
      </c>
      <c r="G32" s="6">
        <f t="shared" si="3"/>
        <v>100</v>
      </c>
    </row>
    <row r="33" spans="1:7" ht="15.75">
      <c r="A33" s="2"/>
      <c r="B33" s="13" t="s">
        <v>112</v>
      </c>
      <c r="C33" s="2"/>
      <c r="D33" s="2"/>
      <c r="E33" s="2"/>
      <c r="F33" s="14">
        <f>SUM(F23:F32)/10</f>
        <v>101.75107269740327</v>
      </c>
      <c r="G33" s="14">
        <f>SUM(G23:G32)/10</f>
        <v>101.75107269740327</v>
      </c>
    </row>
    <row r="34" spans="1:7" ht="15.75">
      <c r="A34" s="23" t="s">
        <v>113</v>
      </c>
      <c r="B34" s="24"/>
      <c r="C34" s="24"/>
      <c r="D34" s="24"/>
      <c r="E34" s="24"/>
      <c r="F34" s="24"/>
      <c r="G34" s="25"/>
    </row>
    <row r="35" spans="1:7" ht="22.5" customHeight="1">
      <c r="A35" s="27" t="s">
        <v>38</v>
      </c>
      <c r="B35" s="28"/>
      <c r="C35" s="28"/>
      <c r="D35" s="28"/>
      <c r="E35" s="28"/>
      <c r="F35" s="28"/>
      <c r="G35" s="29"/>
    </row>
    <row r="36" spans="1:7" ht="67.5" customHeight="1">
      <c r="A36" s="1">
        <v>1</v>
      </c>
      <c r="B36" s="1" t="s">
        <v>54</v>
      </c>
      <c r="C36" s="1" t="s">
        <v>6</v>
      </c>
      <c r="D36" s="1">
        <v>87.4</v>
      </c>
      <c r="E36" s="1">
        <v>87.4</v>
      </c>
      <c r="F36" s="6">
        <f>E36/D36*100</f>
        <v>100</v>
      </c>
      <c r="G36" s="6">
        <f>E36/D36*100</f>
        <v>100</v>
      </c>
    </row>
    <row r="37" spans="1:7" ht="30.75">
      <c r="A37" s="1">
        <v>2</v>
      </c>
      <c r="B37" s="1" t="s">
        <v>52</v>
      </c>
      <c r="C37" s="1" t="s">
        <v>53</v>
      </c>
      <c r="D37" s="1">
        <v>42.71</v>
      </c>
      <c r="E37" s="1">
        <v>42.3</v>
      </c>
      <c r="F37" s="6">
        <f>E37/D37*100</f>
        <v>99.04003746195269</v>
      </c>
      <c r="G37" s="6">
        <f>E37/D37*100</f>
        <v>99.04003746195269</v>
      </c>
    </row>
    <row r="38" spans="1:7" ht="46.5">
      <c r="A38" s="1">
        <v>3</v>
      </c>
      <c r="B38" s="1" t="s">
        <v>55</v>
      </c>
      <c r="C38" s="1" t="s">
        <v>6</v>
      </c>
      <c r="D38" s="1">
        <v>6.4</v>
      </c>
      <c r="E38" s="1">
        <v>6.4</v>
      </c>
      <c r="F38" s="6">
        <f>E38/D38*100</f>
        <v>100</v>
      </c>
      <c r="G38" s="6">
        <f>E38/D38*100</f>
        <v>100</v>
      </c>
    </row>
    <row r="39" spans="1:7" ht="46.5">
      <c r="A39" s="1">
        <v>4</v>
      </c>
      <c r="B39" s="1" t="s">
        <v>56</v>
      </c>
      <c r="C39" s="1" t="s">
        <v>57</v>
      </c>
      <c r="D39" s="1">
        <v>11.7</v>
      </c>
      <c r="E39" s="1">
        <v>11.7</v>
      </c>
      <c r="F39" s="6">
        <f>E39/D39*100</f>
        <v>100</v>
      </c>
      <c r="G39" s="6">
        <f>E39/D39*100</f>
        <v>100</v>
      </c>
    </row>
    <row r="40" spans="1:7" ht="15.75">
      <c r="A40" s="1"/>
      <c r="B40" s="13" t="s">
        <v>112</v>
      </c>
      <c r="C40" s="1"/>
      <c r="D40" s="1"/>
      <c r="E40" s="1"/>
      <c r="F40" s="14">
        <f>SUM(F36:F39)/4</f>
        <v>99.76000936548817</v>
      </c>
      <c r="G40" s="14">
        <f>SUM(G36:G39)/4</f>
        <v>99.76000936548817</v>
      </c>
    </row>
    <row r="41" spans="1:7" ht="15.75">
      <c r="A41" s="23" t="s">
        <v>113</v>
      </c>
      <c r="B41" s="24"/>
      <c r="C41" s="24"/>
      <c r="D41" s="24"/>
      <c r="E41" s="24"/>
      <c r="F41" s="24"/>
      <c r="G41" s="25"/>
    </row>
    <row r="42" spans="1:7" ht="21" customHeight="1">
      <c r="A42" s="27" t="s">
        <v>39</v>
      </c>
      <c r="B42" s="28"/>
      <c r="C42" s="28"/>
      <c r="D42" s="28"/>
      <c r="E42" s="28"/>
      <c r="F42" s="28"/>
      <c r="G42" s="29"/>
    </row>
    <row r="43" spans="1:7" ht="15">
      <c r="A43" s="1">
        <v>1</v>
      </c>
      <c r="B43" s="2" t="s">
        <v>21</v>
      </c>
      <c r="C43" s="2" t="s">
        <v>6</v>
      </c>
      <c r="D43" s="1">
        <v>1</v>
      </c>
      <c r="E43" s="1">
        <v>4</v>
      </c>
      <c r="F43" s="6">
        <f>E43/D43*100</f>
        <v>400</v>
      </c>
      <c r="G43" s="6">
        <f>E43/D43*100</f>
        <v>400</v>
      </c>
    </row>
    <row r="44" spans="1:7" ht="15">
      <c r="A44" s="1">
        <v>2</v>
      </c>
      <c r="B44" s="2" t="s">
        <v>71</v>
      </c>
      <c r="C44" s="2" t="s">
        <v>6</v>
      </c>
      <c r="D44" s="1">
        <v>1</v>
      </c>
      <c r="E44" s="1">
        <v>0</v>
      </c>
      <c r="F44" s="6">
        <f>E44/D44*100</f>
        <v>0</v>
      </c>
      <c r="G44" s="6">
        <f>E44/D44*100</f>
        <v>0</v>
      </c>
    </row>
    <row r="45" spans="1:7" ht="30.75">
      <c r="A45" s="1">
        <v>3</v>
      </c>
      <c r="B45" s="2" t="s">
        <v>72</v>
      </c>
      <c r="C45" s="2" t="s">
        <v>6</v>
      </c>
      <c r="D45" s="1">
        <v>4</v>
      </c>
      <c r="E45" s="1">
        <v>649</v>
      </c>
      <c r="F45" s="6">
        <f>E45/D45*100</f>
        <v>16225</v>
      </c>
      <c r="G45" s="6">
        <f>E45/D45*100</f>
        <v>16225</v>
      </c>
    </row>
    <row r="46" spans="1:7" ht="15.75">
      <c r="A46" s="1"/>
      <c r="B46" s="13" t="s">
        <v>112</v>
      </c>
      <c r="C46" s="2"/>
      <c r="D46" s="1"/>
      <c r="E46" s="1"/>
      <c r="F46" s="14">
        <f>SUM(F43:F45)/3</f>
        <v>5541.666666666667</v>
      </c>
      <c r="G46" s="14">
        <f>SUM(G43:G45)/3</f>
        <v>5541.666666666667</v>
      </c>
    </row>
    <row r="47" spans="1:7" ht="15.75">
      <c r="A47" s="23" t="s">
        <v>113</v>
      </c>
      <c r="B47" s="24"/>
      <c r="C47" s="24"/>
      <c r="D47" s="24"/>
      <c r="E47" s="24"/>
      <c r="F47" s="24"/>
      <c r="G47" s="25"/>
    </row>
    <row r="48" spans="1:7" ht="23.25" customHeight="1">
      <c r="A48" s="27" t="s">
        <v>40</v>
      </c>
      <c r="B48" s="28"/>
      <c r="C48" s="28"/>
      <c r="D48" s="28"/>
      <c r="E48" s="28"/>
      <c r="F48" s="28"/>
      <c r="G48" s="29"/>
    </row>
    <row r="49" spans="1:7" ht="56.25" customHeight="1">
      <c r="A49" s="1">
        <v>1</v>
      </c>
      <c r="B49" s="1" t="s">
        <v>10</v>
      </c>
      <c r="C49" s="1" t="s">
        <v>81</v>
      </c>
      <c r="D49" s="1">
        <v>905</v>
      </c>
      <c r="E49" s="1">
        <v>1055</v>
      </c>
      <c r="F49" s="6">
        <f aca="true" t="shared" si="4" ref="F49:F54">E49/D49*100</f>
        <v>116.57458563535911</v>
      </c>
      <c r="G49" s="6">
        <f aca="true" t="shared" si="5" ref="G49:G54">E49/D49*100</f>
        <v>116.57458563535911</v>
      </c>
    </row>
    <row r="50" spans="1:7" ht="35.25" customHeight="1">
      <c r="A50" s="1">
        <v>2</v>
      </c>
      <c r="B50" s="1" t="s">
        <v>9</v>
      </c>
      <c r="C50" s="1" t="s">
        <v>6</v>
      </c>
      <c r="D50" s="2">
        <v>84</v>
      </c>
      <c r="E50" s="2">
        <v>84</v>
      </c>
      <c r="F50" s="6">
        <f t="shared" si="4"/>
        <v>100</v>
      </c>
      <c r="G50" s="6">
        <f t="shared" si="5"/>
        <v>100</v>
      </c>
    </row>
    <row r="51" spans="1:7" ht="66.75" customHeight="1">
      <c r="A51" s="1">
        <v>3</v>
      </c>
      <c r="B51" s="1" t="s">
        <v>11</v>
      </c>
      <c r="C51" s="1" t="s">
        <v>6</v>
      </c>
      <c r="D51" s="1">
        <v>96</v>
      </c>
      <c r="E51" s="1">
        <v>96</v>
      </c>
      <c r="F51" s="6">
        <f t="shared" si="4"/>
        <v>100</v>
      </c>
      <c r="G51" s="6">
        <f t="shared" si="5"/>
        <v>100</v>
      </c>
    </row>
    <row r="52" spans="1:7" ht="51" customHeight="1">
      <c r="A52" s="1">
        <v>4</v>
      </c>
      <c r="B52" s="1" t="s">
        <v>13</v>
      </c>
      <c r="C52" s="1" t="s">
        <v>6</v>
      </c>
      <c r="D52" s="1">
        <v>58</v>
      </c>
      <c r="E52" s="1">
        <v>58</v>
      </c>
      <c r="F52" s="6">
        <f t="shared" si="4"/>
        <v>100</v>
      </c>
      <c r="G52" s="6">
        <f t="shared" si="5"/>
        <v>100</v>
      </c>
    </row>
    <row r="53" spans="1:7" ht="57.75" customHeight="1">
      <c r="A53" s="1">
        <v>5</v>
      </c>
      <c r="B53" s="1" t="s">
        <v>14</v>
      </c>
      <c r="C53" s="1" t="s">
        <v>6</v>
      </c>
      <c r="D53" s="1">
        <v>100</v>
      </c>
      <c r="E53" s="1">
        <v>100</v>
      </c>
      <c r="F53" s="6">
        <f t="shared" si="4"/>
        <v>100</v>
      </c>
      <c r="G53" s="6">
        <f t="shared" si="5"/>
        <v>100</v>
      </c>
    </row>
    <row r="54" spans="1:7" ht="53.25" customHeight="1">
      <c r="A54" s="1">
        <v>6</v>
      </c>
      <c r="B54" s="1" t="s">
        <v>12</v>
      </c>
      <c r="C54" s="1" t="s">
        <v>6</v>
      </c>
      <c r="D54" s="1">
        <v>65</v>
      </c>
      <c r="E54" s="1">
        <v>45</v>
      </c>
      <c r="F54" s="6">
        <f t="shared" si="4"/>
        <v>69.23076923076923</v>
      </c>
      <c r="G54" s="6">
        <f t="shared" si="5"/>
        <v>69.23076923076923</v>
      </c>
    </row>
    <row r="55" spans="1:7" ht="18.75" customHeight="1">
      <c r="A55" s="1"/>
      <c r="B55" s="13" t="s">
        <v>112</v>
      </c>
      <c r="C55" s="1"/>
      <c r="D55" s="1"/>
      <c r="E55" s="1"/>
      <c r="F55" s="14">
        <f>SUM(F49:F54)/6</f>
        <v>97.63422581102138</v>
      </c>
      <c r="G55" s="14">
        <f>SUM(G49:G54)/6</f>
        <v>97.63422581102138</v>
      </c>
    </row>
    <row r="56" spans="1:7" ht="15.75">
      <c r="A56" s="23" t="s">
        <v>113</v>
      </c>
      <c r="B56" s="24"/>
      <c r="C56" s="24"/>
      <c r="D56" s="24"/>
      <c r="E56" s="24"/>
      <c r="F56" s="24"/>
      <c r="G56" s="25"/>
    </row>
    <row r="57" spans="1:7" ht="36.75" customHeight="1">
      <c r="A57" s="27" t="s">
        <v>41</v>
      </c>
      <c r="B57" s="28"/>
      <c r="C57" s="28"/>
      <c r="D57" s="28"/>
      <c r="E57" s="28"/>
      <c r="F57" s="28"/>
      <c r="G57" s="29"/>
    </row>
    <row r="58" spans="1:7" ht="30.75">
      <c r="A58" s="1">
        <v>1</v>
      </c>
      <c r="B58" s="2" t="s">
        <v>65</v>
      </c>
      <c r="C58" s="1" t="s">
        <v>6</v>
      </c>
      <c r="D58" s="1">
        <v>97</v>
      </c>
      <c r="E58" s="1">
        <v>85</v>
      </c>
      <c r="F58" s="6">
        <f aca="true" t="shared" si="6" ref="F58:F63">E58/D58*100</f>
        <v>87.62886597938144</v>
      </c>
      <c r="G58" s="6">
        <f aca="true" t="shared" si="7" ref="G58:G63">E58/D58*100</f>
        <v>87.62886597938144</v>
      </c>
    </row>
    <row r="59" spans="1:7" ht="30.75">
      <c r="A59" s="1">
        <v>2</v>
      </c>
      <c r="B59" s="2" t="s">
        <v>66</v>
      </c>
      <c r="C59" s="1" t="s">
        <v>6</v>
      </c>
      <c r="D59" s="1">
        <v>83</v>
      </c>
      <c r="E59" s="1">
        <v>83</v>
      </c>
      <c r="F59" s="6">
        <f t="shared" si="6"/>
        <v>100</v>
      </c>
      <c r="G59" s="6">
        <f t="shared" si="7"/>
        <v>100</v>
      </c>
    </row>
    <row r="60" spans="1:7" ht="30.75">
      <c r="A60" s="1">
        <v>3</v>
      </c>
      <c r="B60" s="2" t="s">
        <v>67</v>
      </c>
      <c r="C60" s="1" t="s">
        <v>6</v>
      </c>
      <c r="D60" s="1">
        <v>82</v>
      </c>
      <c r="E60" s="1">
        <v>82</v>
      </c>
      <c r="F60" s="6">
        <f t="shared" si="6"/>
        <v>100</v>
      </c>
      <c r="G60" s="6">
        <f t="shared" si="7"/>
        <v>100</v>
      </c>
    </row>
    <row r="61" spans="1:7" ht="62.25">
      <c r="A61" s="1">
        <v>4</v>
      </c>
      <c r="B61" s="2" t="s">
        <v>68</v>
      </c>
      <c r="C61" s="1" t="s">
        <v>6</v>
      </c>
      <c r="D61" s="1">
        <v>97</v>
      </c>
      <c r="E61" s="1">
        <v>97</v>
      </c>
      <c r="F61" s="6">
        <f t="shared" si="6"/>
        <v>100</v>
      </c>
      <c r="G61" s="6">
        <f t="shared" si="7"/>
        <v>100</v>
      </c>
    </row>
    <row r="62" spans="1:7" ht="46.5">
      <c r="A62" s="1">
        <v>5</v>
      </c>
      <c r="B62" s="2" t="s">
        <v>69</v>
      </c>
      <c r="C62" s="1" t="s">
        <v>17</v>
      </c>
      <c r="D62" s="1">
        <v>75</v>
      </c>
      <c r="E62" s="1">
        <v>75</v>
      </c>
      <c r="F62" s="6">
        <f t="shared" si="6"/>
        <v>100</v>
      </c>
      <c r="G62" s="6">
        <f t="shared" si="7"/>
        <v>100</v>
      </c>
    </row>
    <row r="63" spans="1:7" ht="30.75">
      <c r="A63" s="1">
        <v>6</v>
      </c>
      <c r="B63" s="1" t="s">
        <v>70</v>
      </c>
      <c r="C63" s="1" t="s">
        <v>6</v>
      </c>
      <c r="D63" s="1">
        <v>5</v>
      </c>
      <c r="E63" s="1">
        <v>5</v>
      </c>
      <c r="F63" s="6">
        <f t="shared" si="6"/>
        <v>100</v>
      </c>
      <c r="G63" s="6">
        <f t="shared" si="7"/>
        <v>100</v>
      </c>
    </row>
    <row r="64" spans="1:7" ht="15.75">
      <c r="A64" s="1"/>
      <c r="B64" s="13" t="s">
        <v>112</v>
      </c>
      <c r="C64" s="1"/>
      <c r="D64" s="1"/>
      <c r="E64" s="1"/>
      <c r="F64" s="14">
        <f>SUM(F58:F63)/6</f>
        <v>97.9381443298969</v>
      </c>
      <c r="G64" s="14">
        <f>SUM(G58:G63)/6</f>
        <v>97.9381443298969</v>
      </c>
    </row>
    <row r="65" spans="1:7" ht="15.75">
      <c r="A65" s="23" t="s">
        <v>113</v>
      </c>
      <c r="B65" s="24"/>
      <c r="C65" s="24"/>
      <c r="D65" s="24"/>
      <c r="E65" s="24"/>
      <c r="F65" s="24"/>
      <c r="G65" s="25"/>
    </row>
    <row r="66" spans="1:7" ht="40.5" customHeight="1">
      <c r="A66" s="27" t="s">
        <v>42</v>
      </c>
      <c r="B66" s="28"/>
      <c r="C66" s="28"/>
      <c r="D66" s="28"/>
      <c r="E66" s="28"/>
      <c r="F66" s="28"/>
      <c r="G66" s="29"/>
    </row>
    <row r="67" spans="1:7" ht="30.75">
      <c r="A67" s="1">
        <v>1</v>
      </c>
      <c r="B67" s="1" t="s">
        <v>51</v>
      </c>
      <c r="C67" s="1" t="s">
        <v>6</v>
      </c>
      <c r="D67" s="1">
        <v>7</v>
      </c>
      <c r="E67" s="1">
        <v>7</v>
      </c>
      <c r="F67" s="6">
        <f>E67/D67*100</f>
        <v>100</v>
      </c>
      <c r="G67" s="6">
        <f>E67/D67*100</f>
        <v>100</v>
      </c>
    </row>
    <row r="68" spans="1:7" ht="15.75">
      <c r="A68" s="1"/>
      <c r="B68" s="13" t="s">
        <v>112</v>
      </c>
      <c r="C68" s="1"/>
      <c r="D68" s="1"/>
      <c r="E68" s="1"/>
      <c r="F68" s="6">
        <v>0</v>
      </c>
      <c r="G68" s="6">
        <v>0</v>
      </c>
    </row>
    <row r="69" spans="1:7" ht="15.75" customHeight="1">
      <c r="A69" s="23" t="s">
        <v>113</v>
      </c>
      <c r="B69" s="24"/>
      <c r="C69" s="24"/>
      <c r="D69" s="24"/>
      <c r="E69" s="24"/>
      <c r="F69" s="24"/>
      <c r="G69" s="25"/>
    </row>
    <row r="70" spans="1:7" ht="21.75" customHeight="1">
      <c r="A70" s="27" t="s">
        <v>43</v>
      </c>
      <c r="B70" s="28"/>
      <c r="C70" s="28"/>
      <c r="D70" s="28"/>
      <c r="E70" s="28"/>
      <c r="F70" s="28"/>
      <c r="G70" s="29"/>
    </row>
    <row r="71" spans="1:7" ht="30" customHeight="1">
      <c r="A71" s="1">
        <v>1</v>
      </c>
      <c r="B71" s="1" t="s">
        <v>79</v>
      </c>
      <c r="C71" s="3" t="s">
        <v>80</v>
      </c>
      <c r="D71" s="1">
        <v>1.15</v>
      </c>
      <c r="E71" s="1">
        <v>-1.43</v>
      </c>
      <c r="F71" s="6">
        <f>E71/D71*100</f>
        <v>-124.34782608695653</v>
      </c>
      <c r="G71" s="6">
        <f>E71/D71*100</f>
        <v>-124.34782608695653</v>
      </c>
    </row>
    <row r="72" spans="1:7" ht="31.5" customHeight="1">
      <c r="A72" s="1">
        <v>2</v>
      </c>
      <c r="B72" s="1" t="s">
        <v>19</v>
      </c>
      <c r="C72" s="1" t="s">
        <v>16</v>
      </c>
      <c r="D72" s="1">
        <v>156.4</v>
      </c>
      <c r="E72" s="1">
        <v>109.3</v>
      </c>
      <c r="F72" s="6">
        <f>E72/D72*100</f>
        <v>69.8849104859335</v>
      </c>
      <c r="G72" s="6">
        <f>E72/D72*100</f>
        <v>69.8849104859335</v>
      </c>
    </row>
    <row r="73" spans="1:7" ht="19.5" customHeight="1">
      <c r="A73" s="1">
        <v>3</v>
      </c>
      <c r="B73" s="1" t="s">
        <v>20</v>
      </c>
      <c r="C73" s="1" t="s">
        <v>17</v>
      </c>
      <c r="D73" s="1">
        <v>810</v>
      </c>
      <c r="E73" s="1">
        <v>1086</v>
      </c>
      <c r="F73" s="6">
        <f>E73/D73*100</f>
        <v>134.07407407407408</v>
      </c>
      <c r="G73" s="6">
        <f>E73/D73*100</f>
        <v>134.07407407407408</v>
      </c>
    </row>
    <row r="74" spans="1:7" ht="19.5" customHeight="1">
      <c r="A74" s="1"/>
      <c r="B74" s="13" t="s">
        <v>112</v>
      </c>
      <c r="C74" s="1"/>
      <c r="D74" s="1"/>
      <c r="E74" s="1"/>
      <c r="F74" s="14">
        <f>SUM(F71:F73)/3</f>
        <v>26.53705282435035</v>
      </c>
      <c r="G74" s="14">
        <f>SUM(G71:G73)/3</f>
        <v>26.53705282435035</v>
      </c>
    </row>
    <row r="75" spans="1:7" ht="20.25" customHeight="1">
      <c r="A75" s="23" t="s">
        <v>113</v>
      </c>
      <c r="B75" s="24"/>
      <c r="C75" s="24"/>
      <c r="D75" s="24"/>
      <c r="E75" s="24"/>
      <c r="F75" s="24"/>
      <c r="G75" s="25"/>
    </row>
    <row r="76" spans="1:7" ht="23.25" customHeight="1">
      <c r="A76" s="27" t="s">
        <v>44</v>
      </c>
      <c r="B76" s="28"/>
      <c r="C76" s="28"/>
      <c r="D76" s="28"/>
      <c r="E76" s="28"/>
      <c r="F76" s="28"/>
      <c r="G76" s="29"/>
    </row>
    <row r="77" spans="1:7" ht="15">
      <c r="A77" s="1">
        <v>1</v>
      </c>
      <c r="B77" s="2" t="s">
        <v>58</v>
      </c>
      <c r="C77" s="4" t="s">
        <v>6</v>
      </c>
      <c r="D77" s="4">
        <v>27.7</v>
      </c>
      <c r="E77" s="4">
        <v>25.77</v>
      </c>
      <c r="F77" s="6">
        <f>E77/D77*100</f>
        <v>93.03249097472924</v>
      </c>
      <c r="G77" s="6">
        <f>E77/D77*100</f>
        <v>93.03249097472924</v>
      </c>
    </row>
    <row r="78" spans="1:7" ht="30.75">
      <c r="A78" s="1">
        <v>2</v>
      </c>
      <c r="B78" s="2" t="s">
        <v>59</v>
      </c>
      <c r="C78" s="4" t="s">
        <v>60</v>
      </c>
      <c r="D78" s="4">
        <v>12000</v>
      </c>
      <c r="E78" s="4">
        <v>3093</v>
      </c>
      <c r="F78" s="6">
        <f>E78/D78*100</f>
        <v>25.775</v>
      </c>
      <c r="G78" s="6">
        <f>E78/D78*100</f>
        <v>25.775</v>
      </c>
    </row>
    <row r="79" spans="1:7" ht="15.75">
      <c r="A79" s="1"/>
      <c r="B79" s="13" t="s">
        <v>112</v>
      </c>
      <c r="C79" s="4"/>
      <c r="D79" s="4"/>
      <c r="E79" s="4"/>
      <c r="F79" s="14">
        <f>SUM(F77:F78)/2</f>
        <v>59.40374548736462</v>
      </c>
      <c r="G79" s="14">
        <f>SUM(G77:G78)/2</f>
        <v>59.40374548736462</v>
      </c>
    </row>
    <row r="80" spans="1:7" ht="15.75">
      <c r="A80" s="23" t="s">
        <v>115</v>
      </c>
      <c r="B80" s="24"/>
      <c r="C80" s="24"/>
      <c r="D80" s="24"/>
      <c r="E80" s="24"/>
      <c r="F80" s="24"/>
      <c r="G80" s="25"/>
    </row>
    <row r="81" spans="1:7" ht="41.25" customHeight="1">
      <c r="A81" s="27" t="s">
        <v>87</v>
      </c>
      <c r="B81" s="28"/>
      <c r="C81" s="28"/>
      <c r="D81" s="28"/>
      <c r="E81" s="28"/>
      <c r="F81" s="28"/>
      <c r="G81" s="29"/>
    </row>
    <row r="82" spans="1:7" ht="30.75">
      <c r="A82" s="4">
        <v>1</v>
      </c>
      <c r="B82" s="1" t="s">
        <v>91</v>
      </c>
      <c r="C82" s="4" t="s">
        <v>6</v>
      </c>
      <c r="D82" s="5">
        <v>100</v>
      </c>
      <c r="E82" s="5">
        <v>100</v>
      </c>
      <c r="F82" s="6">
        <f>E82/D82*100</f>
        <v>100</v>
      </c>
      <c r="G82" s="6">
        <f>E82/D82*100</f>
        <v>100</v>
      </c>
    </row>
    <row r="83" spans="1:7" ht="15">
      <c r="A83" s="4">
        <v>2</v>
      </c>
      <c r="B83" s="1" t="s">
        <v>90</v>
      </c>
      <c r="C83" s="4" t="s">
        <v>6</v>
      </c>
      <c r="D83" s="5">
        <v>100</v>
      </c>
      <c r="E83" s="5">
        <v>100</v>
      </c>
      <c r="F83" s="6">
        <f>E83/D83*100</f>
        <v>100</v>
      </c>
      <c r="G83" s="6">
        <f>E83/D83*100</f>
        <v>100</v>
      </c>
    </row>
    <row r="84" spans="1:7" ht="15">
      <c r="A84" s="4">
        <v>3</v>
      </c>
      <c r="B84" s="1" t="s">
        <v>88</v>
      </c>
      <c r="C84" s="4" t="s">
        <v>6</v>
      </c>
      <c r="D84" s="5">
        <v>97</v>
      </c>
      <c r="E84" s="5">
        <v>97</v>
      </c>
      <c r="F84" s="6">
        <f>E84/D84*100</f>
        <v>100</v>
      </c>
      <c r="G84" s="6">
        <f>E84/D84*100</f>
        <v>100</v>
      </c>
    </row>
    <row r="85" spans="1:7" ht="15">
      <c r="A85" s="4">
        <v>4</v>
      </c>
      <c r="B85" s="1" t="s">
        <v>89</v>
      </c>
      <c r="C85" s="4" t="s">
        <v>6</v>
      </c>
      <c r="D85" s="5">
        <v>86</v>
      </c>
      <c r="E85" s="5">
        <v>86</v>
      </c>
      <c r="F85" s="6">
        <f>E85/D85*100</f>
        <v>100</v>
      </c>
      <c r="G85" s="6">
        <f>E85/D85*100</f>
        <v>100</v>
      </c>
    </row>
    <row r="86" spans="1:7" ht="15.75">
      <c r="A86" s="5"/>
      <c r="B86" s="13" t="s">
        <v>112</v>
      </c>
      <c r="C86" s="4"/>
      <c r="D86" s="5"/>
      <c r="E86" s="5"/>
      <c r="F86" s="14">
        <f>SUM(F82:F85)/4</f>
        <v>100</v>
      </c>
      <c r="G86" s="14">
        <f>SUM(G82:G85)/4</f>
        <v>100</v>
      </c>
    </row>
    <row r="87" spans="1:7" ht="15.75">
      <c r="A87" s="23" t="s">
        <v>113</v>
      </c>
      <c r="B87" s="24"/>
      <c r="C87" s="24"/>
      <c r="D87" s="24"/>
      <c r="E87" s="24"/>
      <c r="F87" s="24"/>
      <c r="G87" s="25"/>
    </row>
    <row r="88" spans="1:7" ht="33.75" customHeight="1">
      <c r="A88" s="27" t="s">
        <v>45</v>
      </c>
      <c r="B88" s="28"/>
      <c r="C88" s="28"/>
      <c r="D88" s="28"/>
      <c r="E88" s="28"/>
      <c r="F88" s="28"/>
      <c r="G88" s="29"/>
    </row>
    <row r="89" spans="1:7" ht="48.75" customHeight="1">
      <c r="A89" s="1">
        <v>1</v>
      </c>
      <c r="B89" s="2" t="s">
        <v>49</v>
      </c>
      <c r="C89" s="1" t="s">
        <v>6</v>
      </c>
      <c r="D89" s="2">
        <v>100</v>
      </c>
      <c r="E89" s="2">
        <v>100</v>
      </c>
      <c r="F89" s="6">
        <f>E89/D89*100</f>
        <v>100</v>
      </c>
      <c r="G89" s="6">
        <f>E89/D89*100</f>
        <v>100</v>
      </c>
    </row>
    <row r="90" spans="1:7" ht="84" customHeight="1">
      <c r="A90" s="1">
        <v>2</v>
      </c>
      <c r="B90" s="2" t="s">
        <v>46</v>
      </c>
      <c r="C90" s="1" t="s">
        <v>6</v>
      </c>
      <c r="D90" s="2">
        <v>19</v>
      </c>
      <c r="E90" s="2">
        <v>17.5</v>
      </c>
      <c r="F90" s="6">
        <f>E90/D90*100</f>
        <v>92.10526315789474</v>
      </c>
      <c r="G90" s="6">
        <f>E90/D90*100</f>
        <v>92.10526315789474</v>
      </c>
    </row>
    <row r="91" spans="1:7" ht="66" customHeight="1">
      <c r="A91" s="1">
        <v>3</v>
      </c>
      <c r="B91" s="2" t="s">
        <v>47</v>
      </c>
      <c r="C91" s="1" t="s">
        <v>6</v>
      </c>
      <c r="D91" s="2">
        <v>0</v>
      </c>
      <c r="E91" s="1">
        <v>0</v>
      </c>
      <c r="F91" s="6">
        <v>100</v>
      </c>
      <c r="G91" s="6">
        <v>100</v>
      </c>
    </row>
    <row r="92" spans="1:7" ht="32.25" customHeight="1">
      <c r="A92" s="1">
        <v>4</v>
      </c>
      <c r="B92" s="1" t="s">
        <v>5</v>
      </c>
      <c r="C92" s="1" t="s">
        <v>6</v>
      </c>
      <c r="D92" s="1">
        <v>100</v>
      </c>
      <c r="E92" s="1">
        <v>100</v>
      </c>
      <c r="F92" s="6">
        <f>E92/D92*100</f>
        <v>100</v>
      </c>
      <c r="G92" s="6">
        <f>E92/D92*100</f>
        <v>100</v>
      </c>
    </row>
    <row r="93" spans="1:7" ht="36" customHeight="1">
      <c r="A93" s="1">
        <v>5</v>
      </c>
      <c r="B93" s="1" t="s">
        <v>7</v>
      </c>
      <c r="C93" s="1" t="s">
        <v>6</v>
      </c>
      <c r="D93" s="1">
        <v>100</v>
      </c>
      <c r="E93" s="1">
        <v>100</v>
      </c>
      <c r="F93" s="6">
        <f>E93/D93*100</f>
        <v>100</v>
      </c>
      <c r="G93" s="6">
        <f>E93/D93*100</f>
        <v>100</v>
      </c>
    </row>
    <row r="94" spans="1:7" ht="94.5" customHeight="1">
      <c r="A94" s="1">
        <v>6</v>
      </c>
      <c r="B94" s="1" t="s">
        <v>8</v>
      </c>
      <c r="C94" s="1" t="s">
        <v>6</v>
      </c>
      <c r="D94" s="1">
        <v>0</v>
      </c>
      <c r="E94" s="1">
        <v>100</v>
      </c>
      <c r="F94" s="6">
        <v>100</v>
      </c>
      <c r="G94" s="6">
        <v>100</v>
      </c>
    </row>
    <row r="95" spans="1:7" ht="62.25" customHeight="1">
      <c r="A95" s="1">
        <v>7</v>
      </c>
      <c r="B95" s="2" t="s">
        <v>50</v>
      </c>
      <c r="C95" s="1" t="s">
        <v>6</v>
      </c>
      <c r="D95" s="2">
        <v>0</v>
      </c>
      <c r="E95" s="1">
        <v>0</v>
      </c>
      <c r="F95" s="6">
        <v>100</v>
      </c>
      <c r="G95" s="6">
        <v>100</v>
      </c>
    </row>
    <row r="96" spans="1:7" ht="48.75" customHeight="1">
      <c r="A96" s="1">
        <v>8</v>
      </c>
      <c r="B96" s="2" t="s">
        <v>48</v>
      </c>
      <c r="C96" s="1" t="s">
        <v>6</v>
      </c>
      <c r="D96" s="2" t="s">
        <v>116</v>
      </c>
      <c r="E96" s="1">
        <v>0</v>
      </c>
      <c r="F96" s="6">
        <v>100</v>
      </c>
      <c r="G96" s="6">
        <v>100</v>
      </c>
    </row>
    <row r="97" spans="1:7" ht="20.25" customHeight="1">
      <c r="A97" s="5"/>
      <c r="B97" s="13" t="s">
        <v>112</v>
      </c>
      <c r="C97" s="4"/>
      <c r="D97" s="5"/>
      <c r="E97" s="5"/>
      <c r="F97" s="14">
        <f>SUM(F89:F96)/8</f>
        <v>99.01315789473685</v>
      </c>
      <c r="G97" s="14">
        <f>SUM(G89:G96)/8</f>
        <v>99.01315789473685</v>
      </c>
    </row>
    <row r="98" spans="1:7" ht="15.75">
      <c r="A98" s="23" t="s">
        <v>113</v>
      </c>
      <c r="B98" s="24"/>
      <c r="C98" s="24"/>
      <c r="D98" s="24"/>
      <c r="E98" s="24"/>
      <c r="F98" s="24"/>
      <c r="G98" s="25"/>
    </row>
    <row r="99" spans="1:7" ht="21" customHeight="1">
      <c r="A99" s="27" t="s">
        <v>34</v>
      </c>
      <c r="B99" s="28"/>
      <c r="C99" s="28"/>
      <c r="D99" s="28"/>
      <c r="E99" s="28"/>
      <c r="F99" s="28"/>
      <c r="G99" s="29"/>
    </row>
    <row r="100" spans="1:7" ht="62.25" customHeight="1">
      <c r="A100" s="1">
        <v>1</v>
      </c>
      <c r="B100" s="1" t="s">
        <v>85</v>
      </c>
      <c r="C100" s="1" t="s">
        <v>86</v>
      </c>
      <c r="D100" s="1">
        <v>41.8</v>
      </c>
      <c r="E100" s="1">
        <v>41.8</v>
      </c>
      <c r="F100" s="6">
        <f>E100/D100*100</f>
        <v>100</v>
      </c>
      <c r="G100" s="6">
        <f>E100/D100*100</f>
        <v>100</v>
      </c>
    </row>
    <row r="101" spans="1:7" ht="62.25" customHeight="1">
      <c r="A101" s="1">
        <v>2</v>
      </c>
      <c r="B101" s="1" t="s">
        <v>62</v>
      </c>
      <c r="C101" s="1" t="s">
        <v>64</v>
      </c>
      <c r="D101" s="1">
        <v>100</v>
      </c>
      <c r="E101" s="1">
        <v>100</v>
      </c>
      <c r="F101" s="6">
        <f>E101/D101*100</f>
        <v>100</v>
      </c>
      <c r="G101" s="6">
        <f>E101/D101*100</f>
        <v>100</v>
      </c>
    </row>
    <row r="102" spans="1:7" ht="30.75">
      <c r="A102" s="1">
        <v>3</v>
      </c>
      <c r="B102" s="1" t="s">
        <v>61</v>
      </c>
      <c r="C102" s="4" t="s">
        <v>63</v>
      </c>
      <c r="D102" s="1">
        <v>8</v>
      </c>
      <c r="E102" s="1">
        <v>8</v>
      </c>
      <c r="F102" s="6">
        <f>E102/D102*100</f>
        <v>100</v>
      </c>
      <c r="G102" s="6">
        <f>E102/D102*100</f>
        <v>100</v>
      </c>
    </row>
    <row r="103" spans="1:7" ht="15.75">
      <c r="A103" s="1"/>
      <c r="B103" s="13" t="s">
        <v>112</v>
      </c>
      <c r="C103" s="4"/>
      <c r="D103" s="1"/>
      <c r="E103" s="1"/>
      <c r="F103" s="14">
        <f>SUM(F100:F102)/3</f>
        <v>100</v>
      </c>
      <c r="G103" s="14">
        <f>SUM(G100:G102)/3</f>
        <v>100</v>
      </c>
    </row>
    <row r="104" spans="1:7" ht="15.75">
      <c r="A104" s="23" t="s">
        <v>113</v>
      </c>
      <c r="B104" s="24"/>
      <c r="C104" s="24"/>
      <c r="D104" s="24"/>
      <c r="E104" s="24"/>
      <c r="F104" s="24"/>
      <c r="G104" s="25"/>
    </row>
    <row r="105" spans="1:7" ht="15.75" customHeight="1">
      <c r="A105" s="27" t="s">
        <v>78</v>
      </c>
      <c r="B105" s="28"/>
      <c r="C105" s="28"/>
      <c r="D105" s="28"/>
      <c r="E105" s="28"/>
      <c r="F105" s="28"/>
      <c r="G105" s="29"/>
    </row>
    <row r="106" spans="1:7" ht="15">
      <c r="A106" s="1">
        <v>1</v>
      </c>
      <c r="B106" s="2" t="s">
        <v>99</v>
      </c>
      <c r="C106" s="1" t="s">
        <v>18</v>
      </c>
      <c r="D106" s="2">
        <v>4</v>
      </c>
      <c r="E106" s="2">
        <v>4</v>
      </c>
      <c r="F106" s="6">
        <f aca="true" t="shared" si="8" ref="F106:F112">E106/D106*100</f>
        <v>100</v>
      </c>
      <c r="G106" s="6">
        <f aca="true" t="shared" si="9" ref="G106:G112">E106/D106*100</f>
        <v>100</v>
      </c>
    </row>
    <row r="107" spans="1:7" ht="15">
      <c r="A107" s="1">
        <v>2</v>
      </c>
      <c r="B107" s="2" t="s">
        <v>100</v>
      </c>
      <c r="C107" s="1" t="s">
        <v>101</v>
      </c>
      <c r="D107" s="2">
        <v>2.7</v>
      </c>
      <c r="E107" s="2">
        <v>2.7</v>
      </c>
      <c r="F107" s="6">
        <f t="shared" si="8"/>
        <v>100</v>
      </c>
      <c r="G107" s="6">
        <f t="shared" si="9"/>
        <v>100</v>
      </c>
    </row>
    <row r="108" spans="1:7" ht="30.75">
      <c r="A108" s="1">
        <v>3</v>
      </c>
      <c r="B108" s="2" t="s">
        <v>95</v>
      </c>
      <c r="C108" s="1" t="s">
        <v>6</v>
      </c>
      <c r="D108" s="2">
        <v>13.61</v>
      </c>
      <c r="E108" s="2">
        <v>13.61</v>
      </c>
      <c r="F108" s="6">
        <f t="shared" si="8"/>
        <v>100</v>
      </c>
      <c r="G108" s="6">
        <f t="shared" si="9"/>
        <v>100</v>
      </c>
    </row>
    <row r="109" spans="1:7" ht="15">
      <c r="A109" s="1">
        <v>5</v>
      </c>
      <c r="B109" s="2" t="s">
        <v>92</v>
      </c>
      <c r="C109" s="1" t="s">
        <v>94</v>
      </c>
      <c r="D109" s="2">
        <v>4</v>
      </c>
      <c r="E109" s="1">
        <v>4</v>
      </c>
      <c r="F109" s="6">
        <f t="shared" si="8"/>
        <v>100</v>
      </c>
      <c r="G109" s="6">
        <f t="shared" si="9"/>
        <v>100</v>
      </c>
    </row>
    <row r="110" spans="1:7" ht="15">
      <c r="A110" s="1">
        <v>6</v>
      </c>
      <c r="B110" s="1" t="s">
        <v>93</v>
      </c>
      <c r="C110" s="1" t="s">
        <v>94</v>
      </c>
      <c r="D110" s="4">
        <v>1.98</v>
      </c>
      <c r="E110" s="1">
        <v>1.98</v>
      </c>
      <c r="F110" s="6">
        <f t="shared" si="8"/>
        <v>100</v>
      </c>
      <c r="G110" s="6">
        <f t="shared" si="9"/>
        <v>100</v>
      </c>
    </row>
    <row r="111" spans="1:7" ht="30.75">
      <c r="A111" s="1">
        <v>7</v>
      </c>
      <c r="B111" s="2" t="s">
        <v>96</v>
      </c>
      <c r="C111" s="4" t="s">
        <v>6</v>
      </c>
      <c r="D111" s="2">
        <v>5.04</v>
      </c>
      <c r="E111" s="1">
        <v>5.04</v>
      </c>
      <c r="F111" s="6">
        <f t="shared" si="8"/>
        <v>100</v>
      </c>
      <c r="G111" s="6">
        <f t="shared" si="9"/>
        <v>100</v>
      </c>
    </row>
    <row r="112" spans="1:7" ht="30.75">
      <c r="A112" s="1">
        <v>8</v>
      </c>
      <c r="B112" s="2" t="s">
        <v>97</v>
      </c>
      <c r="C112" s="1" t="s">
        <v>98</v>
      </c>
      <c r="D112" s="2">
        <v>1.42</v>
      </c>
      <c r="E112" s="1">
        <v>1.42</v>
      </c>
      <c r="F112" s="6">
        <f t="shared" si="8"/>
        <v>100</v>
      </c>
      <c r="G112" s="6">
        <f t="shared" si="9"/>
        <v>100</v>
      </c>
    </row>
    <row r="113" spans="1:7" ht="15.75">
      <c r="A113" s="1"/>
      <c r="B113" s="13" t="s">
        <v>112</v>
      </c>
      <c r="C113" s="1"/>
      <c r="D113" s="2"/>
      <c r="E113" s="1"/>
      <c r="F113" s="14">
        <f>SUM(F106:F112)/8</f>
        <v>87.5</v>
      </c>
      <c r="G113" s="14">
        <f>SUM(G106:G112)/8</f>
        <v>87.5</v>
      </c>
    </row>
    <row r="114" spans="1:7" ht="15.75">
      <c r="A114" s="23" t="s">
        <v>113</v>
      </c>
      <c r="B114" s="24"/>
      <c r="C114" s="24"/>
      <c r="D114" s="24"/>
      <c r="E114" s="24"/>
      <c r="F114" s="24"/>
      <c r="G114" s="25"/>
    </row>
    <row r="115" spans="1:7" ht="15">
      <c r="A115" s="27" t="s">
        <v>73</v>
      </c>
      <c r="B115" s="28"/>
      <c r="C115" s="28"/>
      <c r="D115" s="28"/>
      <c r="E115" s="28"/>
      <c r="F115" s="28"/>
      <c r="G115" s="29"/>
    </row>
    <row r="116" spans="1:7" ht="43.5" customHeight="1">
      <c r="A116" s="1">
        <v>1</v>
      </c>
      <c r="B116" s="1" t="s">
        <v>74</v>
      </c>
      <c r="C116" s="4" t="s">
        <v>15</v>
      </c>
      <c r="D116" s="2">
        <v>1</v>
      </c>
      <c r="E116" s="2">
        <v>2</v>
      </c>
      <c r="F116" s="6">
        <f>E116/D116*100</f>
        <v>200</v>
      </c>
      <c r="G116" s="6">
        <f>E116/D116*100</f>
        <v>200</v>
      </c>
    </row>
    <row r="117" spans="1:7" ht="30.75">
      <c r="A117" s="1">
        <v>2</v>
      </c>
      <c r="B117" s="1" t="s">
        <v>75</v>
      </c>
      <c r="C117" s="4" t="s">
        <v>15</v>
      </c>
      <c r="D117" s="2">
        <v>11</v>
      </c>
      <c r="E117" s="2">
        <v>20</v>
      </c>
      <c r="F117" s="6">
        <f>E117/D117*100</f>
        <v>181.8181818181818</v>
      </c>
      <c r="G117" s="6">
        <f>E117/D117*100</f>
        <v>181.8181818181818</v>
      </c>
    </row>
    <row r="118" spans="1:7" ht="30.75">
      <c r="A118" s="1">
        <v>3</v>
      </c>
      <c r="B118" s="2" t="s">
        <v>76</v>
      </c>
      <c r="C118" s="4" t="s">
        <v>15</v>
      </c>
      <c r="D118" s="2">
        <v>3500</v>
      </c>
      <c r="E118" s="2">
        <v>3500</v>
      </c>
      <c r="F118" s="6">
        <f>E118/D118*100</f>
        <v>100</v>
      </c>
      <c r="G118" s="6">
        <f>E118/D118*100</f>
        <v>100</v>
      </c>
    </row>
    <row r="119" spans="1:7" ht="30.75">
      <c r="A119" s="1">
        <v>4</v>
      </c>
      <c r="B119" s="2" t="s">
        <v>77</v>
      </c>
      <c r="C119" s="4" t="s">
        <v>15</v>
      </c>
      <c r="D119" s="2">
        <v>55</v>
      </c>
      <c r="E119" s="2">
        <v>55</v>
      </c>
      <c r="F119" s="6">
        <f>E119/D119*100</f>
        <v>100</v>
      </c>
      <c r="G119" s="6">
        <f>E119/D119*100</f>
        <v>100</v>
      </c>
    </row>
    <row r="120" spans="1:7" ht="15.75">
      <c r="A120" s="1"/>
      <c r="B120" s="13" t="s">
        <v>112</v>
      </c>
      <c r="C120" s="4"/>
      <c r="D120" s="2"/>
      <c r="E120" s="2"/>
      <c r="F120" s="14">
        <f>SUM(F116:F119)/4</f>
        <v>145.45454545454544</v>
      </c>
      <c r="G120" s="14">
        <f>SUM(G116:G119)/4</f>
        <v>145.45454545454544</v>
      </c>
    </row>
    <row r="121" spans="1:7" ht="15.75">
      <c r="A121" s="23" t="s">
        <v>113</v>
      </c>
      <c r="B121" s="24"/>
      <c r="C121" s="24"/>
      <c r="D121" s="24"/>
      <c r="E121" s="24"/>
      <c r="F121" s="24"/>
      <c r="G121" s="25"/>
    </row>
    <row r="122" spans="1:7" ht="15">
      <c r="A122" s="20" t="s">
        <v>117</v>
      </c>
      <c r="B122" s="21"/>
      <c r="C122" s="21"/>
      <c r="D122" s="21"/>
      <c r="E122" s="21"/>
      <c r="F122" s="21"/>
      <c r="G122" s="22"/>
    </row>
    <row r="123" spans="1:7" ht="46.5">
      <c r="A123" s="1">
        <v>1</v>
      </c>
      <c r="B123" s="15" t="s">
        <v>118</v>
      </c>
      <c r="C123" s="4"/>
      <c r="D123" s="2" t="s">
        <v>121</v>
      </c>
      <c r="E123" s="2" t="s">
        <v>121</v>
      </c>
      <c r="F123" s="6">
        <v>100</v>
      </c>
      <c r="G123" s="6">
        <v>100</v>
      </c>
    </row>
    <row r="124" spans="1:7" ht="46.5">
      <c r="A124" s="1">
        <v>2</v>
      </c>
      <c r="B124" s="15" t="s">
        <v>119</v>
      </c>
      <c r="C124" s="4" t="s">
        <v>15</v>
      </c>
      <c r="D124" s="2">
        <v>80</v>
      </c>
      <c r="E124" s="2">
        <v>80</v>
      </c>
      <c r="F124" s="6">
        <f>E124/D124*100</f>
        <v>100</v>
      </c>
      <c r="G124" s="6">
        <f>E124/D124*100</f>
        <v>100</v>
      </c>
    </row>
    <row r="125" spans="1:7" ht="30.75">
      <c r="A125" s="1">
        <v>3</v>
      </c>
      <c r="B125" s="16" t="s">
        <v>120</v>
      </c>
      <c r="C125" s="4" t="s">
        <v>6</v>
      </c>
      <c r="D125" s="2">
        <v>70</v>
      </c>
      <c r="E125" s="2">
        <v>70</v>
      </c>
      <c r="F125" s="6">
        <f>E125/D125*100</f>
        <v>100</v>
      </c>
      <c r="G125" s="6">
        <f>E125/D125*100</f>
        <v>100</v>
      </c>
    </row>
    <row r="126" spans="1:7" ht="15.75">
      <c r="A126" s="1"/>
      <c r="B126" s="13" t="s">
        <v>112</v>
      </c>
      <c r="C126" s="4"/>
      <c r="D126" s="2"/>
      <c r="E126" s="2"/>
      <c r="F126" s="14">
        <v>100</v>
      </c>
      <c r="G126" s="14">
        <v>100</v>
      </c>
    </row>
    <row r="127" spans="1:7" ht="15.75">
      <c r="A127" s="23" t="s">
        <v>113</v>
      </c>
      <c r="B127" s="24"/>
      <c r="C127" s="24"/>
      <c r="D127" s="24"/>
      <c r="E127" s="24"/>
      <c r="F127" s="24"/>
      <c r="G127" s="25"/>
    </row>
  </sheetData>
  <sheetProtection/>
  <mergeCells count="39">
    <mergeCell ref="E1:G1"/>
    <mergeCell ref="A2:F2"/>
    <mergeCell ref="A114:G114"/>
    <mergeCell ref="A104:G104"/>
    <mergeCell ref="A56:G56"/>
    <mergeCell ref="F4:F5"/>
    <mergeCell ref="A81:G81"/>
    <mergeCell ref="A48:G48"/>
    <mergeCell ref="A76:G76"/>
    <mergeCell ref="A57:G57"/>
    <mergeCell ref="A121:G121"/>
    <mergeCell ref="A99:G99"/>
    <mergeCell ref="A105:G105"/>
    <mergeCell ref="A115:G115"/>
    <mergeCell ref="A87:G87"/>
    <mergeCell ref="A98:G98"/>
    <mergeCell ref="A88:G88"/>
    <mergeCell ref="A66:G66"/>
    <mergeCell ref="A70:G70"/>
    <mergeCell ref="A80:G80"/>
    <mergeCell ref="A75:G75"/>
    <mergeCell ref="A69:G69"/>
    <mergeCell ref="A65:G65"/>
    <mergeCell ref="A22:G22"/>
    <mergeCell ref="A17:G17"/>
    <mergeCell ref="D4:E4"/>
    <mergeCell ref="A4:A5"/>
    <mergeCell ref="B4:B5"/>
    <mergeCell ref="C4:C5"/>
    <mergeCell ref="A122:G122"/>
    <mergeCell ref="A127:G127"/>
    <mergeCell ref="G4:G5"/>
    <mergeCell ref="A41:G41"/>
    <mergeCell ref="A16:G16"/>
    <mergeCell ref="A21:G21"/>
    <mergeCell ref="A34:G34"/>
    <mergeCell ref="A47:G47"/>
    <mergeCell ref="A42:G42"/>
    <mergeCell ref="A35:G35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г.Алатыря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</dc:creator>
  <cp:keywords/>
  <dc:description/>
  <cp:lastModifiedBy>Нина Юрасова</cp:lastModifiedBy>
  <cp:lastPrinted>2018-06-19T14:33:57Z</cp:lastPrinted>
  <dcterms:created xsi:type="dcterms:W3CDTF">2017-03-03T09:02:49Z</dcterms:created>
  <dcterms:modified xsi:type="dcterms:W3CDTF">2019-09-20T12:42:18Z</dcterms:modified>
  <cp:category/>
  <cp:version/>
  <cp:contentType/>
  <cp:contentStatus/>
</cp:coreProperties>
</file>