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01.07.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<sst xmlns="http://schemas.openxmlformats.org/spreadsheetml/2006/main" count="51" uniqueCount="51">
  <si>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Показатель</t>
  </si>
  <si>
    <t>Доходы</t>
  </si>
  <si>
    <t>* налоговые доходы</t>
  </si>
  <si>
    <t>* неналоговые доходы</t>
  </si>
  <si>
    <t>Охрана окружающей среды</t>
  </si>
  <si>
    <t>Дефицит(-), профицит(+)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</si>
  <si>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</si>
  <si>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</si>
  <si>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</si>
  <si>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</si>
  <si>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</si>
  <si>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</si>
  <si>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</t>
  </si>
  <si>
    <t>Земельный налог</t>
  </si>
  <si>
    <t>Налог на добычу полезных ископаемых</t>
  </si>
  <si>
    <t xml:space="preserve">Сборы за пользование объектами животного мира и за пользование объектами водных биологических ресурсов 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</si>
  <si>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</si>
  <si>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</si>
  <si>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 </t>
  </si>
  <si>
    <t>Плата за негативное воздействие на окружающую среду</t>
  </si>
  <si>
    <t>Штрафы, санкции, возмещение ущерба</t>
  </si>
  <si>
    <t>* Безвозмездные поступления</t>
  </si>
  <si>
    <t>Прочие неналоговые доходы</t>
  </si>
  <si>
    <t>Прочие доходы от использования имущества и прав, находящихся в государственной и муниципальной собственности</t>
  </si>
  <si>
    <t>Доходы 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</si>
  <si>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</si>
  <si>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</si>
  <si>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</si>
  <si>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</si>
  <si>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</si>
  <si>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Социально-культурная сфера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</si>
  <si>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</si>
  <si>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</si>
  <si>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</si>
  <si>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Расходы</t>
  </si>
  <si>
    <t>Удельный вес по уточненному бюджету                     (%)</t>
  </si>
  <si>
    <t>4=3-2</t>
  </si>
  <si>
    <t>Всего расходов</t>
  </si>
  <si>
    <t>расходы по адресной инвестиционной программе</t>
  </si>
  <si>
    <t xml:space="preserve">      Образование</t>
  </si>
  <si>
    <t xml:space="preserve">Обслуживание государственного и муниципального долга </t>
  </si>
  <si>
    <t xml:space="preserve">Дивиденды по акциям </t>
  </si>
  <si>
    <t xml:space="preserve">      Культура, кинематография</t>
  </si>
  <si>
    <t>Жилищно-коммунальное хозяйство</t>
  </si>
  <si>
    <t>из них межбюджетные трансферты в соответствии со статьей 217 Бюджетного Кодекса РФ</t>
  </si>
  <si>
    <t xml:space="preserve">Справочно: </t>
  </si>
  <si>
    <t xml:space="preserve">расходы за счет средств вышестоящих бюджетов </t>
  </si>
  <si>
    <t>Бюджет              на 2019 год                        (млн.руб.)</t>
  </si>
  <si>
    <t>Сведения о бюджете города Чебоксары на 01.07.2019 года</t>
  </si>
  <si>
    <t>Уточненный бюджет           на 01.07.2019 года (млн.руб.)</t>
  </si>
  <si>
    <t xml:space="preserve">Отклонение уточненного бюджета на 01.07.2019 года от первоначального бюджета на 2019 год                  (млн.руб.)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</si>
</sst>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/>
    </xf>
    <xf numFmtId="172" fontId="2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172" fontId="3" fillId="0" borderId="1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32" borderId="11" xfId="0" applyFont="1" applyFill="1" applyBorder="1" applyAlignment="1">
      <alignment horizontal="justify"/>
    </xf>
    <xf numFmtId="172" fontId="3" fillId="32" borderId="11" xfId="0" applyNumberFormat="1" applyFont="1" applyFill="1" applyBorder="1" applyAlignment="1">
      <alignment horizontal="center"/>
    </xf>
    <xf numFmtId="172" fontId="3" fillId="32" borderId="11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justify" wrapText="1"/>
    </xf>
    <xf numFmtId="172" fontId="2" fillId="32" borderId="11" xfId="0" applyNumberFormat="1" applyFont="1" applyFill="1" applyBorder="1" applyAlignment="1">
      <alignment horizontal="center" wrapText="1"/>
    </xf>
    <xf numFmtId="172" fontId="2" fillId="32" borderId="1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justify"/>
    </xf>
    <xf numFmtId="172" fontId="2" fillId="32" borderId="12" xfId="0" applyNumberFormat="1" applyFont="1" applyFill="1" applyBorder="1" applyAlignment="1">
      <alignment horizontal="center" wrapText="1"/>
    </xf>
    <xf numFmtId="172" fontId="3" fillId="32" borderId="12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justify" wrapText="1"/>
    </xf>
    <xf numFmtId="172" fontId="3" fillId="32" borderId="12" xfId="0" applyNumberFormat="1" applyFont="1" applyFill="1" applyBorder="1" applyAlignment="1">
      <alignment horizontal="center" wrapText="1"/>
    </xf>
    <xf numFmtId="49" fontId="47" fillId="32" borderId="11" xfId="42" applyNumberFormat="1" applyFont="1" applyFill="1" applyBorder="1" applyAlignment="1">
      <alignment horizontal="justify" wrapText="1"/>
    </xf>
    <xf numFmtId="172" fontId="47" fillId="32" borderId="12" xfId="42" applyNumberFormat="1" applyFont="1" applyFill="1" applyBorder="1" applyAlignment="1">
      <alignment horizontal="center" wrapText="1"/>
    </xf>
    <xf numFmtId="172" fontId="2" fillId="32" borderId="12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wrapText="1"/>
    </xf>
    <xf numFmtId="172" fontId="3" fillId="32" borderId="13" xfId="0" applyNumberFormat="1" applyFont="1" applyFill="1" applyBorder="1" applyAlignment="1">
      <alignment horizontal="center" wrapText="1"/>
    </xf>
    <xf numFmtId="0" fontId="48" fillId="32" borderId="11" xfId="42" applyFont="1" applyFill="1" applyBorder="1" applyAlignment="1">
      <alignment/>
    </xf>
    <xf numFmtId="0" fontId="6" fillId="32" borderId="11" xfId="0" applyFont="1" applyFill="1" applyBorder="1" applyAlignment="1">
      <alignment horizontal="justify" wrapText="1"/>
    </xf>
    <xf numFmtId="0" fontId="47" fillId="32" borderId="11" xfId="42" applyFont="1" applyFill="1" applyBorder="1" applyAlignment="1">
      <alignment/>
    </xf>
    <xf numFmtId="172" fontId="47" fillId="32" borderId="14" xfId="42" applyNumberFormat="1" applyFont="1" applyFill="1" applyBorder="1" applyAlignment="1">
      <alignment horizontal="center"/>
    </xf>
    <xf numFmtId="0" fontId="48" fillId="32" borderId="11" xfId="42" applyFont="1" applyFill="1" applyBorder="1" applyAlignment="1">
      <alignment wrapText="1"/>
    </xf>
    <xf numFmtId="0" fontId="2" fillId="32" borderId="11" xfId="0" applyFont="1" applyFill="1" applyBorder="1" applyAlignment="1">
      <alignment/>
    </xf>
    <xf numFmtId="172" fontId="2" fillId="32" borderId="15" xfId="0" applyNumberFormat="1" applyFont="1" applyFill="1" applyBorder="1" applyAlignment="1">
      <alignment horizontal="center"/>
    </xf>
    <xf numFmtId="3" fontId="2" fillId="32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view="pageBreakPreview" zoomScaleSheetLayoutView="100" zoomScalePageLayoutView="0" workbookViewId="0" topLeftCell="A25">
      <selection activeCell="B44" sqref="B44"/>
    </sheetView>
  </sheetViews>
  <sheetFormatPr defaultColWidth="8.625" defaultRowHeight="12.75"/>
  <cols>
    <col min="1" max="1" width="54.875" style="1" customWidth="1"/>
    <col min="2" max="2" width="12.25390625" style="1" customWidth="1"/>
    <col min="3" max="3" width="13.875" style="1" customWidth="1"/>
    <col min="4" max="4" width="19.875" style="1" customWidth="1"/>
    <col min="5" max="5" width="13.25390625" style="3" customWidth="1"/>
    <col min="6" max="16384" width="8.625" style="1" customWidth="1"/>
  </cols>
  <sheetData>
    <row r="2" spans="1:5" ht="15.75" customHeight="1">
      <c r="A2" s="17" t="s">
        <v>48</v>
      </c>
      <c r="B2" s="17"/>
      <c r="C2" s="17"/>
      <c r="D2" s="17"/>
      <c r="E2" s="18"/>
    </row>
    <row r="3" spans="1:5" ht="15.75" customHeight="1">
      <c r="A3" s="5"/>
      <c r="B3" s="5"/>
      <c r="C3" s="5"/>
      <c r="D3" s="5"/>
      <c r="E3" s="6"/>
    </row>
    <row r="4" spans="1:5" ht="115.5" customHeight="1">
      <c r="A4" s="12" t="s">
        <v>0</v>
      </c>
      <c r="B4" s="13" t="s">
        <v>47</v>
      </c>
      <c r="C4" s="13" t="s">
        <v>49</v>
      </c>
      <c r="D4" s="13" t="s">
        <v>50</v>
      </c>
      <c r="E4" s="14" t="s">
        <v>35</v>
      </c>
    </row>
    <row r="5" spans="1:5" ht="13.5" customHeight="1">
      <c r="A5" s="12">
        <v>1</v>
      </c>
      <c r="B5" s="13">
        <v>2</v>
      </c>
      <c r="C5" s="13">
        <v>3</v>
      </c>
      <c r="D5" s="13" t="s">
        <v>36</v>
      </c>
      <c r="E5" s="14">
        <v>5</v>
      </c>
    </row>
    <row r="6" spans="1:5" ht="15" customHeight="1">
      <c r="A6" s="15" t="s">
        <v>1</v>
      </c>
      <c r="B6" s="10">
        <f>B7+B19+B30</f>
        <v>11586.400000000001</v>
      </c>
      <c r="C6" s="10">
        <f>C7+C19+C30</f>
        <v>12748.400000000001</v>
      </c>
      <c r="D6" s="10">
        <f>C6-B6</f>
        <v>1162</v>
      </c>
      <c r="E6" s="10">
        <f>C6/$C$6*100</f>
        <v>100</v>
      </c>
    </row>
    <row r="7" spans="1:7" ht="15" customHeight="1">
      <c r="A7" s="15" t="s">
        <v>2</v>
      </c>
      <c r="B7" s="10">
        <f>SUM(B8:B18)</f>
        <v>3133.8000000000006</v>
      </c>
      <c r="C7" s="10">
        <f>SUM(C8:C18)</f>
        <v>3134.3000000000006</v>
      </c>
      <c r="D7" s="10">
        <f>C7-B7</f>
        <v>0.5</v>
      </c>
      <c r="E7" s="10">
        <f>C7/$C$6*100</f>
        <v>24.585830378714192</v>
      </c>
      <c r="G7" s="4"/>
    </row>
    <row r="8" spans="1:5" ht="15" customHeight="1">
      <c r="A8" s="8" t="s">
        <v>6</v>
      </c>
      <c r="B8" s="11">
        <v>2052.9</v>
      </c>
      <c r="C8" s="11">
        <v>2052.9</v>
      </c>
      <c r="D8" s="16">
        <f>C8-B8</f>
        <v>0</v>
      </c>
      <c r="E8" s="11">
        <f aca="true" t="shared" si="0" ref="E8:E30">C8/$C$6*100</f>
        <v>16.10319726397038</v>
      </c>
    </row>
    <row r="9" spans="1:5" ht="28.5" customHeight="1">
      <c r="A9" s="8" t="s">
        <v>7</v>
      </c>
      <c r="B9" s="11">
        <v>8.8</v>
      </c>
      <c r="C9" s="11">
        <v>9.3</v>
      </c>
      <c r="D9" s="16">
        <f aca="true" t="shared" si="1" ref="D9:D18">C9-B9</f>
        <v>0.5</v>
      </c>
      <c r="E9" s="11">
        <f t="shared" si="0"/>
        <v>0.07295033102193216</v>
      </c>
    </row>
    <row r="10" spans="1:5" ht="30">
      <c r="A10" s="8" t="s">
        <v>8</v>
      </c>
      <c r="B10" s="11">
        <v>371.7</v>
      </c>
      <c r="C10" s="11">
        <v>371.7</v>
      </c>
      <c r="D10" s="16">
        <f t="shared" si="1"/>
        <v>0</v>
      </c>
      <c r="E10" s="11">
        <f t="shared" si="0"/>
        <v>2.915660004392708</v>
      </c>
    </row>
    <row r="11" spans="1:5" ht="15">
      <c r="A11" s="8" t="s">
        <v>9</v>
      </c>
      <c r="B11" s="11">
        <v>2.6</v>
      </c>
      <c r="C11" s="11">
        <v>2.6</v>
      </c>
      <c r="D11" s="16">
        <f t="shared" si="1"/>
        <v>0</v>
      </c>
      <c r="E11" s="11">
        <f t="shared" si="0"/>
        <v>0.020394716199679957</v>
      </c>
    </row>
    <row r="12" spans="1:5" ht="30">
      <c r="A12" s="8" t="s">
        <v>10</v>
      </c>
      <c r="B12" s="11">
        <v>12.9</v>
      </c>
      <c r="C12" s="11">
        <v>12.9</v>
      </c>
      <c r="D12" s="16">
        <f t="shared" si="1"/>
        <v>0</v>
      </c>
      <c r="E12" s="11">
        <f t="shared" si="0"/>
        <v>0.10118916883687364</v>
      </c>
    </row>
    <row r="13" spans="1:5" ht="15">
      <c r="A13" s="8" t="s">
        <v>11</v>
      </c>
      <c r="B13" s="11">
        <v>160.8</v>
      </c>
      <c r="C13" s="11">
        <v>160.8</v>
      </c>
      <c r="D13" s="16">
        <f t="shared" si="1"/>
        <v>0</v>
      </c>
      <c r="E13" s="11">
        <f t="shared" si="0"/>
        <v>1.2613347557340528</v>
      </c>
    </row>
    <row r="14" spans="1:5" ht="15">
      <c r="A14" s="8" t="s">
        <v>12</v>
      </c>
      <c r="B14" s="11">
        <v>42.6</v>
      </c>
      <c r="C14" s="11">
        <v>42.6</v>
      </c>
      <c r="D14" s="16">
        <f t="shared" si="1"/>
        <v>0</v>
      </c>
      <c r="E14" s="11">
        <f t="shared" si="0"/>
        <v>0.33415958081014085</v>
      </c>
    </row>
    <row r="15" spans="1:5" ht="15">
      <c r="A15" s="8" t="s">
        <v>13</v>
      </c>
      <c r="B15" s="11">
        <v>346</v>
      </c>
      <c r="C15" s="11">
        <v>346</v>
      </c>
      <c r="D15" s="16">
        <f t="shared" si="1"/>
        <v>0</v>
      </c>
      <c r="E15" s="11">
        <f t="shared" si="0"/>
        <v>2.7140660788804865</v>
      </c>
    </row>
    <row r="16" spans="1:5" ht="15">
      <c r="A16" s="8" t="s">
        <v>14</v>
      </c>
      <c r="B16" s="11">
        <v>5.8</v>
      </c>
      <c r="C16" s="11">
        <v>5.8</v>
      </c>
      <c r="D16" s="16">
        <f t="shared" si="1"/>
        <v>0</v>
      </c>
      <c r="E16" s="11">
        <f t="shared" si="0"/>
        <v>0.04549590536851683</v>
      </c>
    </row>
    <row r="17" spans="1:5" ht="30.75" customHeight="1">
      <c r="A17" s="8" t="s">
        <v>15</v>
      </c>
      <c r="B17" s="11">
        <v>0.3</v>
      </c>
      <c r="C17" s="11">
        <v>0.3</v>
      </c>
      <c r="D17" s="16">
        <f t="shared" si="1"/>
        <v>0</v>
      </c>
      <c r="E17" s="11">
        <f t="shared" si="0"/>
        <v>0.0023532364845784567</v>
      </c>
    </row>
    <row r="18" spans="1:5" ht="13.5" customHeight="1">
      <c r="A18" s="8" t="s">
        <v>16</v>
      </c>
      <c r="B18" s="11">
        <v>129.4</v>
      </c>
      <c r="C18" s="11">
        <v>129.4</v>
      </c>
      <c r="D18" s="16">
        <f t="shared" si="1"/>
        <v>0</v>
      </c>
      <c r="E18" s="11">
        <f t="shared" si="0"/>
        <v>1.0150293370148409</v>
      </c>
    </row>
    <row r="19" spans="1:5" ht="15.75" customHeight="1">
      <c r="A19" s="9" t="s">
        <v>3</v>
      </c>
      <c r="B19" s="10">
        <f>SUM(B20:B29)</f>
        <v>1284.8</v>
      </c>
      <c r="C19" s="10">
        <f>SUM(C20:C29)</f>
        <v>1341.5</v>
      </c>
      <c r="D19" s="10">
        <f>C19-B19</f>
        <v>56.700000000000045</v>
      </c>
      <c r="E19" s="10">
        <f t="shared" si="0"/>
        <v>10.522889146873332</v>
      </c>
    </row>
    <row r="20" spans="1:5" ht="15.75" customHeight="1">
      <c r="A20" s="7" t="s">
        <v>41</v>
      </c>
      <c r="B20" s="11">
        <v>10</v>
      </c>
      <c r="C20" s="11">
        <v>10</v>
      </c>
      <c r="D20" s="11">
        <f>C20-B20</f>
        <v>0</v>
      </c>
      <c r="E20" s="11">
        <f>C20/$C$6*100</f>
        <v>0.07844121615261522</v>
      </c>
    </row>
    <row r="21" spans="1:5" ht="30">
      <c r="A21" s="8" t="s">
        <v>17</v>
      </c>
      <c r="B21" s="11">
        <v>366</v>
      </c>
      <c r="C21" s="11">
        <v>366.8</v>
      </c>
      <c r="D21" s="16">
        <f>C21-B21</f>
        <v>0.8000000000000114</v>
      </c>
      <c r="E21" s="11">
        <f t="shared" si="0"/>
        <v>2.8772238084779267</v>
      </c>
    </row>
    <row r="22" spans="1:5" ht="14.25" customHeight="1">
      <c r="A22" s="7" t="s">
        <v>18</v>
      </c>
      <c r="B22" s="11">
        <v>44.9</v>
      </c>
      <c r="C22" s="11">
        <v>44.9</v>
      </c>
      <c r="D22" s="16">
        <f aca="true" t="shared" si="2" ref="D22:D29">C22-B22</f>
        <v>0</v>
      </c>
      <c r="E22" s="11">
        <f t="shared" si="0"/>
        <v>0.3522010605252423</v>
      </c>
    </row>
    <row r="23" spans="1:5" ht="45">
      <c r="A23" s="8" t="s">
        <v>23</v>
      </c>
      <c r="B23" s="11">
        <v>120</v>
      </c>
      <c r="C23" s="11">
        <v>120</v>
      </c>
      <c r="D23" s="16">
        <f t="shared" si="2"/>
        <v>0</v>
      </c>
      <c r="E23" s="11">
        <f t="shared" si="0"/>
        <v>0.9412945938313827</v>
      </c>
    </row>
    <row r="24" spans="1:5" ht="17.25" customHeight="1">
      <c r="A24" s="8" t="s">
        <v>19</v>
      </c>
      <c r="B24" s="11">
        <v>12.1</v>
      </c>
      <c r="C24" s="11">
        <v>12.1</v>
      </c>
      <c r="D24" s="16">
        <f t="shared" si="2"/>
        <v>0</v>
      </c>
      <c r="E24" s="11">
        <f t="shared" si="0"/>
        <v>0.09491387154466442</v>
      </c>
    </row>
    <row r="25" spans="1:5" ht="30.75" customHeight="1">
      <c r="A25" s="8" t="s">
        <v>24</v>
      </c>
      <c r="B25" s="11">
        <v>3.3</v>
      </c>
      <c r="C25" s="11">
        <v>8.7</v>
      </c>
      <c r="D25" s="16">
        <f t="shared" si="2"/>
        <v>5.3999999999999995</v>
      </c>
      <c r="E25" s="11">
        <f t="shared" si="0"/>
        <v>0.06824385805277523</v>
      </c>
    </row>
    <row r="26" spans="1:5" ht="30">
      <c r="A26" s="8" t="s">
        <v>25</v>
      </c>
      <c r="B26" s="11">
        <v>356</v>
      </c>
      <c r="C26" s="11">
        <v>381</v>
      </c>
      <c r="D26" s="16">
        <f t="shared" si="2"/>
        <v>25</v>
      </c>
      <c r="E26" s="11">
        <f t="shared" si="0"/>
        <v>2.98861033541464</v>
      </c>
    </row>
    <row r="27" spans="1:5" ht="30.75" customHeight="1">
      <c r="A27" s="8" t="s">
        <v>26</v>
      </c>
      <c r="B27" s="11">
        <v>107</v>
      </c>
      <c r="C27" s="11">
        <v>107</v>
      </c>
      <c r="D27" s="16">
        <f t="shared" si="2"/>
        <v>0</v>
      </c>
      <c r="E27" s="11">
        <f t="shared" si="0"/>
        <v>0.8393210128329829</v>
      </c>
    </row>
    <row r="28" spans="1:5" ht="15">
      <c r="A28" s="7" t="s">
        <v>20</v>
      </c>
      <c r="B28" s="11">
        <v>125.5</v>
      </c>
      <c r="C28" s="11">
        <v>125.5</v>
      </c>
      <c r="D28" s="16">
        <f t="shared" si="2"/>
        <v>0</v>
      </c>
      <c r="E28" s="11">
        <f t="shared" si="0"/>
        <v>0.9844372627153211</v>
      </c>
    </row>
    <row r="29" spans="1:5" ht="15">
      <c r="A29" s="19" t="s">
        <v>22</v>
      </c>
      <c r="B29" s="20">
        <v>140</v>
      </c>
      <c r="C29" s="20">
        <v>165.5</v>
      </c>
      <c r="D29" s="21">
        <f t="shared" si="2"/>
        <v>25.5</v>
      </c>
      <c r="E29" s="20">
        <f t="shared" si="0"/>
        <v>1.298202127325782</v>
      </c>
    </row>
    <row r="30" spans="1:5" ht="15" customHeight="1">
      <c r="A30" s="22" t="s">
        <v>21</v>
      </c>
      <c r="B30" s="23">
        <v>7167.8</v>
      </c>
      <c r="C30" s="23">
        <v>8272.6</v>
      </c>
      <c r="D30" s="23">
        <f>C30-B30</f>
        <v>1104.8000000000002</v>
      </c>
      <c r="E30" s="24">
        <f t="shared" si="0"/>
        <v>64.89128047441247</v>
      </c>
    </row>
    <row r="31" spans="1:7" ht="15" customHeight="1">
      <c r="A31" s="25" t="s">
        <v>34</v>
      </c>
      <c r="B31" s="26"/>
      <c r="C31" s="26"/>
      <c r="D31" s="26"/>
      <c r="E31" s="27"/>
      <c r="F31" s="2"/>
      <c r="G31" s="2"/>
    </row>
    <row r="32" spans="1:7" ht="15.75" customHeight="1">
      <c r="A32" s="19" t="s">
        <v>27</v>
      </c>
      <c r="B32" s="27">
        <v>450.2</v>
      </c>
      <c r="C32" s="27">
        <v>441.2</v>
      </c>
      <c r="D32" s="27">
        <f>C32-B32</f>
        <v>-9</v>
      </c>
      <c r="E32" s="27">
        <f>C32/C44*100</f>
        <v>3.3811538225737228</v>
      </c>
      <c r="G32" s="2"/>
    </row>
    <row r="33" spans="1:7" ht="30">
      <c r="A33" s="28" t="s">
        <v>28</v>
      </c>
      <c r="B33" s="29">
        <v>80.5</v>
      </c>
      <c r="C33" s="29">
        <v>93.2</v>
      </c>
      <c r="D33" s="27">
        <f aca="true" t="shared" si="3" ref="D33:D49">C33-B33</f>
        <v>12.700000000000003</v>
      </c>
      <c r="E33" s="27">
        <f>C33/C44*100</f>
        <v>0.7142419226289007</v>
      </c>
      <c r="G33" s="2"/>
    </row>
    <row r="34" spans="1:7" ht="15">
      <c r="A34" s="19" t="s">
        <v>29</v>
      </c>
      <c r="B34" s="27">
        <v>2979.5</v>
      </c>
      <c r="C34" s="27">
        <v>2935.9</v>
      </c>
      <c r="D34" s="27">
        <f t="shared" si="3"/>
        <v>-43.59999999999991</v>
      </c>
      <c r="E34" s="27">
        <f>C34/C44*100</f>
        <v>22.49938691680461</v>
      </c>
      <c r="G34" s="2"/>
    </row>
    <row r="35" spans="1:7" ht="15" customHeight="1">
      <c r="A35" s="30" t="s">
        <v>43</v>
      </c>
      <c r="B35" s="31">
        <v>947.5</v>
      </c>
      <c r="C35" s="31">
        <v>1055.9</v>
      </c>
      <c r="D35" s="27">
        <f t="shared" si="3"/>
        <v>108.40000000000009</v>
      </c>
      <c r="E35" s="27">
        <f>C35/C44*100</f>
        <v>8.091931825148672</v>
      </c>
      <c r="F35" s="2"/>
      <c r="G35" s="2"/>
    </row>
    <row r="36" spans="1:7" ht="15.75" customHeight="1">
      <c r="A36" s="19" t="s">
        <v>4</v>
      </c>
      <c r="B36" s="27">
        <v>27.9</v>
      </c>
      <c r="C36" s="27">
        <v>137.4</v>
      </c>
      <c r="D36" s="27">
        <f t="shared" si="3"/>
        <v>109.5</v>
      </c>
      <c r="E36" s="27">
        <f>C36/C44*100</f>
        <v>1.0529703880816625</v>
      </c>
      <c r="G36" s="2"/>
    </row>
    <row r="37" spans="1:7" ht="14.25" customHeight="1">
      <c r="A37" s="25" t="s">
        <v>30</v>
      </c>
      <c r="B37" s="32">
        <f>SUM(B38+B39+B40+B41+B42)</f>
        <v>7144.400000000001</v>
      </c>
      <c r="C37" s="32">
        <f>SUM(C38+C39+C40+C41+C42)</f>
        <v>8238.800000000001</v>
      </c>
      <c r="D37" s="32">
        <f>D38+D39+D40+D41+D42</f>
        <v>1094.4</v>
      </c>
      <c r="E37" s="32">
        <f>C37/C44*100</f>
        <v>63.138372877199444</v>
      </c>
      <c r="F37" s="2"/>
      <c r="G37" s="2"/>
    </row>
    <row r="38" spans="1:7" ht="15.75" customHeight="1">
      <c r="A38" s="33" t="s">
        <v>39</v>
      </c>
      <c r="B38" s="27">
        <v>6462.3</v>
      </c>
      <c r="C38" s="27">
        <v>7420.6</v>
      </c>
      <c r="D38" s="27">
        <f t="shared" si="3"/>
        <v>958.3000000000002</v>
      </c>
      <c r="E38" s="27">
        <f>C38/C44*100</f>
        <v>56.868064496352154</v>
      </c>
      <c r="G38" s="2"/>
    </row>
    <row r="39" spans="1:7" ht="15.75" customHeight="1">
      <c r="A39" s="33" t="s">
        <v>42</v>
      </c>
      <c r="B39" s="27">
        <v>258.6</v>
      </c>
      <c r="C39" s="27">
        <v>269.2</v>
      </c>
      <c r="D39" s="27">
        <f t="shared" si="3"/>
        <v>10.599999999999966</v>
      </c>
      <c r="E39" s="27">
        <f>C39/C44*100</f>
        <v>2.0630249524860518</v>
      </c>
      <c r="F39" s="2"/>
      <c r="G39" s="2"/>
    </row>
    <row r="40" spans="1:7" ht="14.25" customHeight="1">
      <c r="A40" s="33" t="s">
        <v>31</v>
      </c>
      <c r="B40" s="27">
        <v>133.5</v>
      </c>
      <c r="C40" s="27">
        <v>171.8</v>
      </c>
      <c r="D40" s="27">
        <f t="shared" si="3"/>
        <v>38.30000000000001</v>
      </c>
      <c r="E40" s="27">
        <f>C40/C44*100</f>
        <v>1.3165961620991968</v>
      </c>
      <c r="G40" s="2"/>
    </row>
    <row r="41" spans="1:7" ht="15" customHeight="1">
      <c r="A41" s="33" t="s">
        <v>32</v>
      </c>
      <c r="B41" s="27">
        <v>275</v>
      </c>
      <c r="C41" s="27">
        <v>362.2</v>
      </c>
      <c r="D41" s="27">
        <f t="shared" si="3"/>
        <v>87.19999999999999</v>
      </c>
      <c r="E41" s="27">
        <f>C41/C44*100</f>
        <v>2.775734167126479</v>
      </c>
      <c r="F41" s="2"/>
      <c r="G41" s="2"/>
    </row>
    <row r="42" spans="1:7" ht="15" customHeight="1">
      <c r="A42" s="33" t="s">
        <v>33</v>
      </c>
      <c r="B42" s="27">
        <v>15</v>
      </c>
      <c r="C42" s="27">
        <v>15</v>
      </c>
      <c r="D42" s="27">
        <f t="shared" si="3"/>
        <v>0</v>
      </c>
      <c r="E42" s="27">
        <f>C42/C44*100</f>
        <v>0.1149530991355527</v>
      </c>
      <c r="G42" s="2"/>
    </row>
    <row r="43" spans="1:7" ht="15" customHeight="1">
      <c r="A43" s="34" t="s">
        <v>40</v>
      </c>
      <c r="B43" s="35">
        <v>156.4</v>
      </c>
      <c r="C43" s="35">
        <v>146.4</v>
      </c>
      <c r="D43" s="27">
        <f>C43-B43</f>
        <v>-10</v>
      </c>
      <c r="E43" s="27">
        <f>C43/C44*100</f>
        <v>1.1219422475629943</v>
      </c>
      <c r="G43" s="2"/>
    </row>
    <row r="44" spans="1:7" ht="15.75" customHeight="1">
      <c r="A44" s="36" t="s">
        <v>37</v>
      </c>
      <c r="B44" s="26">
        <f>B32+B33+B34+B35+B36+B38+B39+B40+B41+B42+B43</f>
        <v>11786.4</v>
      </c>
      <c r="C44" s="26">
        <f>C32+C33+C34+C35+C36+C38+C39+C40+C41+C42+C43</f>
        <v>13048.800000000001</v>
      </c>
      <c r="D44" s="26">
        <f>D32+D33+D34+D35+D36+D38+D39+D40+D41+D42+D43</f>
        <v>1262.4000000000003</v>
      </c>
      <c r="E44" s="26">
        <f>E32+E33+E34+E35+E36+E38+E39+E40+E41+E42+E43</f>
        <v>99.99999999999999</v>
      </c>
      <c r="G44" s="2"/>
    </row>
    <row r="45" spans="1:7" ht="24">
      <c r="A45" s="37" t="s">
        <v>44</v>
      </c>
      <c r="B45" s="23"/>
      <c r="C45" s="23">
        <v>4.8</v>
      </c>
      <c r="D45" s="23"/>
      <c r="E45" s="23"/>
      <c r="G45" s="2"/>
    </row>
    <row r="46" spans="1:7" ht="13.5" customHeight="1">
      <c r="A46" s="38" t="s">
        <v>45</v>
      </c>
      <c r="B46" s="39"/>
      <c r="C46" s="39"/>
      <c r="D46" s="27"/>
      <c r="E46" s="27"/>
      <c r="G46" s="2"/>
    </row>
    <row r="47" spans="1:7" ht="16.5" customHeight="1">
      <c r="A47" s="40" t="s">
        <v>38</v>
      </c>
      <c r="B47" s="39">
        <v>347.4</v>
      </c>
      <c r="C47" s="39">
        <v>585.3</v>
      </c>
      <c r="D47" s="27">
        <f t="shared" si="3"/>
        <v>237.89999999999998</v>
      </c>
      <c r="E47" s="27">
        <f>C47/C44*100</f>
        <v>4.485469928269265</v>
      </c>
      <c r="G47" s="2"/>
    </row>
    <row r="48" spans="1:7" ht="15">
      <c r="A48" s="40" t="s">
        <v>46</v>
      </c>
      <c r="B48" s="39">
        <v>7167.8</v>
      </c>
      <c r="C48" s="39">
        <v>8277.4</v>
      </c>
      <c r="D48" s="27">
        <f>C48-B48</f>
        <v>1109.5999999999995</v>
      </c>
      <c r="E48" s="27">
        <f>C48/C44*100</f>
        <v>63.434185518974914</v>
      </c>
      <c r="G48" s="2"/>
    </row>
    <row r="49" spans="1:5" ht="15.75" customHeight="1">
      <c r="A49" s="41" t="s">
        <v>5</v>
      </c>
      <c r="B49" s="42">
        <f>B6-B44</f>
        <v>-199.99999999999818</v>
      </c>
      <c r="C49" s="42">
        <f>C6-C44+C45</f>
        <v>-295.5999999999996</v>
      </c>
      <c r="D49" s="32">
        <f t="shared" si="3"/>
        <v>-95.60000000000144</v>
      </c>
      <c r="E49" s="43"/>
    </row>
  </sheetData>
  <sheetProtection/>
  <mergeCells count="1">
    <mergeCell ref="A2:E2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Zam_e</dc:creator>
  <cp:keywords/>
  <dc:description/>
  <cp:lastModifiedBy>Данилова Марина Валерьевна</cp:lastModifiedBy>
  <cp:lastPrinted>2018-07-18T07:27:38Z</cp:lastPrinted>
  <dcterms:created xsi:type="dcterms:W3CDTF">2012-06-13T05:00:47Z</dcterms:created>
  <dcterms:modified xsi:type="dcterms:W3CDTF">2019-07-17T06:01:54Z</dcterms:modified>
  <cp:category/>
  <cp:version/>
  <cp:contentType/>
  <cp:contentStatus/>
</cp:coreProperties>
</file>