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7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<sst xmlns="http://schemas.openxmlformats.org/spreadsheetml/2006/main" count="106" uniqueCount="43">
  <si>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</si>
  <si>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</si>
  <si>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</si>
  <si>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</si>
  <si>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</si>
  <si>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</si>
  <si>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</si>
  <si>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</si>
  <si>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</si>
  <si>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</si>
  <si>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</si>
  <si>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</si>
  <si>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</si>
  <si>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</si>
  <si>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</si>
  <si>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</si>
  <si>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</si>
  <si>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</si>
  <si>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</si>
  <si>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</si>
  <si>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</si>
  <si>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</si>
  <si>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</si>
  <si>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</si>
  <si>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</si>
  <si>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</si>
  <si>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</si>
  <si>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</si>
  <si>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</si>
  <si>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</si>
  <si>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</si>
  <si>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</si>
  <si>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</si>
  <si>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</si>
  <si>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Комсомольское сельское поселение</t>
  </si>
  <si>
    <t>Полевосундырское сельское поселение</t>
  </si>
  <si>
    <t xml:space="preserve">Сюрбей- Токаевское сельское поселение </t>
  </si>
  <si>
    <t>Тугаевское сельское поселение</t>
  </si>
  <si>
    <t>Урмаевское сельское поселение</t>
  </si>
  <si>
    <t>Чичканское сельское поселение</t>
  </si>
  <si>
    <t>Шераутское сельское поселение</t>
  </si>
  <si>
    <t>Новочелны- Сюрбеевское сельское поселение</t>
  </si>
  <si>
    <t>Справка об исполнении бюджетов поселений Комсомольского района на 01 июля 2019 года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</si>
</sst>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0"/>
    </font>
    <font>
      <sz val="8"/>
      <name val="Calibri"/>
      <family val="2"/>
    </font>
    <font>
      <b/>
      <sz val="11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2" fontId="0" fillId="0" borderId="0" xfId="0" applyNumberFormat="1" applyFill="1" applyAlignment="1">
      <alignment/>
    </xf>
    <xf numFmtId="0" fontId="17" fillId="0" borderId="10" xfId="0" applyFont="1" applyFill="1" applyBorder="1" applyAlignment="1">
      <alignment horizontal="left"/>
    </xf>
    <xf numFmtId="0" fontId="5" fillId="0" borderId="10" xfId="54" applyFont="1" applyFill="1" applyBorder="1" applyAlignment="1">
      <alignment horizontal="left" vertical="center" wrapText="1"/>
      <protection/>
    </xf>
    <xf numFmtId="0" fontId="57" fillId="0" borderId="0" xfId="0" applyFont="1" applyFill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0" xfId="53" applyFont="1" applyFill="1">
      <alignment/>
      <protection/>
    </xf>
    <xf numFmtId="172" fontId="8" fillId="0" borderId="0" xfId="53" applyNumberFormat="1" applyFont="1" applyFill="1">
      <alignment/>
      <protection/>
    </xf>
    <xf numFmtId="0" fontId="49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2" fontId="40" fillId="0" borderId="10" xfId="0" applyNumberFormat="1" applyFont="1" applyFill="1" applyBorder="1" applyAlignment="1">
      <alignment/>
    </xf>
    <xf numFmtId="172" fontId="6" fillId="33" borderId="10" xfId="53" applyNumberFormat="1" applyFont="1" applyFill="1" applyBorder="1" applyAlignment="1" applyProtection="1">
      <alignment vertical="center" wrapText="1"/>
      <protection locked="0"/>
    </xf>
    <xf numFmtId="172" fontId="6" fillId="33" borderId="10" xfId="53" applyNumberFormat="1" applyFont="1" applyFill="1" applyBorder="1" applyAlignment="1" applyProtection="1">
      <alignment vertical="center" wrapText="1"/>
      <protection locked="0"/>
    </xf>
    <xf numFmtId="172" fontId="8" fillId="33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0" fontId="21" fillId="0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7"/>
  <sheetViews>
    <sheetView tabSelected="1" zoomScalePageLayoutView="0" workbookViewId="0" topLeftCell="A4">
      <pane xSplit="2" topLeftCell="AS1" activePane="topRight" state="frozen"/>
      <selection pane="topLeft" activeCell="A1" sqref="A1"/>
      <selection pane="topRight" activeCell="AT16" sqref="AT16"/>
    </sheetView>
  </sheetViews>
  <sheetFormatPr defaultColWidth="9.140625" defaultRowHeight="15"/>
  <cols>
    <col min="1" max="1" width="6.421875" style="11" customWidth="1"/>
    <col min="2" max="2" width="45.00390625" style="11" customWidth="1"/>
    <col min="3" max="3" width="12.57421875" style="11" bestFit="1" customWidth="1"/>
    <col min="4" max="4" width="11.421875" style="11" bestFit="1" customWidth="1"/>
    <col min="5" max="5" width="9.421875" style="11" bestFit="1" customWidth="1"/>
    <col min="6" max="6" width="12.421875" style="11" bestFit="1" customWidth="1"/>
    <col min="7" max="7" width="11.57421875" style="11" bestFit="1" customWidth="1"/>
    <col min="8" max="8" width="8.8515625" style="11" customWidth="1"/>
    <col min="9" max="10" width="10.57421875" style="11" bestFit="1" customWidth="1"/>
    <col min="11" max="11" width="9.421875" style="11" bestFit="1" customWidth="1"/>
    <col min="12" max="13" width="10.57421875" style="11" bestFit="1" customWidth="1"/>
    <col min="14" max="14" width="9.421875" style="11" bestFit="1" customWidth="1"/>
    <col min="15" max="15" width="10.57421875" style="11" bestFit="1" customWidth="1"/>
    <col min="16" max="16" width="10.421875" style="11" bestFit="1" customWidth="1"/>
    <col min="17" max="17" width="9.140625" style="11" customWidth="1"/>
    <col min="18" max="19" width="10.421875" style="11" bestFit="1" customWidth="1"/>
    <col min="20" max="27" width="9.140625" style="11" customWidth="1"/>
    <col min="28" max="33" width="9.28125" style="11" bestFit="1" customWidth="1"/>
    <col min="34" max="34" width="8.00390625" style="11" customWidth="1"/>
    <col min="35" max="35" width="9.28125" style="11" bestFit="1" customWidth="1"/>
    <col min="36" max="36" width="13.7109375" style="11" bestFit="1" customWidth="1"/>
    <col min="37" max="37" width="12.421875" style="11" bestFit="1" customWidth="1"/>
    <col min="38" max="38" width="9.28125" style="11" bestFit="1" customWidth="1"/>
    <col min="39" max="40" width="11.421875" style="11" bestFit="1" customWidth="1"/>
    <col min="41" max="41" width="9.28125" style="11" bestFit="1" customWidth="1"/>
    <col min="42" max="43" width="11.421875" style="11" bestFit="1" customWidth="1"/>
    <col min="44" max="44" width="9.140625" style="11" customWidth="1"/>
    <col min="45" max="46" width="12.421875" style="11" bestFit="1" customWidth="1"/>
    <col min="47" max="47" width="9.140625" style="11" customWidth="1"/>
    <col min="48" max="49" width="11.421875" style="11" bestFit="1" customWidth="1"/>
    <col min="50" max="50" width="9.140625" style="11" customWidth="1"/>
    <col min="51" max="52" width="11.421875" style="11" bestFit="1" customWidth="1"/>
    <col min="53" max="53" width="9.140625" style="11" customWidth="1"/>
    <col min="54" max="55" width="11.421875" style="11" bestFit="1" customWidth="1"/>
    <col min="56" max="56" width="9.140625" style="11" customWidth="1"/>
    <col min="57" max="58" width="11.421875" style="11" bestFit="1" customWidth="1"/>
    <col min="59" max="59" width="9.140625" style="11" customWidth="1"/>
    <col min="60" max="61" width="11.421875" style="11" bestFit="1" customWidth="1"/>
    <col min="62" max="62" width="9.140625" style="11" customWidth="1"/>
    <col min="63" max="64" width="10.421875" style="11" bestFit="1" customWidth="1"/>
    <col min="65" max="65" width="12.140625" style="11" customWidth="1"/>
    <col min="66" max="66" width="9.140625" style="11" customWidth="1"/>
    <col min="67" max="67" width="10.7109375" style="11" bestFit="1" customWidth="1"/>
    <col min="68" max="16384" width="9.140625" style="11" customWidth="1"/>
  </cols>
  <sheetData>
    <row r="1" spans="1:67" ht="15" customHeight="1">
      <c r="A1" s="1"/>
      <c r="B1" s="1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5"/>
      <c r="P1" s="15"/>
      <c r="Q1" s="15"/>
      <c r="R1" s="37" t="s">
        <v>0</v>
      </c>
      <c r="S1" s="37"/>
      <c r="T1" s="37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8"/>
      <c r="BL1" s="18"/>
      <c r="BM1" s="18"/>
      <c r="BN1" s="18"/>
      <c r="BO1" s="18"/>
    </row>
    <row r="2" spans="1:67" ht="15.75">
      <c r="A2" s="1"/>
      <c r="B2" s="1"/>
      <c r="C2" s="38" t="s">
        <v>42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8"/>
      <c r="BL2" s="18"/>
      <c r="BM2" s="18"/>
      <c r="BN2" s="18"/>
      <c r="BO2" s="18"/>
    </row>
    <row r="3" spans="1:67" ht="15.75">
      <c r="A3" s="1"/>
      <c r="B3" s="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8"/>
      <c r="BL3" s="18"/>
      <c r="BM3" s="18"/>
      <c r="BN3" s="18"/>
      <c r="BO3" s="18"/>
    </row>
    <row r="4" spans="1:67" ht="15" customHeight="1">
      <c r="A4" s="41" t="s">
        <v>21</v>
      </c>
      <c r="B4" s="78" t="s">
        <v>1</v>
      </c>
      <c r="C4" s="39" t="s">
        <v>2</v>
      </c>
      <c r="D4" s="40"/>
      <c r="E4" s="41"/>
      <c r="F4" s="48" t="s">
        <v>3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67" t="s">
        <v>4</v>
      </c>
      <c r="AT4" s="68"/>
      <c r="AU4" s="69"/>
      <c r="AV4" s="48" t="s">
        <v>7</v>
      </c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39" t="s">
        <v>5</v>
      </c>
      <c r="BL4" s="40"/>
      <c r="BM4" s="41"/>
      <c r="BN4" s="18"/>
      <c r="BO4" s="18"/>
    </row>
    <row r="5" spans="1:67" ht="15" customHeight="1">
      <c r="A5" s="44"/>
      <c r="B5" s="79"/>
      <c r="C5" s="42"/>
      <c r="D5" s="43"/>
      <c r="E5" s="44"/>
      <c r="F5" s="50" t="s">
        <v>6</v>
      </c>
      <c r="G5" s="50"/>
      <c r="H5" s="50"/>
      <c r="I5" s="64" t="s">
        <v>7</v>
      </c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6"/>
      <c r="AJ5" s="50" t="s">
        <v>8</v>
      </c>
      <c r="AK5" s="50"/>
      <c r="AL5" s="50"/>
      <c r="AM5" s="48" t="s">
        <v>7</v>
      </c>
      <c r="AN5" s="49"/>
      <c r="AO5" s="49"/>
      <c r="AP5" s="49"/>
      <c r="AQ5" s="49"/>
      <c r="AR5" s="49"/>
      <c r="AS5" s="70"/>
      <c r="AT5" s="71"/>
      <c r="AU5" s="72"/>
      <c r="AV5" s="58" t="s">
        <v>12</v>
      </c>
      <c r="AW5" s="59"/>
      <c r="AX5" s="59"/>
      <c r="AY5" s="51" t="s">
        <v>7</v>
      </c>
      <c r="AZ5" s="51"/>
      <c r="BA5" s="51"/>
      <c r="BB5" s="51" t="s">
        <v>13</v>
      </c>
      <c r="BC5" s="51"/>
      <c r="BD5" s="51"/>
      <c r="BE5" s="51" t="s">
        <v>14</v>
      </c>
      <c r="BF5" s="51"/>
      <c r="BG5" s="51"/>
      <c r="BH5" s="50" t="s">
        <v>15</v>
      </c>
      <c r="BI5" s="50"/>
      <c r="BJ5" s="50"/>
      <c r="BK5" s="42"/>
      <c r="BL5" s="43"/>
      <c r="BM5" s="44"/>
      <c r="BN5" s="18"/>
      <c r="BO5" s="18"/>
    </row>
    <row r="6" spans="1:67" ht="15" customHeight="1">
      <c r="A6" s="44"/>
      <c r="B6" s="79"/>
      <c r="C6" s="42"/>
      <c r="D6" s="43"/>
      <c r="E6" s="44"/>
      <c r="F6" s="50"/>
      <c r="G6" s="50"/>
      <c r="H6" s="50"/>
      <c r="I6" s="39" t="s">
        <v>9</v>
      </c>
      <c r="J6" s="40"/>
      <c r="K6" s="41"/>
      <c r="L6" s="39" t="s">
        <v>10</v>
      </c>
      <c r="M6" s="40"/>
      <c r="N6" s="41"/>
      <c r="O6" s="39" t="s">
        <v>23</v>
      </c>
      <c r="P6" s="40"/>
      <c r="Q6" s="41"/>
      <c r="R6" s="39" t="s">
        <v>11</v>
      </c>
      <c r="S6" s="40"/>
      <c r="T6" s="41"/>
      <c r="U6" s="39" t="s">
        <v>22</v>
      </c>
      <c r="V6" s="40"/>
      <c r="W6" s="41"/>
      <c r="X6" s="39" t="s">
        <v>24</v>
      </c>
      <c r="Y6" s="40"/>
      <c r="Z6" s="41"/>
      <c r="AA6" s="39" t="s">
        <v>28</v>
      </c>
      <c r="AB6" s="40"/>
      <c r="AC6" s="41"/>
      <c r="AD6" s="52" t="s">
        <v>29</v>
      </c>
      <c r="AE6" s="53"/>
      <c r="AF6" s="54"/>
      <c r="AG6" s="39" t="s">
        <v>27</v>
      </c>
      <c r="AH6" s="40"/>
      <c r="AI6" s="41"/>
      <c r="AJ6" s="50"/>
      <c r="AK6" s="50"/>
      <c r="AL6" s="50"/>
      <c r="AM6" s="39" t="s">
        <v>25</v>
      </c>
      <c r="AN6" s="40"/>
      <c r="AO6" s="41"/>
      <c r="AP6" s="39" t="s">
        <v>26</v>
      </c>
      <c r="AQ6" s="40"/>
      <c r="AR6" s="41"/>
      <c r="AS6" s="70"/>
      <c r="AT6" s="71"/>
      <c r="AU6" s="72"/>
      <c r="AV6" s="60"/>
      <c r="AW6" s="61"/>
      <c r="AX6" s="61"/>
      <c r="AY6" s="51" t="s">
        <v>16</v>
      </c>
      <c r="AZ6" s="51"/>
      <c r="BA6" s="51"/>
      <c r="BB6" s="51"/>
      <c r="BC6" s="51"/>
      <c r="BD6" s="51"/>
      <c r="BE6" s="51"/>
      <c r="BF6" s="51"/>
      <c r="BG6" s="51"/>
      <c r="BH6" s="50"/>
      <c r="BI6" s="50"/>
      <c r="BJ6" s="50"/>
      <c r="BK6" s="42"/>
      <c r="BL6" s="43"/>
      <c r="BM6" s="44"/>
      <c r="BN6" s="18"/>
      <c r="BO6" s="18"/>
    </row>
    <row r="7" spans="1:67" ht="168" customHeight="1">
      <c r="A7" s="44"/>
      <c r="B7" s="79"/>
      <c r="C7" s="45"/>
      <c r="D7" s="46"/>
      <c r="E7" s="47"/>
      <c r="F7" s="50"/>
      <c r="G7" s="50"/>
      <c r="H7" s="50"/>
      <c r="I7" s="45"/>
      <c r="J7" s="46"/>
      <c r="K7" s="47"/>
      <c r="L7" s="45"/>
      <c r="M7" s="46"/>
      <c r="N7" s="47"/>
      <c r="O7" s="45"/>
      <c r="P7" s="46"/>
      <c r="Q7" s="47"/>
      <c r="R7" s="45"/>
      <c r="S7" s="46"/>
      <c r="T7" s="47"/>
      <c r="U7" s="45"/>
      <c r="V7" s="46"/>
      <c r="W7" s="47"/>
      <c r="X7" s="45"/>
      <c r="Y7" s="46"/>
      <c r="Z7" s="47"/>
      <c r="AA7" s="45"/>
      <c r="AB7" s="46"/>
      <c r="AC7" s="47"/>
      <c r="AD7" s="55"/>
      <c r="AE7" s="56"/>
      <c r="AF7" s="57"/>
      <c r="AG7" s="45"/>
      <c r="AH7" s="46"/>
      <c r="AI7" s="47"/>
      <c r="AJ7" s="50"/>
      <c r="AK7" s="50"/>
      <c r="AL7" s="50"/>
      <c r="AM7" s="45"/>
      <c r="AN7" s="46"/>
      <c r="AO7" s="47"/>
      <c r="AP7" s="45"/>
      <c r="AQ7" s="46"/>
      <c r="AR7" s="47"/>
      <c r="AS7" s="73"/>
      <c r="AT7" s="74"/>
      <c r="AU7" s="75"/>
      <c r="AV7" s="62"/>
      <c r="AW7" s="63"/>
      <c r="AX7" s="63"/>
      <c r="AY7" s="51"/>
      <c r="AZ7" s="51"/>
      <c r="BA7" s="51"/>
      <c r="BB7" s="51"/>
      <c r="BC7" s="51"/>
      <c r="BD7" s="51"/>
      <c r="BE7" s="51"/>
      <c r="BF7" s="51"/>
      <c r="BG7" s="51"/>
      <c r="BH7" s="50"/>
      <c r="BI7" s="50"/>
      <c r="BJ7" s="50"/>
      <c r="BK7" s="45"/>
      <c r="BL7" s="46"/>
      <c r="BM7" s="47"/>
      <c r="BN7" s="18"/>
      <c r="BO7" s="18"/>
    </row>
    <row r="8" spans="1:67" ht="33.75">
      <c r="A8" s="47"/>
      <c r="B8" s="80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31" t="s">
        <v>17</v>
      </c>
      <c r="AE8" s="31" t="s">
        <v>18</v>
      </c>
      <c r="AF8" s="31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8"/>
      <c r="BO8" s="18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8"/>
      <c r="BO9" s="18"/>
    </row>
    <row r="10" spans="1:67" ht="15">
      <c r="A10" s="24">
        <v>1</v>
      </c>
      <c r="B10" s="23" t="s">
        <v>30</v>
      </c>
      <c r="C10" s="7">
        <f>F10+AJ10</f>
        <v>6125.5</v>
      </c>
      <c r="D10" s="8">
        <f>G10+AK10</f>
        <v>984.8000000000001</v>
      </c>
      <c r="E10" s="2">
        <f aca="true" t="shared" si="0" ref="E10:E21">D10/C10*100</f>
        <v>16.07705493429108</v>
      </c>
      <c r="F10" s="2">
        <v>1456.8</v>
      </c>
      <c r="G10" s="2">
        <v>340.6</v>
      </c>
      <c r="H10" s="2">
        <f>G10/F10*100</f>
        <v>23.38001098297639</v>
      </c>
      <c r="I10" s="2">
        <v>160</v>
      </c>
      <c r="J10" s="2">
        <v>65.6</v>
      </c>
      <c r="K10" s="2">
        <f aca="true" t="shared" si="1" ref="K10:K22">J10/I10*100</f>
        <v>41</v>
      </c>
      <c r="L10" s="2">
        <v>75</v>
      </c>
      <c r="M10" s="2">
        <v>25.1</v>
      </c>
      <c r="N10" s="2">
        <f>M10/L10*100</f>
        <v>33.46666666666667</v>
      </c>
      <c r="O10" s="2">
        <v>264</v>
      </c>
      <c r="P10" s="2">
        <v>6.2</v>
      </c>
      <c r="Q10" s="2">
        <f>P10/O10*100</f>
        <v>2.3484848484848486</v>
      </c>
      <c r="R10" s="2">
        <v>679</v>
      </c>
      <c r="S10" s="2">
        <v>81.1</v>
      </c>
      <c r="T10" s="2">
        <f>S10/R10*100</f>
        <v>11.9440353460972</v>
      </c>
      <c r="U10" s="2">
        <v>0</v>
      </c>
      <c r="V10" s="2">
        <v>0</v>
      </c>
      <c r="W10" s="2" t="e">
        <f>V10/U10*100</f>
        <v>#DIV/0!</v>
      </c>
      <c r="X10" s="2">
        <v>23.9</v>
      </c>
      <c r="Y10" s="2">
        <v>23.3</v>
      </c>
      <c r="Z10" s="2">
        <f>Y10/X10*100</f>
        <v>97.48953974895397</v>
      </c>
      <c r="AA10" s="2">
        <v>0</v>
      </c>
      <c r="AB10" s="2">
        <v>0</v>
      </c>
      <c r="AC10" s="2" t="e">
        <f>AB10/AA10*100</f>
        <v>#DIV/0!</v>
      </c>
      <c r="AD10" s="2">
        <v>0</v>
      </c>
      <c r="AE10" s="2">
        <v>0</v>
      </c>
      <c r="AF10" s="2" t="e">
        <f>AE10/AD10*100</f>
        <v>#DIV/0!</v>
      </c>
      <c r="AG10" s="2">
        <v>0</v>
      </c>
      <c r="AH10" s="2">
        <v>0</v>
      </c>
      <c r="AI10" s="2" t="e">
        <v>#DIV/0!</v>
      </c>
      <c r="AJ10" s="26">
        <v>4668.7</v>
      </c>
      <c r="AK10" s="2">
        <v>644.2</v>
      </c>
      <c r="AL10" s="2">
        <f aca="true" t="shared" si="2" ref="AL10:AL21">AK10/AJ10*100</f>
        <v>13.798273609355924</v>
      </c>
      <c r="AM10" s="2">
        <v>1880.8</v>
      </c>
      <c r="AN10" s="2">
        <v>940.4</v>
      </c>
      <c r="AO10" s="2">
        <f>AN10/AM10*100</f>
        <v>50</v>
      </c>
      <c r="AP10" s="2">
        <v>1149.5</v>
      </c>
      <c r="AQ10" s="2">
        <v>0</v>
      </c>
      <c r="AR10" s="2">
        <f>AQ10/AP10*100</f>
        <v>0</v>
      </c>
      <c r="AS10" s="19">
        <v>6168.7</v>
      </c>
      <c r="AT10" s="2">
        <v>1804.1</v>
      </c>
      <c r="AU10" s="2">
        <f>AT10/AS10*100</f>
        <v>29.246032389320277</v>
      </c>
      <c r="AV10" s="20">
        <v>1259</v>
      </c>
      <c r="AW10" s="2">
        <v>541.9</v>
      </c>
      <c r="AX10" s="2">
        <f>AW10/AV10*100</f>
        <v>43.04209690230341</v>
      </c>
      <c r="AY10" s="20">
        <v>1244</v>
      </c>
      <c r="AZ10" s="2">
        <v>536</v>
      </c>
      <c r="BA10" s="2">
        <f>AZ10/AY10*100</f>
        <v>43.08681672025724</v>
      </c>
      <c r="BB10" s="2">
        <v>730.8</v>
      </c>
      <c r="BC10" s="2">
        <v>174.3</v>
      </c>
      <c r="BD10" s="2">
        <f>BC10/BB10*100</f>
        <v>23.85057471264368</v>
      </c>
      <c r="BE10" s="20">
        <v>716.2</v>
      </c>
      <c r="BF10" s="2">
        <v>173</v>
      </c>
      <c r="BG10" s="2">
        <f>BF10/BE10*100</f>
        <v>24.15526389276738</v>
      </c>
      <c r="BH10" s="20">
        <v>3247.3</v>
      </c>
      <c r="BI10" s="2">
        <v>835</v>
      </c>
      <c r="BJ10" s="2">
        <f>BI10/BH10*100</f>
        <v>25.71366981800265</v>
      </c>
      <c r="BK10" s="19">
        <f>C10-AS10</f>
        <v>-43.19999999999982</v>
      </c>
      <c r="BL10" s="19">
        <f>D10-AT10</f>
        <v>-819.2999999999998</v>
      </c>
      <c r="BM10" s="2">
        <f>BL10/BK10*100</f>
        <v>1896.5277777777853</v>
      </c>
      <c r="BN10" s="9"/>
      <c r="BO10" s="10"/>
    </row>
    <row r="11" spans="1:67" ht="15">
      <c r="A11" s="24">
        <v>2</v>
      </c>
      <c r="B11" s="23" t="s">
        <v>31</v>
      </c>
      <c r="C11" s="7">
        <f aca="true" t="shared" si="3" ref="C11:C21">F11+AJ11</f>
        <v>3754.6000000000004</v>
      </c>
      <c r="D11" s="8">
        <f aca="true" t="shared" si="4" ref="D11:D21">G11+AK11</f>
        <v>1099.6</v>
      </c>
      <c r="E11" s="2">
        <f t="shared" si="0"/>
        <v>29.286741596974373</v>
      </c>
      <c r="F11" s="2">
        <v>794.2</v>
      </c>
      <c r="G11" s="2">
        <v>292.6</v>
      </c>
      <c r="H11" s="2">
        <f aca="true" t="shared" si="5" ref="H11:H21">G11/F11*100</f>
        <v>36.8421052631579</v>
      </c>
      <c r="I11" s="2">
        <v>75</v>
      </c>
      <c r="J11" s="2">
        <v>37</v>
      </c>
      <c r="K11" s="2">
        <f t="shared" si="1"/>
        <v>49.333333333333336</v>
      </c>
      <c r="L11" s="2">
        <v>30</v>
      </c>
      <c r="M11" s="2">
        <v>74</v>
      </c>
      <c r="N11" s="2">
        <f aca="true" t="shared" si="6" ref="N11:N21">M11/L11*100</f>
        <v>246.66666666666669</v>
      </c>
      <c r="O11" s="2">
        <v>90</v>
      </c>
      <c r="P11" s="2">
        <v>4.3</v>
      </c>
      <c r="Q11" s="2">
        <f aca="true" t="shared" si="7" ref="Q11:Q21">P11/O11*100</f>
        <v>4.777777777777778</v>
      </c>
      <c r="R11" s="2">
        <v>270</v>
      </c>
      <c r="S11" s="2">
        <v>28.1</v>
      </c>
      <c r="T11" s="2">
        <f aca="true" t="shared" si="8" ref="T11:T21">S11/R11*100</f>
        <v>10.407407407407408</v>
      </c>
      <c r="U11" s="2">
        <v>0</v>
      </c>
      <c r="V11" s="2">
        <v>0</v>
      </c>
      <c r="W11" s="2" t="e">
        <f>V11/U11*100</f>
        <v>#DIV/0!</v>
      </c>
      <c r="X11" s="2">
        <v>72</v>
      </c>
      <c r="Y11" s="2">
        <v>12</v>
      </c>
      <c r="Z11" s="2">
        <f aca="true" t="shared" si="9" ref="Z11:Z22">Y11/X11*100</f>
        <v>16.666666666666664</v>
      </c>
      <c r="AA11" s="2">
        <v>0</v>
      </c>
      <c r="AB11" s="2">
        <v>0</v>
      </c>
      <c r="AC11" s="2" t="e">
        <f aca="true" t="shared" si="10" ref="AC11:AC21">AB11/AA11*100</f>
        <v>#DIV/0!</v>
      </c>
      <c r="AD11" s="2">
        <v>0</v>
      </c>
      <c r="AE11" s="2">
        <v>0</v>
      </c>
      <c r="AF11" s="2" t="e">
        <f aca="true" t="shared" si="11" ref="AF11:AF21">AE11/AD11*100</f>
        <v>#DIV/0!</v>
      </c>
      <c r="AG11" s="2">
        <v>0</v>
      </c>
      <c r="AH11" s="2">
        <v>0</v>
      </c>
      <c r="AI11" s="2" t="e">
        <v>#DIV/0!</v>
      </c>
      <c r="AJ11" s="27">
        <v>2960.4</v>
      </c>
      <c r="AK11" s="2">
        <v>807</v>
      </c>
      <c r="AL11" s="2">
        <f t="shared" si="2"/>
        <v>27.259829752736113</v>
      </c>
      <c r="AM11" s="2">
        <v>1354.8</v>
      </c>
      <c r="AN11" s="2">
        <v>677.4</v>
      </c>
      <c r="AO11" s="2">
        <f aca="true" t="shared" si="12" ref="AO11:AO21">AN11/AM11*100</f>
        <v>50</v>
      </c>
      <c r="AP11" s="2">
        <v>793.6</v>
      </c>
      <c r="AQ11" s="2">
        <v>0</v>
      </c>
      <c r="AR11" s="2">
        <f aca="true" t="shared" si="13" ref="AR11:AR21">AQ11/AP11*100</f>
        <v>0</v>
      </c>
      <c r="AS11" s="19">
        <v>3832.7</v>
      </c>
      <c r="AT11" s="2">
        <v>1175.1</v>
      </c>
      <c r="AU11" s="2">
        <f aca="true" t="shared" si="14" ref="AU11:AU21">AT11/AS11*100</f>
        <v>30.659848148824587</v>
      </c>
      <c r="AV11" s="21">
        <v>1156.5</v>
      </c>
      <c r="AW11" s="2">
        <v>475.3</v>
      </c>
      <c r="AX11" s="2">
        <f aca="true" t="shared" si="15" ref="AX11:AX21">AW11/AV11*100</f>
        <v>41.098140942498915</v>
      </c>
      <c r="AY11" s="20">
        <v>1151.3</v>
      </c>
      <c r="AZ11" s="2">
        <v>472.6</v>
      </c>
      <c r="BA11" s="2">
        <f aca="true" t="shared" si="16" ref="BA11:BA22">AZ11/AY11*100</f>
        <v>41.04924867541041</v>
      </c>
      <c r="BB11" s="2">
        <v>828.6</v>
      </c>
      <c r="BC11" s="2">
        <v>99</v>
      </c>
      <c r="BD11" s="2">
        <f aca="true" t="shared" si="17" ref="BD11:BD21">BC11/BB11*100</f>
        <v>11.947863866763214</v>
      </c>
      <c r="BE11" s="20">
        <v>353.9</v>
      </c>
      <c r="BF11" s="2">
        <v>45.8</v>
      </c>
      <c r="BG11" s="2">
        <f aca="true" t="shared" si="18" ref="BG11:BG21">BF11/BE11*100</f>
        <v>12.94150890081944</v>
      </c>
      <c r="BH11" s="20">
        <v>1380</v>
      </c>
      <c r="BI11" s="2">
        <v>500.9</v>
      </c>
      <c r="BJ11" s="2">
        <f aca="true" t="shared" si="19" ref="BJ11:BJ21">BI11/BH11*100</f>
        <v>36.29710144927536</v>
      </c>
      <c r="BK11" s="19">
        <f aca="true" t="shared" si="20" ref="BK11:BK21">C11-AS11</f>
        <v>-78.09999999999945</v>
      </c>
      <c r="BL11" s="19">
        <f aca="true" t="shared" si="21" ref="BL11:BL21">D11-AT11</f>
        <v>-75.5</v>
      </c>
      <c r="BM11" s="2">
        <f aca="true" t="shared" si="22" ref="BM11:BM21">BL11/BK11*100</f>
        <v>96.6709346991044</v>
      </c>
      <c r="BN11" s="9"/>
      <c r="BO11" s="10"/>
    </row>
    <row r="12" spans="1:67" ht="15">
      <c r="A12" s="24">
        <v>3</v>
      </c>
      <c r="B12" s="23" t="s">
        <v>32</v>
      </c>
      <c r="C12" s="7">
        <f t="shared" si="3"/>
        <v>3289</v>
      </c>
      <c r="D12" s="8">
        <f t="shared" si="4"/>
        <v>1147</v>
      </c>
      <c r="E12" s="2">
        <f t="shared" si="0"/>
        <v>34.87382183034357</v>
      </c>
      <c r="F12" s="2">
        <v>752.4</v>
      </c>
      <c r="G12" s="2">
        <v>288.3</v>
      </c>
      <c r="H12" s="2">
        <f t="shared" si="5"/>
        <v>38.31738437001595</v>
      </c>
      <c r="I12" s="2">
        <v>65</v>
      </c>
      <c r="J12" s="2">
        <v>26.7</v>
      </c>
      <c r="K12" s="2">
        <f t="shared" si="1"/>
        <v>41.07692307692308</v>
      </c>
      <c r="L12" s="2">
        <v>40</v>
      </c>
      <c r="M12" s="2">
        <v>15.3</v>
      </c>
      <c r="N12" s="2">
        <f t="shared" si="6"/>
        <v>38.25</v>
      </c>
      <c r="O12" s="2">
        <v>58</v>
      </c>
      <c r="P12" s="2">
        <v>3.6</v>
      </c>
      <c r="Q12" s="2">
        <f t="shared" si="7"/>
        <v>6.206896551724138</v>
      </c>
      <c r="R12" s="16">
        <v>248</v>
      </c>
      <c r="S12" s="2">
        <v>73.4</v>
      </c>
      <c r="T12" s="2">
        <f t="shared" si="8"/>
        <v>29.59677419354839</v>
      </c>
      <c r="U12" s="2">
        <v>0</v>
      </c>
      <c r="V12" s="2">
        <v>0</v>
      </c>
      <c r="W12" s="2" t="e">
        <f aca="true" t="shared" si="23" ref="W12:W21">V12/U12*100</f>
        <v>#DIV/0!</v>
      </c>
      <c r="X12" s="2">
        <v>61.2</v>
      </c>
      <c r="Y12" s="2">
        <v>15.3</v>
      </c>
      <c r="Z12" s="2">
        <f t="shared" si="9"/>
        <v>25</v>
      </c>
      <c r="AA12" s="2">
        <v>0</v>
      </c>
      <c r="AB12" s="2">
        <v>0</v>
      </c>
      <c r="AC12" s="2" t="e">
        <f t="shared" si="10"/>
        <v>#DIV/0!</v>
      </c>
      <c r="AD12" s="2">
        <v>9.4</v>
      </c>
      <c r="AE12" s="2">
        <v>9.4</v>
      </c>
      <c r="AF12" s="2">
        <f>AE12/AD12*100</f>
        <v>100</v>
      </c>
      <c r="AG12" s="2">
        <v>0</v>
      </c>
      <c r="AH12" s="2">
        <v>0</v>
      </c>
      <c r="AI12" s="2" t="e">
        <v>#DIV/0!</v>
      </c>
      <c r="AJ12" s="27">
        <v>2536.6</v>
      </c>
      <c r="AK12" s="2">
        <v>858.7</v>
      </c>
      <c r="AL12" s="2">
        <f t="shared" si="2"/>
        <v>33.85240085153355</v>
      </c>
      <c r="AM12" s="2">
        <v>1012.9</v>
      </c>
      <c r="AN12" s="2">
        <v>506.4</v>
      </c>
      <c r="AO12" s="2">
        <f t="shared" si="12"/>
        <v>49.99506367854675</v>
      </c>
      <c r="AP12" s="2">
        <v>645.2</v>
      </c>
      <c r="AQ12" s="2">
        <v>0</v>
      </c>
      <c r="AR12" s="2">
        <f t="shared" si="13"/>
        <v>0</v>
      </c>
      <c r="AS12" s="19">
        <v>3449.9</v>
      </c>
      <c r="AT12" s="2">
        <v>1230.3</v>
      </c>
      <c r="AU12" s="2">
        <f t="shared" si="14"/>
        <v>35.661903243572276</v>
      </c>
      <c r="AV12" s="21">
        <v>1141.7</v>
      </c>
      <c r="AW12" s="2">
        <v>553.2</v>
      </c>
      <c r="AX12" s="2">
        <f t="shared" si="15"/>
        <v>48.45405973548218</v>
      </c>
      <c r="AY12" s="20">
        <v>1136.8</v>
      </c>
      <c r="AZ12" s="2">
        <v>549.3</v>
      </c>
      <c r="BA12" s="2">
        <f t="shared" si="16"/>
        <v>48.319845179451086</v>
      </c>
      <c r="BB12" s="2">
        <v>922.1</v>
      </c>
      <c r="BC12" s="2">
        <v>96</v>
      </c>
      <c r="BD12" s="2">
        <f t="shared" si="17"/>
        <v>10.411018327730181</v>
      </c>
      <c r="BE12" s="20">
        <v>491.7</v>
      </c>
      <c r="BF12" s="2">
        <v>283.3</v>
      </c>
      <c r="BG12" s="2">
        <f t="shared" si="18"/>
        <v>57.61643278421802</v>
      </c>
      <c r="BH12" s="20">
        <v>740.4</v>
      </c>
      <c r="BI12" s="2">
        <v>223.7</v>
      </c>
      <c r="BJ12" s="2">
        <f t="shared" si="19"/>
        <v>30.213398163155052</v>
      </c>
      <c r="BK12" s="19">
        <f t="shared" si="20"/>
        <v>-160.9000000000001</v>
      </c>
      <c r="BL12" s="19">
        <f>D12-AT12</f>
        <v>-83.29999999999995</v>
      </c>
      <c r="BM12" s="2">
        <f t="shared" si="22"/>
        <v>51.77128651336228</v>
      </c>
      <c r="BN12" s="9"/>
      <c r="BO12" s="10"/>
    </row>
    <row r="13" spans="1:67" ht="15" customHeight="1">
      <c r="A13" s="24">
        <v>4</v>
      </c>
      <c r="B13" s="23" t="s">
        <v>33</v>
      </c>
      <c r="C13" s="7">
        <f t="shared" si="3"/>
        <v>3296.3999999999996</v>
      </c>
      <c r="D13" s="8">
        <f t="shared" si="4"/>
        <v>794.2</v>
      </c>
      <c r="E13" s="2">
        <f t="shared" si="0"/>
        <v>24.09294988472273</v>
      </c>
      <c r="F13" s="2">
        <v>1115.7</v>
      </c>
      <c r="G13" s="2">
        <v>182.8</v>
      </c>
      <c r="H13" s="2">
        <f t="shared" si="5"/>
        <v>16.384332705924532</v>
      </c>
      <c r="I13" s="2">
        <v>83</v>
      </c>
      <c r="J13" s="2">
        <v>40.4</v>
      </c>
      <c r="K13" s="2">
        <f t="shared" si="1"/>
        <v>48.674698795180724</v>
      </c>
      <c r="L13" s="2">
        <v>510</v>
      </c>
      <c r="M13" s="2">
        <v>9</v>
      </c>
      <c r="N13" s="2">
        <f t="shared" si="6"/>
        <v>1.7647058823529411</v>
      </c>
      <c r="O13" s="2">
        <v>51</v>
      </c>
      <c r="P13" s="2">
        <v>0.8</v>
      </c>
      <c r="Q13" s="2">
        <f t="shared" si="7"/>
        <v>1.5686274509803921</v>
      </c>
      <c r="R13" s="2">
        <v>223</v>
      </c>
      <c r="S13" s="2">
        <v>41.8</v>
      </c>
      <c r="T13" s="2">
        <f t="shared" si="8"/>
        <v>18.74439461883408</v>
      </c>
      <c r="U13" s="2">
        <v>0</v>
      </c>
      <c r="V13" s="2">
        <v>0</v>
      </c>
      <c r="W13" s="2" t="e">
        <f t="shared" si="23"/>
        <v>#DIV/0!</v>
      </c>
      <c r="X13" s="2">
        <v>61.4</v>
      </c>
      <c r="Y13" s="2">
        <v>0</v>
      </c>
      <c r="Z13" s="2">
        <f t="shared" si="9"/>
        <v>0</v>
      </c>
      <c r="AA13" s="2">
        <v>0</v>
      </c>
      <c r="AB13" s="2">
        <v>0</v>
      </c>
      <c r="AC13" s="2" t="e">
        <f t="shared" si="10"/>
        <v>#DIV/0!</v>
      </c>
      <c r="AD13" s="2">
        <v>0</v>
      </c>
      <c r="AE13" s="2">
        <v>0</v>
      </c>
      <c r="AF13" s="2" t="e">
        <f t="shared" si="11"/>
        <v>#DIV/0!</v>
      </c>
      <c r="AG13" s="2">
        <v>0</v>
      </c>
      <c r="AH13" s="2">
        <v>0</v>
      </c>
      <c r="AI13" s="2" t="e">
        <v>#DIV/0!</v>
      </c>
      <c r="AJ13" s="33">
        <v>2180.7</v>
      </c>
      <c r="AK13" s="2">
        <v>611.4</v>
      </c>
      <c r="AL13" s="2">
        <f t="shared" si="2"/>
        <v>28.036868895308846</v>
      </c>
      <c r="AM13" s="2">
        <v>744.5</v>
      </c>
      <c r="AN13" s="2">
        <v>372.3</v>
      </c>
      <c r="AO13" s="2">
        <f t="shared" si="12"/>
        <v>50.006715916722634</v>
      </c>
      <c r="AP13" s="2">
        <v>792.7</v>
      </c>
      <c r="AQ13" s="2">
        <v>100</v>
      </c>
      <c r="AR13" s="2">
        <f t="shared" si="13"/>
        <v>12.615112905260501</v>
      </c>
      <c r="AS13" s="19">
        <v>3913.5</v>
      </c>
      <c r="AT13" s="2">
        <v>1435.1</v>
      </c>
      <c r="AU13" s="2">
        <f t="shared" si="14"/>
        <v>36.670499552829945</v>
      </c>
      <c r="AV13" s="21">
        <v>1683.9</v>
      </c>
      <c r="AW13" s="2">
        <v>1025.5</v>
      </c>
      <c r="AX13" s="2">
        <f t="shared" si="15"/>
        <v>60.90029099115149</v>
      </c>
      <c r="AY13" s="20">
        <v>1172.1</v>
      </c>
      <c r="AZ13" s="2">
        <v>520</v>
      </c>
      <c r="BA13" s="2">
        <f t="shared" si="16"/>
        <v>44.364815288797885</v>
      </c>
      <c r="BB13" s="2">
        <v>551.3</v>
      </c>
      <c r="BC13" s="2">
        <v>75</v>
      </c>
      <c r="BD13" s="2">
        <f t="shared" si="17"/>
        <v>13.60420823508072</v>
      </c>
      <c r="BE13" s="20">
        <v>350.5</v>
      </c>
      <c r="BF13" s="2">
        <v>114.4</v>
      </c>
      <c r="BG13" s="2">
        <f t="shared" si="18"/>
        <v>32.639087018544934</v>
      </c>
      <c r="BH13" s="20">
        <v>1217.8</v>
      </c>
      <c r="BI13" s="2">
        <v>165.4</v>
      </c>
      <c r="BJ13" s="2">
        <f t="shared" si="19"/>
        <v>13.581868943997375</v>
      </c>
      <c r="BK13" s="19">
        <f t="shared" si="20"/>
        <v>-617.1000000000004</v>
      </c>
      <c r="BL13" s="19">
        <f t="shared" si="21"/>
        <v>-640.8999999999999</v>
      </c>
      <c r="BM13" s="2">
        <f t="shared" si="22"/>
        <v>103.85674931129468</v>
      </c>
      <c r="BN13" s="9"/>
      <c r="BO13" s="10"/>
    </row>
    <row r="14" spans="1:67" ht="15">
      <c r="A14" s="24">
        <v>5</v>
      </c>
      <c r="B14" s="23" t="s">
        <v>34</v>
      </c>
      <c r="C14" s="7">
        <f>F14+AJ14</f>
        <v>30125.5</v>
      </c>
      <c r="D14" s="8">
        <f t="shared" si="4"/>
        <v>4893.799999999999</v>
      </c>
      <c r="E14" s="2">
        <f t="shared" si="0"/>
        <v>16.244709631375407</v>
      </c>
      <c r="F14" s="2">
        <v>9394.7</v>
      </c>
      <c r="G14" s="2">
        <v>2775.6</v>
      </c>
      <c r="H14" s="2">
        <f t="shared" si="5"/>
        <v>29.544317540741055</v>
      </c>
      <c r="I14" s="2">
        <v>2251.2</v>
      </c>
      <c r="J14" s="2">
        <v>808.9</v>
      </c>
      <c r="K14" s="2">
        <f t="shared" si="1"/>
        <v>35.931947405828005</v>
      </c>
      <c r="L14" s="2">
        <v>503</v>
      </c>
      <c r="M14" s="2">
        <v>182.4</v>
      </c>
      <c r="N14" s="2">
        <f t="shared" si="6"/>
        <v>36.262425447316105</v>
      </c>
      <c r="O14" s="2">
        <v>3129</v>
      </c>
      <c r="P14" s="2">
        <v>74</v>
      </c>
      <c r="Q14" s="2">
        <f t="shared" si="7"/>
        <v>2.3649728347714927</v>
      </c>
      <c r="R14" s="2">
        <v>2764</v>
      </c>
      <c r="S14" s="2">
        <v>1268.9</v>
      </c>
      <c r="T14" s="2">
        <f t="shared" si="8"/>
        <v>45.90810419681621</v>
      </c>
      <c r="U14" s="2">
        <v>0</v>
      </c>
      <c r="V14" s="2">
        <v>0</v>
      </c>
      <c r="W14" s="2" t="e">
        <f t="shared" si="23"/>
        <v>#DIV/0!</v>
      </c>
      <c r="X14" s="2">
        <v>16.7</v>
      </c>
      <c r="Y14" s="2">
        <v>0</v>
      </c>
      <c r="Z14" s="2">
        <f t="shared" si="9"/>
        <v>0</v>
      </c>
      <c r="AA14" s="2">
        <v>0</v>
      </c>
      <c r="AB14" s="2">
        <v>0</v>
      </c>
      <c r="AC14" s="2" t="e">
        <f t="shared" si="10"/>
        <v>#DIV/0!</v>
      </c>
      <c r="AD14" s="2">
        <v>15</v>
      </c>
      <c r="AE14" s="2">
        <v>34.8</v>
      </c>
      <c r="AF14" s="2">
        <f t="shared" si="11"/>
        <v>231.99999999999997</v>
      </c>
      <c r="AG14" s="2">
        <v>0</v>
      </c>
      <c r="AH14" s="2">
        <v>0</v>
      </c>
      <c r="AI14" s="2" t="e">
        <v>#DIV/0!</v>
      </c>
      <c r="AJ14" s="33">
        <v>20730.8</v>
      </c>
      <c r="AK14" s="2">
        <v>2118.2</v>
      </c>
      <c r="AL14" s="2">
        <f t="shared" si="2"/>
        <v>10.217647172323305</v>
      </c>
      <c r="AM14" s="2">
        <v>1376.2</v>
      </c>
      <c r="AN14" s="2">
        <v>688.1</v>
      </c>
      <c r="AO14" s="2">
        <f t="shared" si="12"/>
        <v>50</v>
      </c>
      <c r="AP14" s="2">
        <v>988.5</v>
      </c>
      <c r="AQ14" s="2">
        <v>0</v>
      </c>
      <c r="AR14" s="2">
        <f t="shared" si="13"/>
        <v>0</v>
      </c>
      <c r="AS14" s="19">
        <v>32407.7</v>
      </c>
      <c r="AT14" s="2">
        <v>7339.7</v>
      </c>
      <c r="AU14" s="2">
        <f t="shared" si="14"/>
        <v>22.648012663657095</v>
      </c>
      <c r="AV14" s="21">
        <v>3558.4</v>
      </c>
      <c r="AW14" s="2">
        <v>1081.8</v>
      </c>
      <c r="AX14" s="2">
        <f t="shared" si="15"/>
        <v>30.40130395683453</v>
      </c>
      <c r="AY14" s="20">
        <v>2598.9</v>
      </c>
      <c r="AZ14" s="2">
        <v>1067.6</v>
      </c>
      <c r="BA14" s="2">
        <f t="shared" si="16"/>
        <v>41.07891800377082</v>
      </c>
      <c r="BB14" s="2">
        <v>4568.8</v>
      </c>
      <c r="BC14" s="2">
        <v>931.6</v>
      </c>
      <c r="BD14" s="2">
        <f t="shared" si="17"/>
        <v>20.39047452285064</v>
      </c>
      <c r="BE14" s="20">
        <v>17018</v>
      </c>
      <c r="BF14" s="2">
        <v>2100.8</v>
      </c>
      <c r="BG14" s="2">
        <f t="shared" si="18"/>
        <v>12.344576330943708</v>
      </c>
      <c r="BH14" s="20">
        <v>4267.2</v>
      </c>
      <c r="BI14" s="2">
        <v>1506.5</v>
      </c>
      <c r="BJ14" s="2">
        <f t="shared" si="19"/>
        <v>35.304180727409076</v>
      </c>
      <c r="BK14" s="19">
        <f t="shared" si="20"/>
        <v>-2282.2000000000007</v>
      </c>
      <c r="BL14" s="19">
        <f t="shared" si="21"/>
        <v>-2445.9000000000005</v>
      </c>
      <c r="BM14" s="2">
        <f t="shared" si="22"/>
        <v>107.17290333888351</v>
      </c>
      <c r="BN14" s="9"/>
      <c r="BO14" s="10"/>
    </row>
    <row r="15" spans="1:67" ht="15">
      <c r="A15" s="24">
        <v>6</v>
      </c>
      <c r="B15" s="23" t="s">
        <v>41</v>
      </c>
      <c r="C15" s="7">
        <f t="shared" si="3"/>
        <v>5049.8</v>
      </c>
      <c r="D15" s="8">
        <f t="shared" si="4"/>
        <v>1799.1</v>
      </c>
      <c r="E15" s="2">
        <f t="shared" si="0"/>
        <v>35.62715355063567</v>
      </c>
      <c r="F15" s="2">
        <v>859</v>
      </c>
      <c r="G15" s="2">
        <v>246.5</v>
      </c>
      <c r="H15" s="2">
        <f t="shared" si="5"/>
        <v>28.696158323632133</v>
      </c>
      <c r="I15" s="2">
        <v>33</v>
      </c>
      <c r="J15" s="2">
        <v>18.2</v>
      </c>
      <c r="K15" s="2">
        <f t="shared" si="1"/>
        <v>55.15151515151515</v>
      </c>
      <c r="L15" s="2">
        <v>5</v>
      </c>
      <c r="M15" s="2">
        <v>15.1</v>
      </c>
      <c r="N15" s="2">
        <f t="shared" si="6"/>
        <v>302</v>
      </c>
      <c r="O15" s="2">
        <v>133</v>
      </c>
      <c r="P15" s="2">
        <v>18.9</v>
      </c>
      <c r="Q15" s="2">
        <f t="shared" si="7"/>
        <v>14.210526315789473</v>
      </c>
      <c r="R15" s="2">
        <v>456</v>
      </c>
      <c r="S15" s="2">
        <v>85</v>
      </c>
      <c r="T15" s="2">
        <f t="shared" si="8"/>
        <v>18.640350877192983</v>
      </c>
      <c r="U15" s="2">
        <v>0</v>
      </c>
      <c r="V15" s="2">
        <v>0</v>
      </c>
      <c r="W15" s="2" t="e">
        <f t="shared" si="23"/>
        <v>#DIV/0!</v>
      </c>
      <c r="X15" s="2">
        <v>42.3</v>
      </c>
      <c r="Y15" s="2">
        <v>17.4</v>
      </c>
      <c r="Z15" s="2">
        <f t="shared" si="9"/>
        <v>41.13475177304964</v>
      </c>
      <c r="AA15" s="2">
        <v>0</v>
      </c>
      <c r="AB15" s="2">
        <v>0</v>
      </c>
      <c r="AC15" s="2" t="e">
        <f t="shared" si="10"/>
        <v>#DIV/0!</v>
      </c>
      <c r="AD15" s="2">
        <v>0</v>
      </c>
      <c r="AE15" s="2">
        <v>0</v>
      </c>
      <c r="AF15" s="2" t="e">
        <f t="shared" si="11"/>
        <v>#DIV/0!</v>
      </c>
      <c r="AG15" s="2">
        <v>0</v>
      </c>
      <c r="AH15" s="2">
        <v>0</v>
      </c>
      <c r="AI15" s="2" t="e">
        <v>#DIV/0!</v>
      </c>
      <c r="AJ15" s="33">
        <v>4190.8</v>
      </c>
      <c r="AK15" s="2">
        <v>1552.6</v>
      </c>
      <c r="AL15" s="2">
        <f t="shared" si="2"/>
        <v>37.04781903216569</v>
      </c>
      <c r="AM15" s="2">
        <v>1617.3</v>
      </c>
      <c r="AN15" s="2">
        <v>808.7</v>
      </c>
      <c r="AO15" s="2">
        <f t="shared" si="12"/>
        <v>50.00309157237371</v>
      </c>
      <c r="AP15" s="2">
        <v>1451.6</v>
      </c>
      <c r="AQ15" s="2">
        <v>415</v>
      </c>
      <c r="AR15" s="2">
        <f t="shared" si="13"/>
        <v>28.589143014604574</v>
      </c>
      <c r="AS15" s="19">
        <v>5123.4</v>
      </c>
      <c r="AT15" s="2">
        <v>1814.6</v>
      </c>
      <c r="AU15" s="2">
        <f t="shared" si="14"/>
        <v>35.417886559706446</v>
      </c>
      <c r="AV15" s="21">
        <v>1345.3</v>
      </c>
      <c r="AW15" s="2">
        <v>576.6</v>
      </c>
      <c r="AX15" s="2">
        <f t="shared" si="15"/>
        <v>42.860328551252515</v>
      </c>
      <c r="AY15" s="20">
        <v>1327.7</v>
      </c>
      <c r="AZ15" s="2">
        <v>567.5</v>
      </c>
      <c r="BA15" s="2">
        <f t="shared" si="16"/>
        <v>42.74308955336296</v>
      </c>
      <c r="BB15" s="2">
        <v>610.2</v>
      </c>
      <c r="BC15" s="2">
        <v>78</v>
      </c>
      <c r="BD15" s="2">
        <f t="shared" si="17"/>
        <v>12.782694198623402</v>
      </c>
      <c r="BE15" s="20">
        <v>1106.7</v>
      </c>
      <c r="BF15" s="2">
        <v>463.4</v>
      </c>
      <c r="BG15" s="2">
        <f t="shared" si="18"/>
        <v>41.87223276407337</v>
      </c>
      <c r="BH15" s="20">
        <v>1139.6</v>
      </c>
      <c r="BI15" s="2">
        <v>218.4</v>
      </c>
      <c r="BJ15" s="2">
        <f t="shared" si="19"/>
        <v>19.164619164619168</v>
      </c>
      <c r="BK15" s="19">
        <f t="shared" si="20"/>
        <v>-73.59999999999945</v>
      </c>
      <c r="BL15" s="19">
        <f t="shared" si="21"/>
        <v>-15.5</v>
      </c>
      <c r="BM15" s="2">
        <f t="shared" si="22"/>
        <v>21.05978260869581</v>
      </c>
      <c r="BN15" s="9"/>
      <c r="BO15" s="10"/>
    </row>
    <row r="16" spans="1:67" ht="15">
      <c r="A16" s="24">
        <v>7</v>
      </c>
      <c r="B16" s="23" t="s">
        <v>35</v>
      </c>
      <c r="C16" s="7">
        <f t="shared" si="3"/>
        <v>10331.8</v>
      </c>
      <c r="D16" s="8">
        <f t="shared" si="4"/>
        <v>2204.4</v>
      </c>
      <c r="E16" s="2">
        <f t="shared" si="0"/>
        <v>21.336069223175055</v>
      </c>
      <c r="F16" s="2">
        <v>1192.8</v>
      </c>
      <c r="G16" s="2">
        <v>285.8</v>
      </c>
      <c r="H16" s="2">
        <f t="shared" si="5"/>
        <v>23.960429242119385</v>
      </c>
      <c r="I16" s="2">
        <v>90</v>
      </c>
      <c r="J16" s="2">
        <v>25.7</v>
      </c>
      <c r="K16" s="2">
        <f t="shared" si="1"/>
        <v>28.555555555555557</v>
      </c>
      <c r="L16" s="2">
        <v>20</v>
      </c>
      <c r="M16" s="2">
        <v>20.4</v>
      </c>
      <c r="N16" s="2">
        <f t="shared" si="6"/>
        <v>102</v>
      </c>
      <c r="O16" s="2">
        <v>81</v>
      </c>
      <c r="P16" s="2">
        <v>17.7</v>
      </c>
      <c r="Q16" s="2">
        <f t="shared" si="7"/>
        <v>21.85185185185185</v>
      </c>
      <c r="R16" s="2">
        <v>621</v>
      </c>
      <c r="S16" s="2">
        <v>86.6</v>
      </c>
      <c r="T16" s="2">
        <f t="shared" si="8"/>
        <v>13.945249597423508</v>
      </c>
      <c r="U16" s="2">
        <v>0</v>
      </c>
      <c r="V16" s="2">
        <v>0</v>
      </c>
      <c r="W16" s="2" t="e">
        <f t="shared" si="23"/>
        <v>#DIV/0!</v>
      </c>
      <c r="X16" s="2">
        <v>44.4</v>
      </c>
      <c r="Y16" s="2">
        <v>13.5</v>
      </c>
      <c r="Z16" s="2">
        <f t="shared" si="9"/>
        <v>30.405405405405407</v>
      </c>
      <c r="AA16" s="2">
        <v>0</v>
      </c>
      <c r="AB16" s="2">
        <v>0</v>
      </c>
      <c r="AC16" s="2" t="e">
        <f t="shared" si="10"/>
        <v>#DIV/0!</v>
      </c>
      <c r="AD16" s="2">
        <v>0</v>
      </c>
      <c r="AE16" s="2">
        <v>0</v>
      </c>
      <c r="AF16" s="2" t="e">
        <f t="shared" si="11"/>
        <v>#DIV/0!</v>
      </c>
      <c r="AG16" s="2">
        <v>0</v>
      </c>
      <c r="AH16" s="2">
        <v>0</v>
      </c>
      <c r="AI16" s="2" t="e">
        <v>#DIV/0!</v>
      </c>
      <c r="AJ16" s="33">
        <v>9139</v>
      </c>
      <c r="AK16" s="2">
        <v>1918.6</v>
      </c>
      <c r="AL16" s="2">
        <f t="shared" si="2"/>
        <v>20.993544151438886</v>
      </c>
      <c r="AM16" s="2">
        <v>1446.3</v>
      </c>
      <c r="AN16" s="2">
        <v>723.1</v>
      </c>
      <c r="AO16" s="2">
        <f t="shared" si="12"/>
        <v>49.996542902579</v>
      </c>
      <c r="AP16" s="2">
        <v>2173.7</v>
      </c>
      <c r="AQ16" s="2">
        <v>600</v>
      </c>
      <c r="AR16" s="2">
        <f t="shared" si="13"/>
        <v>27.602705065096384</v>
      </c>
      <c r="AS16" s="19">
        <v>10556.8</v>
      </c>
      <c r="AT16" s="2">
        <v>2409.2</v>
      </c>
      <c r="AU16" s="2">
        <f t="shared" si="14"/>
        <v>22.82130948772355</v>
      </c>
      <c r="AV16" s="21">
        <v>1242.7</v>
      </c>
      <c r="AW16" s="2">
        <v>571.3</v>
      </c>
      <c r="AX16" s="2">
        <f t="shared" si="15"/>
        <v>45.97247927898929</v>
      </c>
      <c r="AY16" s="20">
        <v>1237.1</v>
      </c>
      <c r="AZ16" s="2">
        <v>566.1</v>
      </c>
      <c r="BA16" s="2">
        <f t="shared" si="16"/>
        <v>45.76024573599548</v>
      </c>
      <c r="BB16" s="2">
        <v>905.2</v>
      </c>
      <c r="BC16" s="2">
        <v>131.3</v>
      </c>
      <c r="BD16" s="2">
        <f t="shared" si="17"/>
        <v>14.505081749889529</v>
      </c>
      <c r="BE16" s="20">
        <v>1447.5</v>
      </c>
      <c r="BF16" s="2">
        <v>762.4</v>
      </c>
      <c r="BG16" s="2">
        <f t="shared" si="18"/>
        <v>52.67012089810017</v>
      </c>
      <c r="BH16" s="20">
        <v>6107.5</v>
      </c>
      <c r="BI16" s="2">
        <v>437.8</v>
      </c>
      <c r="BJ16" s="2">
        <f t="shared" si="19"/>
        <v>7.168235775685633</v>
      </c>
      <c r="BK16" s="19">
        <f t="shared" si="20"/>
        <v>-225</v>
      </c>
      <c r="BL16" s="19">
        <f t="shared" si="21"/>
        <v>-204.79999999999973</v>
      </c>
      <c r="BM16" s="2">
        <f t="shared" si="22"/>
        <v>91.0222222222221</v>
      </c>
      <c r="BN16" s="9"/>
      <c r="BO16" s="10"/>
    </row>
    <row r="17" spans="1:67" ht="15" customHeight="1">
      <c r="A17" s="24">
        <v>8</v>
      </c>
      <c r="B17" s="23" t="s">
        <v>36</v>
      </c>
      <c r="C17" s="7">
        <f t="shared" si="3"/>
        <v>3786.4</v>
      </c>
      <c r="D17" s="8">
        <f t="shared" si="4"/>
        <v>968</v>
      </c>
      <c r="E17" s="2">
        <f t="shared" si="0"/>
        <v>25.565180646524404</v>
      </c>
      <c r="F17" s="2">
        <v>755.6</v>
      </c>
      <c r="G17" s="2">
        <v>216.6</v>
      </c>
      <c r="H17" s="2">
        <f t="shared" si="5"/>
        <v>28.665960825833775</v>
      </c>
      <c r="I17" s="2">
        <v>70.3</v>
      </c>
      <c r="J17" s="2">
        <v>31.9</v>
      </c>
      <c r="K17" s="2">
        <f t="shared" si="1"/>
        <v>45.37695590327169</v>
      </c>
      <c r="L17" s="2">
        <v>10</v>
      </c>
      <c r="M17" s="2">
        <v>9</v>
      </c>
      <c r="N17" s="2">
        <f t="shared" si="6"/>
        <v>90</v>
      </c>
      <c r="O17" s="2">
        <v>37</v>
      </c>
      <c r="P17" s="2">
        <v>0.4</v>
      </c>
      <c r="Q17" s="2">
        <f t="shared" si="7"/>
        <v>1.0810810810810811</v>
      </c>
      <c r="R17" s="2">
        <v>333</v>
      </c>
      <c r="S17" s="2">
        <v>56.5</v>
      </c>
      <c r="T17" s="2">
        <f t="shared" si="8"/>
        <v>16.966966966966968</v>
      </c>
      <c r="U17" s="2">
        <v>0</v>
      </c>
      <c r="V17" s="2">
        <v>0</v>
      </c>
      <c r="W17" s="2" t="e">
        <f t="shared" si="23"/>
        <v>#DIV/0!</v>
      </c>
      <c r="X17" s="2">
        <v>48.2</v>
      </c>
      <c r="Y17" s="2">
        <v>0</v>
      </c>
      <c r="Z17" s="2">
        <f t="shared" si="9"/>
        <v>0</v>
      </c>
      <c r="AA17" s="2">
        <v>0</v>
      </c>
      <c r="AB17" s="2">
        <v>0</v>
      </c>
      <c r="AC17" s="2" t="e">
        <f t="shared" si="10"/>
        <v>#DIV/0!</v>
      </c>
      <c r="AD17" s="2">
        <v>35.3</v>
      </c>
      <c r="AE17" s="2">
        <v>0</v>
      </c>
      <c r="AF17" s="2">
        <f t="shared" si="11"/>
        <v>0</v>
      </c>
      <c r="AG17" s="2">
        <v>0</v>
      </c>
      <c r="AH17" s="2">
        <v>0</v>
      </c>
      <c r="AI17" s="2" t="e">
        <v>#DIV/0!</v>
      </c>
      <c r="AJ17" s="26">
        <v>3030.8</v>
      </c>
      <c r="AK17" s="2">
        <v>751.4</v>
      </c>
      <c r="AL17" s="2">
        <f>AK17/AJ17*100</f>
        <v>24.792134090009235</v>
      </c>
      <c r="AM17" s="2">
        <v>837.5</v>
      </c>
      <c r="AN17" s="2">
        <v>418.9</v>
      </c>
      <c r="AO17" s="2">
        <f t="shared" si="12"/>
        <v>50.017910447761196</v>
      </c>
      <c r="AP17" s="2">
        <v>1192.7</v>
      </c>
      <c r="AQ17" s="2">
        <v>150</v>
      </c>
      <c r="AR17" s="2">
        <f t="shared" si="13"/>
        <v>12.576507084765657</v>
      </c>
      <c r="AS17" s="19">
        <v>3861.4</v>
      </c>
      <c r="AT17" s="2">
        <v>975.8</v>
      </c>
      <c r="AU17" s="2">
        <f t="shared" si="14"/>
        <v>25.270627233645826</v>
      </c>
      <c r="AV17" s="21">
        <v>1135.2</v>
      </c>
      <c r="AW17" s="2">
        <v>498.3</v>
      </c>
      <c r="AX17" s="2">
        <f t="shared" si="15"/>
        <v>43.895348837209305</v>
      </c>
      <c r="AY17" s="20">
        <v>1130.4</v>
      </c>
      <c r="AZ17" s="2">
        <v>494.1</v>
      </c>
      <c r="BA17" s="2">
        <f t="shared" si="16"/>
        <v>43.710191082802545</v>
      </c>
      <c r="BB17" s="2">
        <v>716.6</v>
      </c>
      <c r="BC17" s="2">
        <v>115.5</v>
      </c>
      <c r="BD17" s="2">
        <f t="shared" si="17"/>
        <v>16.11777839799051</v>
      </c>
      <c r="BE17" s="20">
        <v>729.8</v>
      </c>
      <c r="BF17" s="2">
        <v>226.2</v>
      </c>
      <c r="BG17" s="2">
        <f t="shared" si="18"/>
        <v>30.994793093998357</v>
      </c>
      <c r="BH17" s="20">
        <v>1168</v>
      </c>
      <c r="BI17" s="2">
        <v>79.1</v>
      </c>
      <c r="BJ17" s="2">
        <f t="shared" si="19"/>
        <v>6.772260273972602</v>
      </c>
      <c r="BK17" s="19">
        <f t="shared" si="20"/>
        <v>-75</v>
      </c>
      <c r="BL17" s="19">
        <f t="shared" si="21"/>
        <v>-7.7999999999999545</v>
      </c>
      <c r="BM17" s="2">
        <f t="shared" si="22"/>
        <v>10.39999999999994</v>
      </c>
      <c r="BN17" s="9"/>
      <c r="BO17" s="10"/>
    </row>
    <row r="18" spans="1:67" ht="15">
      <c r="A18" s="24">
        <v>9</v>
      </c>
      <c r="B18" s="23" t="s">
        <v>37</v>
      </c>
      <c r="C18" s="7">
        <f t="shared" si="3"/>
        <v>8019.8</v>
      </c>
      <c r="D18" s="8">
        <f t="shared" si="4"/>
        <v>2107</v>
      </c>
      <c r="E18" s="2">
        <f t="shared" si="0"/>
        <v>26.272475622833486</v>
      </c>
      <c r="F18" s="2">
        <v>1739</v>
      </c>
      <c r="G18" s="2">
        <v>419.5</v>
      </c>
      <c r="H18" s="2">
        <f t="shared" si="5"/>
        <v>24.12305922944221</v>
      </c>
      <c r="I18" s="2">
        <v>187.8</v>
      </c>
      <c r="J18" s="2">
        <v>70.7</v>
      </c>
      <c r="K18" s="2">
        <f t="shared" si="1"/>
        <v>37.646432374866876</v>
      </c>
      <c r="L18" s="2">
        <v>115</v>
      </c>
      <c r="M18" s="2">
        <v>10.4</v>
      </c>
      <c r="N18" s="2">
        <f t="shared" si="6"/>
        <v>9.043478260869566</v>
      </c>
      <c r="O18" s="2">
        <v>208</v>
      </c>
      <c r="P18" s="2">
        <v>2</v>
      </c>
      <c r="Q18" s="2">
        <f t="shared" si="7"/>
        <v>0.9615384615384616</v>
      </c>
      <c r="R18" s="2">
        <v>616</v>
      </c>
      <c r="S18" s="2">
        <v>59.9</v>
      </c>
      <c r="T18" s="2">
        <f t="shared" si="8"/>
        <v>9.724025974025974</v>
      </c>
      <c r="U18" s="2">
        <v>0</v>
      </c>
      <c r="V18" s="2">
        <v>0</v>
      </c>
      <c r="W18" s="2" t="e">
        <f t="shared" si="23"/>
        <v>#DIV/0!</v>
      </c>
      <c r="X18" s="2">
        <v>46.2</v>
      </c>
      <c r="Y18" s="2">
        <v>4.6</v>
      </c>
      <c r="Z18" s="2">
        <f t="shared" si="9"/>
        <v>9.956709956709956</v>
      </c>
      <c r="AA18" s="2">
        <v>0</v>
      </c>
      <c r="AB18" s="2">
        <v>0</v>
      </c>
      <c r="AC18" s="2" t="e">
        <f t="shared" si="10"/>
        <v>#DIV/0!</v>
      </c>
      <c r="AD18" s="2">
        <v>83.1</v>
      </c>
      <c r="AE18" s="2">
        <v>9.5</v>
      </c>
      <c r="AF18" s="2">
        <f t="shared" si="11"/>
        <v>11.432009626955477</v>
      </c>
      <c r="AG18" s="2">
        <v>0</v>
      </c>
      <c r="AH18" s="2">
        <v>0</v>
      </c>
      <c r="AI18" s="2" t="e">
        <v>#DIV/0!</v>
      </c>
      <c r="AJ18" s="26">
        <v>6280.8</v>
      </c>
      <c r="AK18" s="2">
        <v>1687.5</v>
      </c>
      <c r="AL18" s="2">
        <f t="shared" si="2"/>
        <v>26.867596484524263</v>
      </c>
      <c r="AM18" s="2">
        <v>2778.2</v>
      </c>
      <c r="AN18" s="2">
        <v>1389.1</v>
      </c>
      <c r="AO18" s="2">
        <f t="shared" si="12"/>
        <v>50</v>
      </c>
      <c r="AP18" s="2">
        <v>1698.7</v>
      </c>
      <c r="AQ18" s="2">
        <v>180</v>
      </c>
      <c r="AR18" s="2">
        <f t="shared" si="13"/>
        <v>10.596338376405487</v>
      </c>
      <c r="AS18" s="19">
        <v>8374.6</v>
      </c>
      <c r="AT18" s="2">
        <v>2289.3</v>
      </c>
      <c r="AU18" s="2">
        <f t="shared" si="14"/>
        <v>27.33623098416641</v>
      </c>
      <c r="AV18" s="21">
        <v>1605.3</v>
      </c>
      <c r="AW18" s="2">
        <v>745.4</v>
      </c>
      <c r="AX18" s="2">
        <f t="shared" si="15"/>
        <v>46.433688407151315</v>
      </c>
      <c r="AY18" s="20">
        <v>1598</v>
      </c>
      <c r="AZ18" s="2">
        <v>738.7</v>
      </c>
      <c r="BA18" s="2">
        <f t="shared" si="16"/>
        <v>46.226533166458076</v>
      </c>
      <c r="BB18" s="2">
        <v>1614.6</v>
      </c>
      <c r="BC18" s="2">
        <v>327.4</v>
      </c>
      <c r="BD18" s="2">
        <f t="shared" si="17"/>
        <v>20.27746810355506</v>
      </c>
      <c r="BE18" s="20">
        <v>1143.6</v>
      </c>
      <c r="BF18" s="2">
        <v>122.6</v>
      </c>
      <c r="BG18" s="2">
        <f t="shared" si="18"/>
        <v>10.720531654424624</v>
      </c>
      <c r="BH18" s="20">
        <v>3787.7</v>
      </c>
      <c r="BI18" s="2">
        <v>989.5</v>
      </c>
      <c r="BJ18" s="2">
        <f t="shared" si="19"/>
        <v>26.12403305436017</v>
      </c>
      <c r="BK18" s="19">
        <f t="shared" si="20"/>
        <v>-354.8000000000002</v>
      </c>
      <c r="BL18" s="19">
        <f t="shared" si="21"/>
        <v>-182.30000000000018</v>
      </c>
      <c r="BM18" s="2">
        <f t="shared" si="22"/>
        <v>51.38105975197297</v>
      </c>
      <c r="BN18" s="9"/>
      <c r="BO18" s="10"/>
    </row>
    <row r="19" spans="1:67" ht="15">
      <c r="A19" s="24">
        <v>10</v>
      </c>
      <c r="B19" s="23" t="s">
        <v>38</v>
      </c>
      <c r="C19" s="7">
        <f>F19+AJ19</f>
        <v>34539.6</v>
      </c>
      <c r="D19" s="8">
        <f t="shared" si="4"/>
        <v>13535.5</v>
      </c>
      <c r="E19" s="2">
        <f t="shared" si="0"/>
        <v>39.18835192069393</v>
      </c>
      <c r="F19" s="2">
        <v>2782.2</v>
      </c>
      <c r="G19" s="2">
        <v>739</v>
      </c>
      <c r="H19" s="2">
        <f t="shared" si="5"/>
        <v>26.561713751707284</v>
      </c>
      <c r="I19" s="2">
        <v>135</v>
      </c>
      <c r="J19" s="2">
        <v>91</v>
      </c>
      <c r="K19" s="2">
        <f t="shared" si="1"/>
        <v>67.4074074074074</v>
      </c>
      <c r="L19" s="2">
        <v>40</v>
      </c>
      <c r="M19" s="2">
        <v>25.8</v>
      </c>
      <c r="N19" s="2">
        <f t="shared" si="6"/>
        <v>64.5</v>
      </c>
      <c r="O19" s="2">
        <v>1058</v>
      </c>
      <c r="P19" s="2">
        <v>37.8</v>
      </c>
      <c r="Q19" s="2">
        <f t="shared" si="7"/>
        <v>3.572778827977315</v>
      </c>
      <c r="R19" s="2">
        <v>721</v>
      </c>
      <c r="S19" s="2">
        <v>88.5</v>
      </c>
      <c r="T19" s="2">
        <f t="shared" si="8"/>
        <v>12.274618585298198</v>
      </c>
      <c r="U19" s="2">
        <v>0</v>
      </c>
      <c r="V19" s="2">
        <v>0</v>
      </c>
      <c r="W19" s="2" t="e">
        <f t="shared" si="23"/>
        <v>#DIV/0!</v>
      </c>
      <c r="X19" s="2">
        <v>12</v>
      </c>
      <c r="Y19" s="2">
        <v>12.1</v>
      </c>
      <c r="Z19" s="2">
        <f t="shared" si="9"/>
        <v>100.83333333333333</v>
      </c>
      <c r="AA19" s="2">
        <v>0</v>
      </c>
      <c r="AB19" s="2">
        <v>0</v>
      </c>
      <c r="AC19" s="2" t="e">
        <f t="shared" si="10"/>
        <v>#DIV/0!</v>
      </c>
      <c r="AD19" s="2">
        <v>0</v>
      </c>
      <c r="AE19" s="2">
        <v>0</v>
      </c>
      <c r="AF19" s="2" t="e">
        <f t="shared" si="11"/>
        <v>#DIV/0!</v>
      </c>
      <c r="AG19" s="2">
        <v>0</v>
      </c>
      <c r="AH19" s="2">
        <v>0</v>
      </c>
      <c r="AI19" s="2" t="e">
        <v>#DIV/0!</v>
      </c>
      <c r="AJ19" s="26">
        <v>31757.4</v>
      </c>
      <c r="AK19" s="2">
        <v>12796.5</v>
      </c>
      <c r="AL19" s="2">
        <f t="shared" si="2"/>
        <v>40.29454552324812</v>
      </c>
      <c r="AM19" s="2">
        <v>5665.9</v>
      </c>
      <c r="AN19" s="2">
        <v>2832.9</v>
      </c>
      <c r="AO19" s="2">
        <f t="shared" si="12"/>
        <v>49.99911752766551</v>
      </c>
      <c r="AP19" s="2">
        <v>304.1</v>
      </c>
      <c r="AQ19" s="2">
        <v>0</v>
      </c>
      <c r="AR19" s="2">
        <f t="shared" si="13"/>
        <v>0</v>
      </c>
      <c r="AS19" s="19">
        <v>35739.6</v>
      </c>
      <c r="AT19" s="2">
        <v>14237.8</v>
      </c>
      <c r="AU19" s="2">
        <f t="shared" si="14"/>
        <v>39.83760310691782</v>
      </c>
      <c r="AV19" s="21">
        <v>2935.5</v>
      </c>
      <c r="AW19" s="2">
        <v>1766.8</v>
      </c>
      <c r="AX19" s="2">
        <f t="shared" si="15"/>
        <v>60.187361607903256</v>
      </c>
      <c r="AY19" s="20">
        <v>1995.2</v>
      </c>
      <c r="AZ19" s="2">
        <v>936.8</v>
      </c>
      <c r="BA19" s="2">
        <f t="shared" si="16"/>
        <v>46.95268644747394</v>
      </c>
      <c r="BB19" s="2">
        <v>26073.3</v>
      </c>
      <c r="BC19" s="2">
        <v>10031.5</v>
      </c>
      <c r="BD19" s="2">
        <f t="shared" si="17"/>
        <v>38.47422458990615</v>
      </c>
      <c r="BE19" s="20">
        <v>3156.4</v>
      </c>
      <c r="BF19" s="2">
        <v>1153.9</v>
      </c>
      <c r="BG19" s="2">
        <f t="shared" si="18"/>
        <v>36.557470536053735</v>
      </c>
      <c r="BH19" s="20">
        <v>2895.6</v>
      </c>
      <c r="BI19" s="2">
        <v>945.3</v>
      </c>
      <c r="BJ19" s="2">
        <f t="shared" si="19"/>
        <v>32.64608371322006</v>
      </c>
      <c r="BK19" s="19">
        <f t="shared" si="20"/>
        <v>-1200</v>
      </c>
      <c r="BL19" s="19">
        <f t="shared" si="21"/>
        <v>-702.2999999999993</v>
      </c>
      <c r="BM19" s="2">
        <f t="shared" si="22"/>
        <v>58.524999999999935</v>
      </c>
      <c r="BN19" s="9"/>
      <c r="BO19" s="10"/>
    </row>
    <row r="20" spans="1:67" ht="15">
      <c r="A20" s="24">
        <v>11</v>
      </c>
      <c r="B20" s="23" t="s">
        <v>39</v>
      </c>
      <c r="C20" s="8">
        <f t="shared" si="3"/>
        <v>5594.7</v>
      </c>
      <c r="D20" s="8">
        <f t="shared" si="4"/>
        <v>2018.7</v>
      </c>
      <c r="E20" s="2">
        <f t="shared" si="0"/>
        <v>36.0823636656121</v>
      </c>
      <c r="F20" s="2">
        <v>1004.7</v>
      </c>
      <c r="G20" s="2">
        <v>216.3</v>
      </c>
      <c r="H20" s="2">
        <f t="shared" si="5"/>
        <v>21.528814571513884</v>
      </c>
      <c r="I20" s="2">
        <v>84.5</v>
      </c>
      <c r="J20" s="2">
        <v>37.8</v>
      </c>
      <c r="K20" s="2">
        <f t="shared" si="1"/>
        <v>44.73372781065088</v>
      </c>
      <c r="L20" s="2">
        <v>5</v>
      </c>
      <c r="M20" s="2">
        <v>0</v>
      </c>
      <c r="N20" s="2">
        <f t="shared" si="6"/>
        <v>0</v>
      </c>
      <c r="O20" s="2">
        <v>181</v>
      </c>
      <c r="P20" s="2">
        <v>3.8</v>
      </c>
      <c r="Q20" s="2">
        <f t="shared" si="7"/>
        <v>2.0994475138121547</v>
      </c>
      <c r="R20" s="2">
        <v>350</v>
      </c>
      <c r="S20" s="2">
        <v>25.6</v>
      </c>
      <c r="T20" s="2">
        <f t="shared" si="8"/>
        <v>7.314285714285715</v>
      </c>
      <c r="U20" s="2">
        <v>0</v>
      </c>
      <c r="V20" s="2">
        <v>0</v>
      </c>
      <c r="W20" s="2" t="e">
        <f t="shared" si="23"/>
        <v>#DIV/0!</v>
      </c>
      <c r="X20" s="2">
        <v>30.5</v>
      </c>
      <c r="Y20" s="2">
        <v>15.3</v>
      </c>
      <c r="Z20" s="2">
        <f t="shared" si="9"/>
        <v>50.1639344262295</v>
      </c>
      <c r="AA20" s="2">
        <v>0</v>
      </c>
      <c r="AB20" s="2">
        <v>0</v>
      </c>
      <c r="AC20" s="2" t="e">
        <f t="shared" si="10"/>
        <v>#DIV/0!</v>
      </c>
      <c r="AD20" s="2">
        <v>9</v>
      </c>
      <c r="AE20" s="2">
        <v>2.9</v>
      </c>
      <c r="AF20" s="2">
        <f t="shared" si="11"/>
        <v>32.22222222222222</v>
      </c>
      <c r="AG20" s="2">
        <v>0</v>
      </c>
      <c r="AH20" s="2">
        <v>0</v>
      </c>
      <c r="AI20" s="2" t="e">
        <v>#DIV/0!</v>
      </c>
      <c r="AJ20" s="26">
        <v>4590</v>
      </c>
      <c r="AK20" s="2">
        <v>1802.4</v>
      </c>
      <c r="AL20" s="2">
        <f t="shared" si="2"/>
        <v>39.26797385620915</v>
      </c>
      <c r="AM20" s="2">
        <v>1559</v>
      </c>
      <c r="AN20" s="2">
        <v>779.5</v>
      </c>
      <c r="AO20" s="2">
        <f t="shared" si="12"/>
        <v>50</v>
      </c>
      <c r="AP20" s="2">
        <v>1831.8</v>
      </c>
      <c r="AQ20" s="2">
        <v>350</v>
      </c>
      <c r="AR20" s="2">
        <f>AQ20/AP20*100</f>
        <v>19.10688939840594</v>
      </c>
      <c r="AS20" s="19">
        <v>5794.7</v>
      </c>
      <c r="AT20" s="2">
        <v>1751</v>
      </c>
      <c r="AU20" s="2">
        <f t="shared" si="14"/>
        <v>30.217267503063145</v>
      </c>
      <c r="AV20" s="21">
        <v>1165.4</v>
      </c>
      <c r="AW20" s="2">
        <v>541.1</v>
      </c>
      <c r="AX20" s="2">
        <f t="shared" si="15"/>
        <v>46.430410159601855</v>
      </c>
      <c r="AY20" s="20">
        <v>1158.6</v>
      </c>
      <c r="AZ20" s="2">
        <v>535</v>
      </c>
      <c r="BA20" s="2">
        <f t="shared" si="16"/>
        <v>46.176419817020545</v>
      </c>
      <c r="BB20" s="2">
        <v>760.4</v>
      </c>
      <c r="BC20" s="2">
        <v>45</v>
      </c>
      <c r="BD20" s="2">
        <f t="shared" si="17"/>
        <v>5.917937927406628</v>
      </c>
      <c r="BE20" s="20">
        <v>2017.5</v>
      </c>
      <c r="BF20" s="2">
        <v>490</v>
      </c>
      <c r="BG20" s="2">
        <f t="shared" si="18"/>
        <v>24.287484510532835</v>
      </c>
      <c r="BH20" s="20">
        <v>1744.9</v>
      </c>
      <c r="BI20" s="2">
        <v>616.3</v>
      </c>
      <c r="BJ20" s="2">
        <f t="shared" si="19"/>
        <v>35.32007564903432</v>
      </c>
      <c r="BK20" s="19">
        <f t="shared" si="20"/>
        <v>-200</v>
      </c>
      <c r="BL20" s="19">
        <f t="shared" si="21"/>
        <v>267.70000000000005</v>
      </c>
      <c r="BM20" s="2">
        <f t="shared" si="22"/>
        <v>-133.85000000000002</v>
      </c>
      <c r="BN20" s="9"/>
      <c r="BO20" s="10"/>
    </row>
    <row r="21" spans="1:67" ht="15" customHeight="1">
      <c r="A21" s="24">
        <v>12</v>
      </c>
      <c r="B21" s="23" t="s">
        <v>40</v>
      </c>
      <c r="C21" s="7">
        <f t="shared" si="3"/>
        <v>23724.100000000002</v>
      </c>
      <c r="D21" s="8">
        <f t="shared" si="4"/>
        <v>1490.2</v>
      </c>
      <c r="E21" s="2">
        <f t="shared" si="0"/>
        <v>6.281376321967956</v>
      </c>
      <c r="F21" s="2">
        <v>1246.2</v>
      </c>
      <c r="G21" s="2">
        <v>467</v>
      </c>
      <c r="H21" s="2">
        <f t="shared" si="5"/>
        <v>37.47392071898572</v>
      </c>
      <c r="I21" s="2">
        <v>130</v>
      </c>
      <c r="J21" s="2">
        <v>47.4</v>
      </c>
      <c r="K21" s="2">
        <f t="shared" si="1"/>
        <v>36.46153846153846</v>
      </c>
      <c r="L21" s="2">
        <v>60</v>
      </c>
      <c r="M21" s="2">
        <v>10.3</v>
      </c>
      <c r="N21" s="2">
        <f t="shared" si="6"/>
        <v>17.166666666666668</v>
      </c>
      <c r="O21" s="2">
        <v>141</v>
      </c>
      <c r="P21" s="2">
        <v>2</v>
      </c>
      <c r="Q21" s="2">
        <f t="shared" si="7"/>
        <v>1.4184397163120568</v>
      </c>
      <c r="R21" s="2">
        <v>383</v>
      </c>
      <c r="S21" s="2">
        <v>52</v>
      </c>
      <c r="T21" s="2">
        <f t="shared" si="8"/>
        <v>13.577023498694519</v>
      </c>
      <c r="U21" s="2">
        <v>0</v>
      </c>
      <c r="V21" s="2">
        <v>0</v>
      </c>
      <c r="W21" s="2" t="e">
        <f t="shared" si="23"/>
        <v>#DIV/0!</v>
      </c>
      <c r="X21" s="2">
        <v>105.2</v>
      </c>
      <c r="Y21" s="2">
        <v>117</v>
      </c>
      <c r="Z21" s="2">
        <f t="shared" si="9"/>
        <v>111.21673003802282</v>
      </c>
      <c r="AA21" s="2">
        <v>0</v>
      </c>
      <c r="AB21" s="2">
        <v>0</v>
      </c>
      <c r="AC21" s="2" t="e">
        <f t="shared" si="10"/>
        <v>#DIV/0!</v>
      </c>
      <c r="AD21" s="2">
        <v>32.3</v>
      </c>
      <c r="AE21" s="2">
        <v>22.3</v>
      </c>
      <c r="AF21" s="2">
        <f t="shared" si="11"/>
        <v>69.04024767801859</v>
      </c>
      <c r="AG21" s="2">
        <v>0</v>
      </c>
      <c r="AH21" s="2">
        <v>0</v>
      </c>
      <c r="AI21" s="2" t="e">
        <v>#DIV/0!</v>
      </c>
      <c r="AJ21" s="26">
        <v>22477.9</v>
      </c>
      <c r="AK21" s="2">
        <v>1023.2</v>
      </c>
      <c r="AL21" s="2">
        <f t="shared" si="2"/>
        <v>4.552026657294498</v>
      </c>
      <c r="AM21" s="2">
        <v>1717.3</v>
      </c>
      <c r="AN21" s="2">
        <v>858.7</v>
      </c>
      <c r="AO21" s="2">
        <f t="shared" si="12"/>
        <v>50.002911547196184</v>
      </c>
      <c r="AP21" s="2">
        <v>1301.2</v>
      </c>
      <c r="AQ21" s="2">
        <v>0</v>
      </c>
      <c r="AR21" s="2">
        <f t="shared" si="13"/>
        <v>0</v>
      </c>
      <c r="AS21" s="19">
        <v>23871.2</v>
      </c>
      <c r="AT21" s="2">
        <v>1465.5</v>
      </c>
      <c r="AU21" s="2">
        <f t="shared" si="14"/>
        <v>6.139197024028955</v>
      </c>
      <c r="AV21" s="21">
        <v>1142.1</v>
      </c>
      <c r="AW21" s="2">
        <v>521.4</v>
      </c>
      <c r="AX21" s="2">
        <f t="shared" si="15"/>
        <v>45.652744943525086</v>
      </c>
      <c r="AY21" s="20">
        <v>1135.6</v>
      </c>
      <c r="AZ21" s="2">
        <v>516</v>
      </c>
      <c r="BA21" s="2">
        <f t="shared" si="16"/>
        <v>45.438534695315255</v>
      </c>
      <c r="BB21" s="2">
        <v>1297.4</v>
      </c>
      <c r="BC21" s="2">
        <v>100</v>
      </c>
      <c r="BD21" s="2">
        <f t="shared" si="17"/>
        <v>7.7077231385848615</v>
      </c>
      <c r="BE21" s="20">
        <v>4144.3</v>
      </c>
      <c r="BF21" s="2">
        <v>217.9</v>
      </c>
      <c r="BG21" s="2">
        <f t="shared" si="18"/>
        <v>5.257823999227855</v>
      </c>
      <c r="BH21" s="20">
        <v>17154.4</v>
      </c>
      <c r="BI21" s="2">
        <v>568.7</v>
      </c>
      <c r="BJ21" s="2">
        <f t="shared" si="19"/>
        <v>3.3151844424754</v>
      </c>
      <c r="BK21" s="19">
        <f t="shared" si="20"/>
        <v>-147.09999999999854</v>
      </c>
      <c r="BL21" s="19">
        <f t="shared" si="21"/>
        <v>24.700000000000045</v>
      </c>
      <c r="BM21" s="2">
        <f t="shared" si="22"/>
        <v>-16.791298436437994</v>
      </c>
      <c r="BN21" s="9"/>
      <c r="BO21" s="10"/>
    </row>
    <row r="22" spans="1:67" s="30" customFormat="1" ht="14.25" customHeight="1">
      <c r="A22" s="76" t="s">
        <v>20</v>
      </c>
      <c r="B22" s="77"/>
      <c r="C22" s="36">
        <f>SUM(C10:C21)</f>
        <v>137637.19999999998</v>
      </c>
      <c r="D22" s="36">
        <f>SUM(D10:D21)</f>
        <v>33042.3</v>
      </c>
      <c r="E22" s="6">
        <f>D22/C22*100</f>
        <v>24.006809205650804</v>
      </c>
      <c r="F22" s="6">
        <f>SUM(F10:F21)</f>
        <v>23093.300000000003</v>
      </c>
      <c r="G22" s="6">
        <f>SUM(G10:G21)</f>
        <v>6470.6</v>
      </c>
      <c r="H22" s="6">
        <f>G22/F22*100</f>
        <v>28.019382245066748</v>
      </c>
      <c r="I22" s="34">
        <f>SUM(I10:I21)</f>
        <v>3364.8</v>
      </c>
      <c r="J22" s="34">
        <f>SUM(J10:J21)</f>
        <v>1301.3000000000002</v>
      </c>
      <c r="K22" s="6">
        <f t="shared" si="1"/>
        <v>38.673918212077986</v>
      </c>
      <c r="L22" s="34">
        <f>SUM(L10:L21)</f>
        <v>1413</v>
      </c>
      <c r="M22" s="34">
        <f>SUM(M10:M21)</f>
        <v>396.8</v>
      </c>
      <c r="N22" s="6">
        <f>M22/L22*100</f>
        <v>28.082094833687194</v>
      </c>
      <c r="O22" s="34">
        <f>SUM(O10:O21)</f>
        <v>5431</v>
      </c>
      <c r="P22" s="34">
        <f>SUM(P10:P21)</f>
        <v>171.50000000000003</v>
      </c>
      <c r="Q22" s="6">
        <f>P22/O22*100</f>
        <v>3.157797827287793</v>
      </c>
      <c r="R22" s="34">
        <f>SUM(R10:R21)</f>
        <v>7664</v>
      </c>
      <c r="S22" s="34">
        <f>SUM(S10:S21)</f>
        <v>1947.4</v>
      </c>
      <c r="T22" s="6">
        <f>S22/R22*100</f>
        <v>25.40970772442589</v>
      </c>
      <c r="U22" s="6">
        <f>SUM(U10:U21)</f>
        <v>0</v>
      </c>
      <c r="V22" s="6">
        <f>SUM(V10:V21)</f>
        <v>0</v>
      </c>
      <c r="W22" s="6" t="e">
        <f>V22/U22*100</f>
        <v>#DIV/0!</v>
      </c>
      <c r="X22" s="6">
        <f>SUM(X10:X21)</f>
        <v>564</v>
      </c>
      <c r="Y22" s="6">
        <f>SUM(Y10:Y21)</f>
        <v>230.5</v>
      </c>
      <c r="Z22" s="6">
        <f t="shared" si="9"/>
        <v>40.86879432624114</v>
      </c>
      <c r="AA22" s="6">
        <f>SUM(AA10:AA21)</f>
        <v>0</v>
      </c>
      <c r="AB22" s="6">
        <f>SUM(AB10:AB21)</f>
        <v>0</v>
      </c>
      <c r="AC22" s="6" t="e">
        <f>AB22/AA22*100</f>
        <v>#DIV/0!</v>
      </c>
      <c r="AD22" s="6">
        <f>SUM(AD10:AD21)</f>
        <v>184.09999999999997</v>
      </c>
      <c r="AE22" s="6">
        <f>SUM(AE10:AE21)</f>
        <v>78.89999999999999</v>
      </c>
      <c r="AF22" s="6">
        <f>AE22/AD22*100</f>
        <v>42.85714285714286</v>
      </c>
      <c r="AG22" s="6">
        <f>SUM(AG10:AG21)</f>
        <v>0</v>
      </c>
      <c r="AH22" s="6">
        <f>SUM(AH10:AH21)</f>
        <v>0</v>
      </c>
      <c r="AI22" s="6" t="e">
        <v>#DIV/0!</v>
      </c>
      <c r="AJ22" s="6">
        <f>SUM(AJ10:AJ21)</f>
        <v>114543.9</v>
      </c>
      <c r="AK22" s="6">
        <f>SUM(AK10:AK21)</f>
        <v>26571.7</v>
      </c>
      <c r="AL22" s="6">
        <f>AK22/AJ22*100</f>
        <v>23.197830700718242</v>
      </c>
      <c r="AM22" s="6">
        <f>SUM(AM10:AM21)</f>
        <v>21990.7</v>
      </c>
      <c r="AN22" s="6">
        <f>SUM(AN10:AN21)</f>
        <v>10995.5</v>
      </c>
      <c r="AO22" s="6">
        <f>AN22/AM22*100</f>
        <v>50.00068210652685</v>
      </c>
      <c r="AP22" s="6">
        <f>SUM(AP10:AP21)</f>
        <v>14323.300000000001</v>
      </c>
      <c r="AQ22" s="6">
        <f>SUM(AQ10:AQ21)</f>
        <v>1795</v>
      </c>
      <c r="AR22" s="6">
        <f>AQ22/AP22*100</f>
        <v>12.53202823371709</v>
      </c>
      <c r="AS22" s="35">
        <f>SUM(AS10:AS21)</f>
        <v>143094.19999999998</v>
      </c>
      <c r="AT22" s="34">
        <f>SUM(AT10:AT21)</f>
        <v>37927.5</v>
      </c>
      <c r="AU22" s="6">
        <f>(AT22/AS22)*100</f>
        <v>26.50526715967524</v>
      </c>
      <c r="AV22" s="34">
        <f>SUM(AV10:AV21)</f>
        <v>19371</v>
      </c>
      <c r="AW22" s="34">
        <f>SUM(AW10:AW21)</f>
        <v>8898.6</v>
      </c>
      <c r="AX22" s="6">
        <f>AW22/AV22*100</f>
        <v>45.93774198544216</v>
      </c>
      <c r="AY22" s="34">
        <f>SUM(AY10:AY21)</f>
        <v>16885.7</v>
      </c>
      <c r="AZ22" s="34">
        <f>SUM(AZ10:AZ21)</f>
        <v>7499.700000000001</v>
      </c>
      <c r="BA22" s="6">
        <f t="shared" si="16"/>
        <v>44.41450458079914</v>
      </c>
      <c r="BB22" s="34">
        <f>SUM(BB10:BB21)</f>
        <v>39579.3</v>
      </c>
      <c r="BC22" s="34">
        <f>SUM(BC10:BC21)</f>
        <v>12204.6</v>
      </c>
      <c r="BD22" s="6">
        <f>BC22/BB22*100</f>
        <v>30.83581569153573</v>
      </c>
      <c r="BE22" s="34">
        <f>SUM(BE10:BE21)</f>
        <v>32676.1</v>
      </c>
      <c r="BF22" s="34">
        <f>SUM(BF10:BF21)</f>
        <v>6153.700000000001</v>
      </c>
      <c r="BG22" s="6">
        <f>BF22/BE22*100</f>
        <v>18.832418801509363</v>
      </c>
      <c r="BH22" s="34">
        <f>SUM(BH10:BH21)</f>
        <v>44850.40000000001</v>
      </c>
      <c r="BI22" s="34">
        <f>SUM(BI10:BI21)</f>
        <v>7086.6</v>
      </c>
      <c r="BJ22" s="6">
        <f>BI22/BH22*100</f>
        <v>15.800527977453935</v>
      </c>
      <c r="BK22" s="6">
        <f>SUM(BK10:BK21)</f>
        <v>-5456.999999999998</v>
      </c>
      <c r="BL22" s="6">
        <f>SUM(BL10:BL21)</f>
        <v>-4885.2</v>
      </c>
      <c r="BM22" s="6">
        <f>BL22/BK22*100</f>
        <v>89.52171522814736</v>
      </c>
      <c r="BN22" s="28"/>
      <c r="BO22" s="29"/>
    </row>
    <row r="23" spans="3:65" ht="15" hidden="1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2"/>
      <c r="AA23" s="14"/>
      <c r="AB23" s="14"/>
      <c r="AC23" s="14"/>
      <c r="AD23" s="14"/>
      <c r="AE23" s="14"/>
      <c r="AF23" s="2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</row>
    <row r="24" spans="3:66" ht="1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</row>
    <row r="25" spans="36:45" ht="15">
      <c r="AJ25" s="14"/>
      <c r="AS25" s="14"/>
    </row>
    <row r="26" ht="15">
      <c r="BE26" s="14"/>
    </row>
    <row r="27" ht="15">
      <c r="AM27" s="14"/>
    </row>
    <row r="28" spans="34:39" ht="15">
      <c r="AH28" s="22"/>
      <c r="AM28" s="14"/>
    </row>
    <row r="29" ht="15">
      <c r="AM29" s="14"/>
    </row>
    <row r="30" ht="15">
      <c r="AM30" s="14"/>
    </row>
    <row r="31" ht="15">
      <c r="AM31" s="14"/>
    </row>
    <row r="32" ht="15">
      <c r="AM32" s="14"/>
    </row>
    <row r="33" ht="15">
      <c r="AM33" s="14"/>
    </row>
    <row r="34" ht="15">
      <c r="AM34" s="14"/>
    </row>
    <row r="35" spans="39:60" ht="15">
      <c r="AM35" s="14"/>
      <c r="BG35" s="32"/>
      <c r="BH35" s="32"/>
    </row>
    <row r="36" spans="35:60" ht="15">
      <c r="AI36" s="25"/>
      <c r="AJ36" s="25"/>
      <c r="AL36" s="14"/>
      <c r="AM36" s="14"/>
      <c r="BG36" s="32"/>
      <c r="BH36" s="32"/>
    </row>
    <row r="37" spans="59:60" ht="15">
      <c r="BG37" s="32"/>
      <c r="BH37" s="32"/>
    </row>
  </sheetData>
  <sheetProtection/>
  <mergeCells count="31">
    <mergeCell ref="A22:B22"/>
    <mergeCell ref="AG6:AI7"/>
    <mergeCell ref="AM6:AO7"/>
    <mergeCell ref="B4:B8"/>
    <mergeCell ref="A4:A8"/>
    <mergeCell ref="O6:Q7"/>
    <mergeCell ref="BB5:BD7"/>
    <mergeCell ref="AV4:BJ4"/>
    <mergeCell ref="AY5:BA5"/>
    <mergeCell ref="AS4:AU7"/>
    <mergeCell ref="AM5:AR5"/>
    <mergeCell ref="U6:W7"/>
    <mergeCell ref="BK4:BM7"/>
    <mergeCell ref="BE5:BG7"/>
    <mergeCell ref="AD6:AF7"/>
    <mergeCell ref="BH5:BJ7"/>
    <mergeCell ref="AV5:AX7"/>
    <mergeCell ref="I5:AI5"/>
    <mergeCell ref="AY6:BA7"/>
    <mergeCell ref="AA6:AC7"/>
    <mergeCell ref="R6:T7"/>
    <mergeCell ref="AP6:AR7"/>
    <mergeCell ref="R1:T1"/>
    <mergeCell ref="C2:T2"/>
    <mergeCell ref="C4:E7"/>
    <mergeCell ref="F4:AR4"/>
    <mergeCell ref="F5:H7"/>
    <mergeCell ref="L6:N7"/>
    <mergeCell ref="X6:Z7"/>
    <mergeCell ref="AJ5:AL7"/>
    <mergeCell ref="I6:K7"/>
  </mergeCells>
  <printOptions/>
  <pageMargins left="0.2362204724409449" right="0.2" top="0.7480314960629921" bottom="0.7480314960629921" header="0.31496062992125984" footer="0.31496062992125984"/>
  <pageSetup fitToWidth="2" horizontalDpi="600" verticalDpi="600" orientation="landscape" paperSize="9" scale="57" r:id="rId1"/>
  <colBreaks count="2" manualBreakCount="2">
    <brk id="20" max="65535" man="1"/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RePack by SPecialiST</cp:lastModifiedBy>
  <cp:lastPrinted>2019-05-13T06:16:50Z</cp:lastPrinted>
  <dcterms:created xsi:type="dcterms:W3CDTF">2013-04-03T10:22:22Z</dcterms:created>
  <dcterms:modified xsi:type="dcterms:W3CDTF">2019-07-05T06:45:37Z</dcterms:modified>
  <cp:category/>
  <cp:version/>
  <cp:contentType/>
  <cp:contentStatus/>
</cp:coreProperties>
</file>