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<sst xmlns="http://schemas.openxmlformats.org/spreadsheetml/2006/main" count="106" uniqueCount="43">
  <si>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</si>
  <si>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</si>
  <si>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</si>
  <si>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</si>
  <si>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</si>
  <si>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</si>
  <si>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</si>
  <si>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</si>
  <si>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</si>
  <si>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</si>
  <si>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</si>
  <si>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</si>
  <si>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</si>
  <si>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</si>
  <si>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</si>
  <si>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</si>
  <si>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</si>
  <si>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</si>
  <si>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</si>
  <si>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</si>
  <si>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</si>
  <si>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</si>
  <si>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</si>
  <si>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</si>
  <si>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</si>
  <si>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</si>
  <si>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</si>
  <si>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</si>
  <si>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</si>
  <si>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</si>
  <si>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</si>
  <si>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</si>
  <si>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</si>
  <si>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</si>
  <si>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</si>
  <si>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</si>
  <si>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</si>
  <si>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</si>
  <si>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</si>
  <si>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</si>
  <si>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</si>
  <si>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</si>
  <si>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сентября 2019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</si>
</sst>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AP1" activePane="topRight" state="frozen"/>
      <selection pane="topLeft" activeCell="A1" sqref="A1"/>
      <selection pane="topRight" activeCell="AW22" sqref="AW22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2.57421875" style="11" bestFit="1" customWidth="1"/>
    <col min="4" max="4" width="11.421875" style="11" bestFit="1" customWidth="1"/>
    <col min="5" max="5" width="9.421875" style="11" bestFit="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2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4" width="10.421875" style="11" bestFit="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6" t="s">
        <v>0</v>
      </c>
      <c r="S1" s="36"/>
      <c r="T1" s="3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7" t="s">
        <v>42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40" t="s">
        <v>21</v>
      </c>
      <c r="B4" s="77" t="s">
        <v>1</v>
      </c>
      <c r="C4" s="38" t="s">
        <v>2</v>
      </c>
      <c r="D4" s="39"/>
      <c r="E4" s="40"/>
      <c r="F4" s="47" t="s">
        <v>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66" t="s">
        <v>4</v>
      </c>
      <c r="AT4" s="67"/>
      <c r="AU4" s="68"/>
      <c r="AV4" s="47" t="s">
        <v>7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38" t="s">
        <v>5</v>
      </c>
      <c r="BL4" s="39"/>
      <c r="BM4" s="40"/>
      <c r="BN4" s="18"/>
      <c r="BO4" s="18"/>
    </row>
    <row r="5" spans="1:67" ht="15" customHeight="1">
      <c r="A5" s="43"/>
      <c r="B5" s="78"/>
      <c r="C5" s="41"/>
      <c r="D5" s="42"/>
      <c r="E5" s="43"/>
      <c r="F5" s="49" t="s">
        <v>6</v>
      </c>
      <c r="G5" s="49"/>
      <c r="H5" s="49"/>
      <c r="I5" s="63" t="s">
        <v>7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49" t="s">
        <v>8</v>
      </c>
      <c r="AK5" s="49"/>
      <c r="AL5" s="49"/>
      <c r="AM5" s="47" t="s">
        <v>7</v>
      </c>
      <c r="AN5" s="48"/>
      <c r="AO5" s="48"/>
      <c r="AP5" s="48"/>
      <c r="AQ5" s="48"/>
      <c r="AR5" s="48"/>
      <c r="AS5" s="69"/>
      <c r="AT5" s="70"/>
      <c r="AU5" s="71"/>
      <c r="AV5" s="57" t="s">
        <v>12</v>
      </c>
      <c r="AW5" s="58"/>
      <c r="AX5" s="58"/>
      <c r="AY5" s="50" t="s">
        <v>7</v>
      </c>
      <c r="AZ5" s="50"/>
      <c r="BA5" s="50"/>
      <c r="BB5" s="50" t="s">
        <v>13</v>
      </c>
      <c r="BC5" s="50"/>
      <c r="BD5" s="50"/>
      <c r="BE5" s="50" t="s">
        <v>14</v>
      </c>
      <c r="BF5" s="50"/>
      <c r="BG5" s="50"/>
      <c r="BH5" s="49" t="s">
        <v>15</v>
      </c>
      <c r="BI5" s="49"/>
      <c r="BJ5" s="49"/>
      <c r="BK5" s="41"/>
      <c r="BL5" s="42"/>
      <c r="BM5" s="43"/>
      <c r="BN5" s="18"/>
      <c r="BO5" s="18"/>
    </row>
    <row r="6" spans="1:67" ht="15" customHeight="1">
      <c r="A6" s="43"/>
      <c r="B6" s="78"/>
      <c r="C6" s="41"/>
      <c r="D6" s="42"/>
      <c r="E6" s="43"/>
      <c r="F6" s="49"/>
      <c r="G6" s="49"/>
      <c r="H6" s="49"/>
      <c r="I6" s="38" t="s">
        <v>9</v>
      </c>
      <c r="J6" s="39"/>
      <c r="K6" s="40"/>
      <c r="L6" s="38" t="s">
        <v>10</v>
      </c>
      <c r="M6" s="39"/>
      <c r="N6" s="40"/>
      <c r="O6" s="38" t="s">
        <v>23</v>
      </c>
      <c r="P6" s="39"/>
      <c r="Q6" s="40"/>
      <c r="R6" s="38" t="s">
        <v>11</v>
      </c>
      <c r="S6" s="39"/>
      <c r="T6" s="40"/>
      <c r="U6" s="38" t="s">
        <v>22</v>
      </c>
      <c r="V6" s="39"/>
      <c r="W6" s="40"/>
      <c r="X6" s="38" t="s">
        <v>24</v>
      </c>
      <c r="Y6" s="39"/>
      <c r="Z6" s="40"/>
      <c r="AA6" s="38" t="s">
        <v>28</v>
      </c>
      <c r="AB6" s="39"/>
      <c r="AC6" s="40"/>
      <c r="AD6" s="51" t="s">
        <v>29</v>
      </c>
      <c r="AE6" s="52"/>
      <c r="AF6" s="53"/>
      <c r="AG6" s="38" t="s">
        <v>27</v>
      </c>
      <c r="AH6" s="39"/>
      <c r="AI6" s="40"/>
      <c r="AJ6" s="49"/>
      <c r="AK6" s="49"/>
      <c r="AL6" s="49"/>
      <c r="AM6" s="38" t="s">
        <v>25</v>
      </c>
      <c r="AN6" s="39"/>
      <c r="AO6" s="40"/>
      <c r="AP6" s="38" t="s">
        <v>26</v>
      </c>
      <c r="AQ6" s="39"/>
      <c r="AR6" s="40"/>
      <c r="AS6" s="69"/>
      <c r="AT6" s="70"/>
      <c r="AU6" s="71"/>
      <c r="AV6" s="59"/>
      <c r="AW6" s="60"/>
      <c r="AX6" s="60"/>
      <c r="AY6" s="50" t="s">
        <v>16</v>
      </c>
      <c r="AZ6" s="50"/>
      <c r="BA6" s="50"/>
      <c r="BB6" s="50"/>
      <c r="BC6" s="50"/>
      <c r="BD6" s="50"/>
      <c r="BE6" s="50"/>
      <c r="BF6" s="50"/>
      <c r="BG6" s="50"/>
      <c r="BH6" s="49"/>
      <c r="BI6" s="49"/>
      <c r="BJ6" s="49"/>
      <c r="BK6" s="41"/>
      <c r="BL6" s="42"/>
      <c r="BM6" s="43"/>
      <c r="BN6" s="18"/>
      <c r="BO6" s="18"/>
    </row>
    <row r="7" spans="1:67" ht="168" customHeight="1">
      <c r="A7" s="43"/>
      <c r="B7" s="78"/>
      <c r="C7" s="44"/>
      <c r="D7" s="45"/>
      <c r="E7" s="46"/>
      <c r="F7" s="49"/>
      <c r="G7" s="49"/>
      <c r="H7" s="49"/>
      <c r="I7" s="44"/>
      <c r="J7" s="45"/>
      <c r="K7" s="46"/>
      <c r="L7" s="44"/>
      <c r="M7" s="45"/>
      <c r="N7" s="46"/>
      <c r="O7" s="44"/>
      <c r="P7" s="45"/>
      <c r="Q7" s="46"/>
      <c r="R7" s="44"/>
      <c r="S7" s="45"/>
      <c r="T7" s="46"/>
      <c r="U7" s="44"/>
      <c r="V7" s="45"/>
      <c r="W7" s="46"/>
      <c r="X7" s="44"/>
      <c r="Y7" s="45"/>
      <c r="Z7" s="46"/>
      <c r="AA7" s="44"/>
      <c r="AB7" s="45"/>
      <c r="AC7" s="46"/>
      <c r="AD7" s="54"/>
      <c r="AE7" s="55"/>
      <c r="AF7" s="56"/>
      <c r="AG7" s="44"/>
      <c r="AH7" s="45"/>
      <c r="AI7" s="46"/>
      <c r="AJ7" s="49"/>
      <c r="AK7" s="49"/>
      <c r="AL7" s="49"/>
      <c r="AM7" s="44"/>
      <c r="AN7" s="45"/>
      <c r="AO7" s="46"/>
      <c r="AP7" s="44"/>
      <c r="AQ7" s="45"/>
      <c r="AR7" s="46"/>
      <c r="AS7" s="72"/>
      <c r="AT7" s="73"/>
      <c r="AU7" s="74"/>
      <c r="AV7" s="61"/>
      <c r="AW7" s="62"/>
      <c r="AX7" s="62"/>
      <c r="AY7" s="50"/>
      <c r="AZ7" s="50"/>
      <c r="BA7" s="50"/>
      <c r="BB7" s="50"/>
      <c r="BC7" s="50"/>
      <c r="BD7" s="50"/>
      <c r="BE7" s="50"/>
      <c r="BF7" s="50"/>
      <c r="BG7" s="50"/>
      <c r="BH7" s="49"/>
      <c r="BI7" s="49"/>
      <c r="BJ7" s="49"/>
      <c r="BK7" s="44"/>
      <c r="BL7" s="45"/>
      <c r="BM7" s="46"/>
      <c r="BN7" s="18"/>
      <c r="BO7" s="18"/>
    </row>
    <row r="8" spans="1:67" ht="33.75">
      <c r="A8" s="46"/>
      <c r="B8" s="79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1" t="s">
        <v>17</v>
      </c>
      <c r="AE8" s="31" t="s">
        <v>18</v>
      </c>
      <c r="AF8" s="31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6071.3</v>
      </c>
      <c r="D10" s="8">
        <f>G10+AK10</f>
        <v>2791.5</v>
      </c>
      <c r="E10" s="2">
        <f aca="true" t="shared" si="0" ref="E10:E21">D10/C10*100</f>
        <v>45.97862072373297</v>
      </c>
      <c r="F10" s="2">
        <v>1456.8</v>
      </c>
      <c r="G10" s="2">
        <v>622.5</v>
      </c>
      <c r="H10" s="2">
        <f>G10/F10*100</f>
        <v>42.73064250411861</v>
      </c>
      <c r="I10" s="2">
        <v>160</v>
      </c>
      <c r="J10" s="2">
        <v>87.2</v>
      </c>
      <c r="K10" s="2">
        <f aca="true" t="shared" si="1" ref="K10:K22">J10/I10*100</f>
        <v>54.50000000000001</v>
      </c>
      <c r="L10" s="2">
        <v>75</v>
      </c>
      <c r="M10" s="2">
        <v>34.1</v>
      </c>
      <c r="N10" s="2">
        <f>M10/L10*100</f>
        <v>45.46666666666667</v>
      </c>
      <c r="O10" s="2">
        <v>264</v>
      </c>
      <c r="P10" s="2">
        <v>34.8</v>
      </c>
      <c r="Q10" s="2">
        <f>P10/O10*100</f>
        <v>13.18181818181818</v>
      </c>
      <c r="R10" s="2">
        <v>679</v>
      </c>
      <c r="S10" s="2">
        <v>259.5</v>
      </c>
      <c r="T10" s="2">
        <f>S10/R10*100</f>
        <v>38.2179675994109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23.3</v>
      </c>
      <c r="Z10" s="2">
        <f>Y10/X10*100</f>
        <v>97.48953974895397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6">
        <v>4614.5</v>
      </c>
      <c r="AK10" s="2">
        <v>2169</v>
      </c>
      <c r="AL10" s="2">
        <f aca="true" t="shared" si="2" ref="AL10:AL21">AK10/AJ10*100</f>
        <v>47.0040091017445</v>
      </c>
      <c r="AM10" s="2">
        <v>1880.8</v>
      </c>
      <c r="AN10" s="2">
        <v>1255.7</v>
      </c>
      <c r="AO10" s="2">
        <f>AN10/AM10*100</f>
        <v>66.76414291790728</v>
      </c>
      <c r="AP10" s="2">
        <v>1149.5</v>
      </c>
      <c r="AQ10" s="2">
        <v>330</v>
      </c>
      <c r="AR10" s="2">
        <f>AQ10/AP10*100</f>
        <v>28.708133971291865</v>
      </c>
      <c r="AS10" s="19">
        <v>6323.5</v>
      </c>
      <c r="AT10" s="2">
        <v>3314.2</v>
      </c>
      <c r="AU10" s="2">
        <f>AT10/AS10*100</f>
        <v>52.410848422550806</v>
      </c>
      <c r="AV10" s="20">
        <v>1246.8</v>
      </c>
      <c r="AW10" s="2">
        <v>731.4</v>
      </c>
      <c r="AX10" s="2">
        <f>AW10/AV10*100</f>
        <v>58.66217516843118</v>
      </c>
      <c r="AY10" s="20">
        <v>1231.8</v>
      </c>
      <c r="AZ10" s="2">
        <v>725.6</v>
      </c>
      <c r="BA10" s="2">
        <f>AZ10/AY10*100</f>
        <v>58.905666504302644</v>
      </c>
      <c r="BB10" s="2">
        <v>718.3</v>
      </c>
      <c r="BC10" s="2">
        <v>483.2</v>
      </c>
      <c r="BD10" s="2">
        <f>BC10/BB10*100</f>
        <v>67.26994292078518</v>
      </c>
      <c r="BE10" s="20">
        <v>903.8</v>
      </c>
      <c r="BF10" s="2">
        <v>534.4</v>
      </c>
      <c r="BG10" s="2">
        <f>BF10/BE10*100</f>
        <v>59.128125691524666</v>
      </c>
      <c r="BH10" s="20">
        <v>3262.7</v>
      </c>
      <c r="BI10" s="2">
        <v>1457</v>
      </c>
      <c r="BJ10" s="2">
        <f>BI10/BH10*100</f>
        <v>44.656266282526744</v>
      </c>
      <c r="BK10" s="19">
        <f>C10-AS10</f>
        <v>-252.19999999999982</v>
      </c>
      <c r="BL10" s="19">
        <f>D10-AT10</f>
        <v>-522.6999999999998</v>
      </c>
      <c r="BM10" s="2">
        <f>BL10/BK10*100</f>
        <v>207.25614591593978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3" ref="C11:C21">F11+AJ11</f>
        <v>3754.6000000000004</v>
      </c>
      <c r="D11" s="8">
        <f aca="true" t="shared" si="4" ref="D11:D21">G11+AK11</f>
        <v>2200.8</v>
      </c>
      <c r="E11" s="2">
        <f t="shared" si="0"/>
        <v>58.616097586959995</v>
      </c>
      <c r="F11" s="2">
        <v>794.2</v>
      </c>
      <c r="G11" s="2">
        <v>431.6</v>
      </c>
      <c r="H11" s="2">
        <f aca="true" t="shared" si="5" ref="H11:H21">G11/F11*100</f>
        <v>54.343993956182324</v>
      </c>
      <c r="I11" s="2">
        <v>75</v>
      </c>
      <c r="J11" s="2">
        <v>46.2</v>
      </c>
      <c r="K11" s="2">
        <f t="shared" si="1"/>
        <v>61.6</v>
      </c>
      <c r="L11" s="2">
        <v>30</v>
      </c>
      <c r="M11" s="2">
        <v>84.8</v>
      </c>
      <c r="N11" s="2">
        <f aca="true" t="shared" si="6" ref="N11:N21">M11/L11*100</f>
        <v>282.6666666666667</v>
      </c>
      <c r="O11" s="2">
        <v>90</v>
      </c>
      <c r="P11" s="2">
        <v>16.5</v>
      </c>
      <c r="Q11" s="2">
        <f aca="true" t="shared" si="7" ref="Q11:Q21">P11/O11*100</f>
        <v>18.333333333333332</v>
      </c>
      <c r="R11" s="2">
        <v>270</v>
      </c>
      <c r="S11" s="2">
        <v>84</v>
      </c>
      <c r="T11" s="2">
        <f aca="true" t="shared" si="8" ref="T11:T21">S11/R11*100</f>
        <v>31.11111111111111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12</v>
      </c>
      <c r="Z11" s="2">
        <f aca="true" t="shared" si="9" ref="Z11:Z22">Y11/X11*100</f>
        <v>16.666666666666664</v>
      </c>
      <c r="AA11" s="2">
        <v>0</v>
      </c>
      <c r="AB11" s="2">
        <v>0</v>
      </c>
      <c r="AC11" s="2" t="e">
        <f aca="true" t="shared" si="10" ref="AC11:AC21">AB11/AA11*100</f>
        <v>#DIV/0!</v>
      </c>
      <c r="AD11" s="2">
        <v>0</v>
      </c>
      <c r="AE11" s="2">
        <v>0</v>
      </c>
      <c r="AF11" s="2" t="e">
        <f aca="true" t="shared" si="11" ref="AF11:AF21">AE11/AD11*100</f>
        <v>#DIV/0!</v>
      </c>
      <c r="AG11" s="2">
        <v>0</v>
      </c>
      <c r="AH11" s="2">
        <v>0</v>
      </c>
      <c r="AI11" s="2" t="e">
        <v>#DIV/0!</v>
      </c>
      <c r="AJ11" s="27">
        <v>2960.4</v>
      </c>
      <c r="AK11" s="2">
        <v>1769.2</v>
      </c>
      <c r="AL11" s="2">
        <f t="shared" si="2"/>
        <v>59.762194298067826</v>
      </c>
      <c r="AM11" s="2">
        <v>1354.8</v>
      </c>
      <c r="AN11" s="2">
        <v>904.6</v>
      </c>
      <c r="AO11" s="2">
        <f aca="true" t="shared" si="12" ref="AO11:AO21">AN11/AM11*100</f>
        <v>66.77000295246532</v>
      </c>
      <c r="AP11" s="2">
        <v>793.6</v>
      </c>
      <c r="AQ11" s="2">
        <v>200</v>
      </c>
      <c r="AR11" s="2">
        <f aca="true" t="shared" si="13" ref="AR11:AR21">AQ11/AP11*100</f>
        <v>25.201612903225808</v>
      </c>
      <c r="AS11" s="19">
        <v>3832.7</v>
      </c>
      <c r="AT11" s="2">
        <v>2328</v>
      </c>
      <c r="AU11" s="2">
        <f aca="true" t="shared" si="14" ref="AU11:AU21">AT11/AS11*100</f>
        <v>60.740470164635894</v>
      </c>
      <c r="AV11" s="21">
        <v>1156.5</v>
      </c>
      <c r="AW11" s="2">
        <v>706.7</v>
      </c>
      <c r="AX11" s="2">
        <f aca="true" t="shared" si="15" ref="AX11:AX21">AW11/AV11*100</f>
        <v>61.10678772157372</v>
      </c>
      <c r="AY11" s="20">
        <v>1151.3</v>
      </c>
      <c r="AZ11" s="2">
        <v>702</v>
      </c>
      <c r="BA11" s="2">
        <f aca="true" t="shared" si="16" ref="BA11:BA22">AZ11/AY11*100</f>
        <v>60.97455050812126</v>
      </c>
      <c r="BB11" s="2">
        <v>828.6</v>
      </c>
      <c r="BC11" s="2">
        <v>497.3</v>
      </c>
      <c r="BD11" s="2">
        <f aca="true" t="shared" si="17" ref="BD11:BD21">BC11/BB11*100</f>
        <v>60.01689596910451</v>
      </c>
      <c r="BE11" s="20">
        <v>354</v>
      </c>
      <c r="BF11" s="2">
        <v>314.7</v>
      </c>
      <c r="BG11" s="2">
        <f aca="true" t="shared" si="18" ref="BG11:BG21">BF11/BE11*100</f>
        <v>88.89830508474576</v>
      </c>
      <c r="BH11" s="20">
        <v>1380</v>
      </c>
      <c r="BI11" s="2">
        <v>732.1</v>
      </c>
      <c r="BJ11" s="2">
        <f aca="true" t="shared" si="19" ref="BJ11:BJ21">BI11/BH11*100</f>
        <v>53.05072463768116</v>
      </c>
      <c r="BK11" s="19">
        <f aca="true" t="shared" si="20" ref="BK11:BK21">C11-AS11</f>
        <v>-78.09999999999945</v>
      </c>
      <c r="BL11" s="19">
        <f aca="true" t="shared" si="21" ref="BL11:BL21">D11-AT11</f>
        <v>-127.19999999999982</v>
      </c>
      <c r="BM11" s="2">
        <f aca="true" t="shared" si="22" ref="BM11:BM21">BL11/BK11*100</f>
        <v>162.86811779769616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3"/>
        <v>3260.1</v>
      </c>
      <c r="D12" s="8">
        <f t="shared" si="4"/>
        <v>1765</v>
      </c>
      <c r="E12" s="2">
        <f t="shared" si="0"/>
        <v>54.139443575350455</v>
      </c>
      <c r="F12" s="2">
        <v>752.4</v>
      </c>
      <c r="G12" s="2">
        <v>480.5</v>
      </c>
      <c r="H12" s="2">
        <f t="shared" si="5"/>
        <v>63.86230728335992</v>
      </c>
      <c r="I12" s="2">
        <v>65</v>
      </c>
      <c r="J12" s="2">
        <v>37.3</v>
      </c>
      <c r="K12" s="2">
        <f t="shared" si="1"/>
        <v>57.38461538461538</v>
      </c>
      <c r="L12" s="2">
        <v>40</v>
      </c>
      <c r="M12" s="2">
        <v>21.8</v>
      </c>
      <c r="N12" s="2">
        <f t="shared" si="6"/>
        <v>54.50000000000001</v>
      </c>
      <c r="O12" s="2">
        <v>58</v>
      </c>
      <c r="P12" s="2">
        <v>15.3</v>
      </c>
      <c r="Q12" s="2">
        <f t="shared" si="7"/>
        <v>26.379310344827587</v>
      </c>
      <c r="R12" s="16">
        <v>248</v>
      </c>
      <c r="S12" s="2">
        <v>166.4</v>
      </c>
      <c r="T12" s="2">
        <f t="shared" si="8"/>
        <v>67.0967741935484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32.3</v>
      </c>
      <c r="Z12" s="2">
        <f t="shared" si="9"/>
        <v>52.77777777777777</v>
      </c>
      <c r="AA12" s="2">
        <v>0</v>
      </c>
      <c r="AB12" s="2">
        <v>0</v>
      </c>
      <c r="AC12" s="2" t="e">
        <f t="shared" si="10"/>
        <v>#DIV/0!</v>
      </c>
      <c r="AD12" s="2">
        <v>9.4</v>
      </c>
      <c r="AE12" s="2">
        <v>9.4</v>
      </c>
      <c r="AF12" s="2">
        <f>AE12/AD12*100</f>
        <v>100</v>
      </c>
      <c r="AG12" s="2">
        <v>0</v>
      </c>
      <c r="AH12" s="2">
        <v>0</v>
      </c>
      <c r="AI12" s="2" t="e">
        <v>#DIV/0!</v>
      </c>
      <c r="AJ12" s="27">
        <v>2507.7</v>
      </c>
      <c r="AK12" s="2">
        <v>1284.5</v>
      </c>
      <c r="AL12" s="2">
        <f t="shared" si="2"/>
        <v>51.22223551461499</v>
      </c>
      <c r="AM12" s="2">
        <v>1012.9</v>
      </c>
      <c r="AN12" s="2">
        <v>676.3</v>
      </c>
      <c r="AO12" s="2">
        <f t="shared" si="12"/>
        <v>66.76868397670056</v>
      </c>
      <c r="AP12" s="2">
        <v>645.2</v>
      </c>
      <c r="AQ12" s="2">
        <v>200</v>
      </c>
      <c r="AR12" s="2">
        <f t="shared" si="13"/>
        <v>30.998140111593305</v>
      </c>
      <c r="AS12" s="19">
        <v>3421</v>
      </c>
      <c r="AT12" s="2">
        <v>1691.2</v>
      </c>
      <c r="AU12" s="2">
        <f t="shared" si="14"/>
        <v>49.435837474422684</v>
      </c>
      <c r="AV12" s="21">
        <v>1141.7</v>
      </c>
      <c r="AW12" s="2">
        <v>721.1</v>
      </c>
      <c r="AX12" s="2">
        <f t="shared" si="15"/>
        <v>63.16019970219847</v>
      </c>
      <c r="AY12" s="20">
        <v>1136.8</v>
      </c>
      <c r="AZ12" s="2">
        <v>717.2</v>
      </c>
      <c r="BA12" s="2">
        <f t="shared" si="16"/>
        <v>63.08937368050669</v>
      </c>
      <c r="BB12" s="2">
        <v>922.1</v>
      </c>
      <c r="BC12" s="2">
        <v>193.1</v>
      </c>
      <c r="BD12" s="2">
        <f t="shared" si="17"/>
        <v>20.941329573798935</v>
      </c>
      <c r="BE12" s="20">
        <v>462.7</v>
      </c>
      <c r="BF12" s="2">
        <v>288.5</v>
      </c>
      <c r="BG12" s="2">
        <f t="shared" si="18"/>
        <v>62.35141560406311</v>
      </c>
      <c r="BH12" s="20">
        <v>740.4</v>
      </c>
      <c r="BI12" s="2">
        <v>395.3</v>
      </c>
      <c r="BJ12" s="2">
        <f t="shared" si="19"/>
        <v>53.39005942733658</v>
      </c>
      <c r="BK12" s="19">
        <f t="shared" si="20"/>
        <v>-160.9000000000001</v>
      </c>
      <c r="BL12" s="19">
        <f>D12-AT12</f>
        <v>73.79999999999995</v>
      </c>
      <c r="BM12" s="2">
        <f t="shared" si="22"/>
        <v>-45.866998135487826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3"/>
        <v>3296.2</v>
      </c>
      <c r="D13" s="8">
        <f t="shared" si="4"/>
        <v>1718</v>
      </c>
      <c r="E13" s="2">
        <f t="shared" si="0"/>
        <v>52.12062374855895</v>
      </c>
      <c r="F13" s="2">
        <v>1115.7</v>
      </c>
      <c r="G13" s="2">
        <v>359.5</v>
      </c>
      <c r="H13" s="2">
        <f t="shared" si="5"/>
        <v>32.2219234561262</v>
      </c>
      <c r="I13" s="2">
        <v>83</v>
      </c>
      <c r="J13" s="2">
        <v>50.6</v>
      </c>
      <c r="K13" s="2">
        <f t="shared" si="1"/>
        <v>60.96385542168675</v>
      </c>
      <c r="L13" s="2">
        <v>510</v>
      </c>
      <c r="M13" s="2">
        <v>72.1</v>
      </c>
      <c r="N13" s="2">
        <f t="shared" si="6"/>
        <v>14.137254901960784</v>
      </c>
      <c r="O13" s="2">
        <v>51</v>
      </c>
      <c r="P13" s="2">
        <v>12.3</v>
      </c>
      <c r="Q13" s="2">
        <f t="shared" si="7"/>
        <v>24.11764705882353</v>
      </c>
      <c r="R13" s="2">
        <v>223</v>
      </c>
      <c r="S13" s="2">
        <v>100.8</v>
      </c>
      <c r="T13" s="2">
        <f t="shared" si="8"/>
        <v>45.2017937219731</v>
      </c>
      <c r="U13" s="2">
        <v>0</v>
      </c>
      <c r="V13" s="2">
        <v>0</v>
      </c>
      <c r="W13" s="2" t="e">
        <f t="shared" si="23"/>
        <v>#DIV/0!</v>
      </c>
      <c r="X13" s="2">
        <v>61.4</v>
      </c>
      <c r="Y13" s="2">
        <v>0</v>
      </c>
      <c r="Z13" s="2">
        <f t="shared" si="9"/>
        <v>0</v>
      </c>
      <c r="AA13" s="2">
        <v>0</v>
      </c>
      <c r="AB13" s="2">
        <v>0</v>
      </c>
      <c r="AC13" s="2" t="e">
        <f t="shared" si="10"/>
        <v>#DIV/0!</v>
      </c>
      <c r="AD13" s="2">
        <v>0</v>
      </c>
      <c r="AE13" s="2">
        <v>0</v>
      </c>
      <c r="AF13" s="2" t="e">
        <f t="shared" si="11"/>
        <v>#DIV/0!</v>
      </c>
      <c r="AG13" s="2">
        <v>0</v>
      </c>
      <c r="AH13" s="2">
        <v>0</v>
      </c>
      <c r="AI13" s="2" t="e">
        <v>#DIV/0!</v>
      </c>
      <c r="AJ13" s="33">
        <v>2180.5</v>
      </c>
      <c r="AK13" s="2">
        <v>1358.5</v>
      </c>
      <c r="AL13" s="2">
        <f t="shared" si="2"/>
        <v>62.30222426049071</v>
      </c>
      <c r="AM13" s="2">
        <v>744.5</v>
      </c>
      <c r="AN13" s="2">
        <v>497.1</v>
      </c>
      <c r="AO13" s="2">
        <f t="shared" si="12"/>
        <v>66.7696440564137</v>
      </c>
      <c r="AP13" s="2">
        <v>792.7</v>
      </c>
      <c r="AQ13" s="2">
        <v>350</v>
      </c>
      <c r="AR13" s="2">
        <f t="shared" si="13"/>
        <v>44.15289516841175</v>
      </c>
      <c r="AS13" s="19">
        <v>3913.2</v>
      </c>
      <c r="AT13" s="2">
        <v>2375.5</v>
      </c>
      <c r="AU13" s="2">
        <f t="shared" si="14"/>
        <v>60.70479403046101</v>
      </c>
      <c r="AV13" s="21">
        <v>1683.9</v>
      </c>
      <c r="AW13" s="2">
        <v>1234.9</v>
      </c>
      <c r="AX13" s="2">
        <f t="shared" si="15"/>
        <v>73.33570877130471</v>
      </c>
      <c r="AY13" s="20">
        <v>1172.1</v>
      </c>
      <c r="AZ13" s="2">
        <v>729.4</v>
      </c>
      <c r="BA13" s="2">
        <f t="shared" si="16"/>
        <v>62.23018513778689</v>
      </c>
      <c r="BB13" s="2">
        <v>551.3</v>
      </c>
      <c r="BC13" s="2">
        <v>354.3</v>
      </c>
      <c r="BD13" s="2">
        <f t="shared" si="17"/>
        <v>64.26627970252132</v>
      </c>
      <c r="BE13" s="20">
        <v>350.5</v>
      </c>
      <c r="BF13" s="2">
        <v>297.1</v>
      </c>
      <c r="BG13" s="2">
        <f t="shared" si="18"/>
        <v>84.76462196861627</v>
      </c>
      <c r="BH13" s="20">
        <v>1217.8</v>
      </c>
      <c r="BI13" s="2">
        <v>415.4</v>
      </c>
      <c r="BJ13" s="2">
        <f t="shared" si="19"/>
        <v>34.11069141074068</v>
      </c>
      <c r="BK13" s="19">
        <f t="shared" si="20"/>
        <v>-617</v>
      </c>
      <c r="BL13" s="19">
        <f t="shared" si="21"/>
        <v>-657.5</v>
      </c>
      <c r="BM13" s="2">
        <f t="shared" si="22"/>
        <v>106.56401944894651</v>
      </c>
      <c r="BN13" s="9"/>
      <c r="BO13" s="10"/>
    </row>
    <row r="14" spans="1:67" ht="15">
      <c r="A14" s="24">
        <v>5</v>
      </c>
      <c r="B14" s="23" t="s">
        <v>34</v>
      </c>
      <c r="C14" s="7">
        <f>F14+AJ14</f>
        <v>35855.9</v>
      </c>
      <c r="D14" s="8">
        <f t="shared" si="4"/>
        <v>15548.8</v>
      </c>
      <c r="E14" s="2">
        <f t="shared" si="0"/>
        <v>43.36469032990386</v>
      </c>
      <c r="F14" s="2">
        <v>9394.7</v>
      </c>
      <c r="G14" s="2">
        <v>3957.5</v>
      </c>
      <c r="H14" s="2">
        <f t="shared" si="5"/>
        <v>42.124815055297134</v>
      </c>
      <c r="I14" s="2">
        <v>2251.2</v>
      </c>
      <c r="J14" s="2">
        <v>1090.7</v>
      </c>
      <c r="K14" s="2">
        <f t="shared" si="1"/>
        <v>48.4497157071784</v>
      </c>
      <c r="L14" s="2">
        <v>503</v>
      </c>
      <c r="M14" s="2">
        <v>247.4</v>
      </c>
      <c r="N14" s="2">
        <f t="shared" si="6"/>
        <v>49.184890656063615</v>
      </c>
      <c r="O14" s="2">
        <v>3129</v>
      </c>
      <c r="P14" s="2">
        <v>223.4</v>
      </c>
      <c r="Q14" s="2">
        <f t="shared" si="7"/>
        <v>7.1396612336209655</v>
      </c>
      <c r="R14" s="2">
        <v>2764</v>
      </c>
      <c r="S14" s="2">
        <v>1821.5</v>
      </c>
      <c r="T14" s="2">
        <f t="shared" si="8"/>
        <v>65.90086830680174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0</v>
      </c>
      <c r="Z14" s="2">
        <f t="shared" si="9"/>
        <v>0</v>
      </c>
      <c r="AA14" s="2">
        <v>0</v>
      </c>
      <c r="AB14" s="2">
        <v>3</v>
      </c>
      <c r="AC14" s="2" t="e">
        <f t="shared" si="10"/>
        <v>#DIV/0!</v>
      </c>
      <c r="AD14" s="2">
        <v>15</v>
      </c>
      <c r="AE14" s="2">
        <v>35.4</v>
      </c>
      <c r="AF14" s="2">
        <f t="shared" si="11"/>
        <v>236</v>
      </c>
      <c r="AG14" s="2">
        <v>0</v>
      </c>
      <c r="AH14" s="2">
        <v>0</v>
      </c>
      <c r="AI14" s="2" t="e">
        <v>#DIV/0!</v>
      </c>
      <c r="AJ14" s="33">
        <v>26461.2</v>
      </c>
      <c r="AK14" s="2">
        <v>11591.3</v>
      </c>
      <c r="AL14" s="2">
        <f t="shared" si="2"/>
        <v>43.80489169047511</v>
      </c>
      <c r="AM14" s="2">
        <v>1376.2</v>
      </c>
      <c r="AN14" s="2">
        <v>918.8</v>
      </c>
      <c r="AO14" s="2">
        <f t="shared" si="12"/>
        <v>66.76355180933004</v>
      </c>
      <c r="AP14" s="2">
        <v>988.5</v>
      </c>
      <c r="AQ14" s="2">
        <v>600</v>
      </c>
      <c r="AR14" s="2">
        <f t="shared" si="13"/>
        <v>60.69802731411229</v>
      </c>
      <c r="AS14" s="19">
        <v>38138.1</v>
      </c>
      <c r="AT14" s="2">
        <v>18530.8</v>
      </c>
      <c r="AU14" s="2">
        <f t="shared" si="14"/>
        <v>48.5886816595478</v>
      </c>
      <c r="AV14" s="21">
        <v>3558.4</v>
      </c>
      <c r="AW14" s="2">
        <v>2263.1</v>
      </c>
      <c r="AX14" s="2">
        <f t="shared" si="15"/>
        <v>63.59880845323741</v>
      </c>
      <c r="AY14" s="20">
        <v>2598.9</v>
      </c>
      <c r="AZ14" s="2">
        <v>1418</v>
      </c>
      <c r="BA14" s="2">
        <f t="shared" si="16"/>
        <v>54.56154526915233</v>
      </c>
      <c r="BB14" s="2">
        <v>4470.3</v>
      </c>
      <c r="BC14" s="2">
        <v>2203.7</v>
      </c>
      <c r="BD14" s="2">
        <f t="shared" si="17"/>
        <v>49.296467798581745</v>
      </c>
      <c r="BE14" s="20">
        <v>22851.6</v>
      </c>
      <c r="BF14" s="2">
        <v>9706.6</v>
      </c>
      <c r="BG14" s="2">
        <f t="shared" si="18"/>
        <v>42.47667559383151</v>
      </c>
      <c r="BH14" s="20">
        <v>4267.2</v>
      </c>
      <c r="BI14" s="2">
        <v>2630.4</v>
      </c>
      <c r="BJ14" s="2">
        <f t="shared" si="19"/>
        <v>61.64229471316086</v>
      </c>
      <c r="BK14" s="19">
        <f t="shared" si="20"/>
        <v>-2282.199999999997</v>
      </c>
      <c r="BL14" s="19">
        <f t="shared" si="21"/>
        <v>-2982</v>
      </c>
      <c r="BM14" s="2">
        <f t="shared" si="22"/>
        <v>130.6633949697662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3"/>
        <v>4898</v>
      </c>
      <c r="D15" s="8">
        <f t="shared" si="4"/>
        <v>2933.2000000000003</v>
      </c>
      <c r="E15" s="2">
        <f t="shared" si="0"/>
        <v>59.88566761943651</v>
      </c>
      <c r="F15" s="2">
        <v>859</v>
      </c>
      <c r="G15" s="2">
        <v>416.3</v>
      </c>
      <c r="H15" s="2">
        <f t="shared" si="5"/>
        <v>48.46332945285216</v>
      </c>
      <c r="I15" s="2">
        <v>33</v>
      </c>
      <c r="J15" s="2">
        <v>22.3</v>
      </c>
      <c r="K15" s="2">
        <f t="shared" si="1"/>
        <v>67.57575757575758</v>
      </c>
      <c r="L15" s="2">
        <v>5</v>
      </c>
      <c r="M15" s="2">
        <v>15.1</v>
      </c>
      <c r="N15" s="2">
        <f t="shared" si="6"/>
        <v>302</v>
      </c>
      <c r="O15" s="2">
        <v>133</v>
      </c>
      <c r="P15" s="2">
        <v>27.6</v>
      </c>
      <c r="Q15" s="2">
        <f t="shared" si="7"/>
        <v>20.75187969924812</v>
      </c>
      <c r="R15" s="2">
        <v>456</v>
      </c>
      <c r="S15" s="2">
        <v>201.7</v>
      </c>
      <c r="T15" s="2">
        <f t="shared" si="8"/>
        <v>44.23245614035088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20.3</v>
      </c>
      <c r="Z15" s="2">
        <f t="shared" si="9"/>
        <v>47.99054373522459</v>
      </c>
      <c r="AA15" s="2">
        <v>0</v>
      </c>
      <c r="AB15" s="2">
        <v>0</v>
      </c>
      <c r="AC15" s="2" t="e">
        <f t="shared" si="10"/>
        <v>#DIV/0!</v>
      </c>
      <c r="AD15" s="2">
        <v>0</v>
      </c>
      <c r="AE15" s="2">
        <v>0</v>
      </c>
      <c r="AF15" s="2" t="e">
        <f t="shared" si="11"/>
        <v>#DIV/0!</v>
      </c>
      <c r="AG15" s="2">
        <v>0</v>
      </c>
      <c r="AH15" s="2">
        <v>0</v>
      </c>
      <c r="AI15" s="2" t="e">
        <v>#DIV/0!</v>
      </c>
      <c r="AJ15" s="33">
        <v>4039</v>
      </c>
      <c r="AK15" s="2">
        <v>2516.9</v>
      </c>
      <c r="AL15" s="2">
        <f t="shared" si="2"/>
        <v>62.31492943797971</v>
      </c>
      <c r="AM15" s="2">
        <v>1617.3</v>
      </c>
      <c r="AN15" s="2">
        <v>1079.8</v>
      </c>
      <c r="AO15" s="2">
        <f t="shared" si="12"/>
        <v>66.76559698262537</v>
      </c>
      <c r="AP15" s="2">
        <v>1451.6</v>
      </c>
      <c r="AQ15" s="2">
        <v>895</v>
      </c>
      <c r="AR15" s="2">
        <f t="shared" si="13"/>
        <v>61.65610360980986</v>
      </c>
      <c r="AS15" s="19">
        <v>4971.7</v>
      </c>
      <c r="AT15" s="2">
        <v>2954.4</v>
      </c>
      <c r="AU15" s="2">
        <f t="shared" si="14"/>
        <v>59.424341774443356</v>
      </c>
      <c r="AV15" s="21">
        <v>1345.3</v>
      </c>
      <c r="AW15" s="2">
        <v>829.4</v>
      </c>
      <c r="AX15" s="2">
        <f t="shared" si="15"/>
        <v>61.651676206050695</v>
      </c>
      <c r="AY15" s="20">
        <v>1327.7</v>
      </c>
      <c r="AZ15" s="2">
        <v>820.3</v>
      </c>
      <c r="BA15" s="2">
        <f t="shared" si="16"/>
        <v>61.783535437222255</v>
      </c>
      <c r="BB15" s="2">
        <v>610.2</v>
      </c>
      <c r="BC15" s="2">
        <v>99</v>
      </c>
      <c r="BD15" s="2">
        <f t="shared" si="17"/>
        <v>16.224188790560472</v>
      </c>
      <c r="BE15" s="20">
        <v>955</v>
      </c>
      <c r="BF15" s="2">
        <v>779.3</v>
      </c>
      <c r="BG15" s="2">
        <f t="shared" si="18"/>
        <v>81.6020942408377</v>
      </c>
      <c r="BH15" s="20">
        <v>1139.6</v>
      </c>
      <c r="BI15" s="2">
        <v>577</v>
      </c>
      <c r="BJ15" s="2">
        <f t="shared" si="19"/>
        <v>50.63180063180064</v>
      </c>
      <c r="BK15" s="19">
        <f t="shared" si="20"/>
        <v>-73.69999999999982</v>
      </c>
      <c r="BL15" s="19">
        <f t="shared" si="21"/>
        <v>-21.199999999999818</v>
      </c>
      <c r="BM15" s="2">
        <f t="shared" si="22"/>
        <v>28.765264586159933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3"/>
        <v>10293.199999999999</v>
      </c>
      <c r="D16" s="8">
        <f t="shared" si="4"/>
        <v>3466.7</v>
      </c>
      <c r="E16" s="2">
        <f t="shared" si="0"/>
        <v>33.67951657404889</v>
      </c>
      <c r="F16" s="2">
        <v>1192.8</v>
      </c>
      <c r="G16" s="2">
        <v>530.8</v>
      </c>
      <c r="H16" s="2">
        <f t="shared" si="5"/>
        <v>44.500335345405766</v>
      </c>
      <c r="I16" s="2">
        <v>90</v>
      </c>
      <c r="J16" s="2">
        <v>30.3</v>
      </c>
      <c r="K16" s="2">
        <f t="shared" si="1"/>
        <v>33.666666666666664</v>
      </c>
      <c r="L16" s="2">
        <v>20</v>
      </c>
      <c r="M16" s="2">
        <v>20.4</v>
      </c>
      <c r="N16" s="2">
        <f t="shared" si="6"/>
        <v>102</v>
      </c>
      <c r="O16" s="2">
        <v>81</v>
      </c>
      <c r="P16" s="2">
        <v>22.4</v>
      </c>
      <c r="Q16" s="2">
        <f t="shared" si="7"/>
        <v>27.65432098765432</v>
      </c>
      <c r="R16" s="2">
        <v>621</v>
      </c>
      <c r="S16" s="2">
        <v>262.7</v>
      </c>
      <c r="T16" s="2">
        <f t="shared" si="8"/>
        <v>42.30273752012882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18.3</v>
      </c>
      <c r="Z16" s="2">
        <f t="shared" si="9"/>
        <v>41.21621621621622</v>
      </c>
      <c r="AA16" s="2">
        <v>0</v>
      </c>
      <c r="AB16" s="2">
        <v>0</v>
      </c>
      <c r="AC16" s="2" t="e">
        <f t="shared" si="10"/>
        <v>#DIV/0!</v>
      </c>
      <c r="AD16" s="2">
        <v>0</v>
      </c>
      <c r="AE16" s="2">
        <v>0</v>
      </c>
      <c r="AF16" s="2" t="e">
        <f t="shared" si="11"/>
        <v>#DIV/0!</v>
      </c>
      <c r="AG16" s="2">
        <v>0</v>
      </c>
      <c r="AH16" s="2">
        <v>0</v>
      </c>
      <c r="AI16" s="2" t="e">
        <v>#DIV/0!</v>
      </c>
      <c r="AJ16" s="33">
        <v>9100.4</v>
      </c>
      <c r="AK16" s="2">
        <v>2935.9</v>
      </c>
      <c r="AL16" s="2">
        <f t="shared" si="2"/>
        <v>32.26121928706431</v>
      </c>
      <c r="AM16" s="2">
        <v>1446.3</v>
      </c>
      <c r="AN16" s="2">
        <v>965.6</v>
      </c>
      <c r="AO16" s="2">
        <f t="shared" si="12"/>
        <v>66.76346539445483</v>
      </c>
      <c r="AP16" s="2">
        <v>2173.7</v>
      </c>
      <c r="AQ16" s="2">
        <v>1200</v>
      </c>
      <c r="AR16" s="2">
        <f t="shared" si="13"/>
        <v>55.20541013019277</v>
      </c>
      <c r="AS16" s="19">
        <v>10518.2</v>
      </c>
      <c r="AT16" s="2">
        <v>3462</v>
      </c>
      <c r="AU16" s="2">
        <f t="shared" si="14"/>
        <v>32.91437698465517</v>
      </c>
      <c r="AV16" s="21">
        <v>1262.7</v>
      </c>
      <c r="AW16" s="2">
        <v>814.7</v>
      </c>
      <c r="AX16" s="2">
        <f t="shared" si="15"/>
        <v>64.52047200443495</v>
      </c>
      <c r="AY16" s="20">
        <v>1257</v>
      </c>
      <c r="AZ16" s="2">
        <v>809.5</v>
      </c>
      <c r="BA16" s="2">
        <f t="shared" si="16"/>
        <v>64.39936356404137</v>
      </c>
      <c r="BB16" s="2">
        <v>967.8</v>
      </c>
      <c r="BC16" s="2">
        <v>212.8</v>
      </c>
      <c r="BD16" s="2">
        <f t="shared" si="17"/>
        <v>21.988014052490186</v>
      </c>
      <c r="BE16" s="20">
        <v>1392.5</v>
      </c>
      <c r="BF16" s="2">
        <v>1183</v>
      </c>
      <c r="BG16" s="2">
        <f t="shared" si="18"/>
        <v>84.95511669658887</v>
      </c>
      <c r="BH16" s="20">
        <v>6072.8</v>
      </c>
      <c r="BI16" s="2">
        <v>480.3</v>
      </c>
      <c r="BJ16" s="2">
        <f t="shared" si="19"/>
        <v>7.909037017520748</v>
      </c>
      <c r="BK16" s="19">
        <f t="shared" si="20"/>
        <v>-225.00000000000182</v>
      </c>
      <c r="BL16" s="19">
        <f t="shared" si="21"/>
        <v>4.699999999999818</v>
      </c>
      <c r="BM16" s="2">
        <f t="shared" si="22"/>
        <v>-2.0888888888887913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3"/>
        <v>3710.1</v>
      </c>
      <c r="D17" s="8">
        <f t="shared" si="4"/>
        <v>1635.9</v>
      </c>
      <c r="E17" s="2">
        <f t="shared" si="0"/>
        <v>44.09315112800194</v>
      </c>
      <c r="F17" s="2">
        <v>755.6</v>
      </c>
      <c r="G17" s="2">
        <v>371.6</v>
      </c>
      <c r="H17" s="2">
        <f t="shared" si="5"/>
        <v>49.17946003176284</v>
      </c>
      <c r="I17" s="2">
        <v>70.3</v>
      </c>
      <c r="J17" s="2">
        <v>31.1</v>
      </c>
      <c r="K17" s="2">
        <f t="shared" si="1"/>
        <v>44.23897581792319</v>
      </c>
      <c r="L17" s="2">
        <v>10</v>
      </c>
      <c r="M17" s="2">
        <v>9</v>
      </c>
      <c r="N17" s="2">
        <f t="shared" si="6"/>
        <v>90</v>
      </c>
      <c r="O17" s="2">
        <v>37</v>
      </c>
      <c r="P17" s="2">
        <v>11.5</v>
      </c>
      <c r="Q17" s="2">
        <f t="shared" si="7"/>
        <v>31.08108108108108</v>
      </c>
      <c r="R17" s="2">
        <v>333</v>
      </c>
      <c r="S17" s="2">
        <v>157.1</v>
      </c>
      <c r="T17" s="2">
        <f t="shared" si="8"/>
        <v>47.17717717717718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0</v>
      </c>
      <c r="Z17" s="2">
        <f t="shared" si="9"/>
        <v>0</v>
      </c>
      <c r="AA17" s="2">
        <v>0</v>
      </c>
      <c r="AB17" s="2">
        <v>0</v>
      </c>
      <c r="AC17" s="2" t="e">
        <f t="shared" si="10"/>
        <v>#DIV/0!</v>
      </c>
      <c r="AD17" s="2">
        <v>35.3</v>
      </c>
      <c r="AE17" s="2">
        <v>0</v>
      </c>
      <c r="AF17" s="2">
        <f t="shared" si="11"/>
        <v>0</v>
      </c>
      <c r="AG17" s="2">
        <v>0</v>
      </c>
      <c r="AH17" s="2">
        <v>0</v>
      </c>
      <c r="AI17" s="2" t="e">
        <v>#DIV/0!</v>
      </c>
      <c r="AJ17" s="26">
        <v>2954.5</v>
      </c>
      <c r="AK17" s="2">
        <v>1264.3</v>
      </c>
      <c r="AL17" s="2">
        <f>AK17/AJ17*100</f>
        <v>42.79235065154848</v>
      </c>
      <c r="AM17" s="2">
        <v>837.5</v>
      </c>
      <c r="AN17" s="2">
        <v>559.3</v>
      </c>
      <c r="AO17" s="2">
        <f t="shared" si="12"/>
        <v>66.7820895522388</v>
      </c>
      <c r="AP17" s="2">
        <v>1192.7</v>
      </c>
      <c r="AQ17" s="2">
        <v>350</v>
      </c>
      <c r="AR17" s="2">
        <f t="shared" si="13"/>
        <v>29.345183197786533</v>
      </c>
      <c r="AS17" s="19">
        <v>3785.1</v>
      </c>
      <c r="AT17" s="2">
        <v>1690.9</v>
      </c>
      <c r="AU17" s="2">
        <f t="shared" si="14"/>
        <v>44.67253176930597</v>
      </c>
      <c r="AV17" s="21">
        <v>1135.2</v>
      </c>
      <c r="AW17" s="2">
        <v>701.3</v>
      </c>
      <c r="AX17" s="2">
        <f t="shared" si="15"/>
        <v>61.77766032417195</v>
      </c>
      <c r="AY17" s="20">
        <v>1130.4</v>
      </c>
      <c r="AZ17" s="2">
        <v>697</v>
      </c>
      <c r="BA17" s="2">
        <f t="shared" si="16"/>
        <v>61.65958952583156</v>
      </c>
      <c r="BB17" s="2">
        <v>716.7</v>
      </c>
      <c r="BC17" s="2">
        <v>115.5</v>
      </c>
      <c r="BD17" s="2">
        <f t="shared" si="17"/>
        <v>16.115529510255335</v>
      </c>
      <c r="BE17" s="20">
        <v>653.5</v>
      </c>
      <c r="BF17" s="2">
        <v>491</v>
      </c>
      <c r="BG17" s="2">
        <f t="shared" si="18"/>
        <v>75.13389441469013</v>
      </c>
      <c r="BH17" s="20">
        <v>1168</v>
      </c>
      <c r="BI17" s="2">
        <v>306</v>
      </c>
      <c r="BJ17" s="2">
        <f t="shared" si="19"/>
        <v>26.1986301369863</v>
      </c>
      <c r="BK17" s="19">
        <f t="shared" si="20"/>
        <v>-75</v>
      </c>
      <c r="BL17" s="19">
        <f t="shared" si="21"/>
        <v>-55</v>
      </c>
      <c r="BM17" s="2">
        <f t="shared" si="22"/>
        <v>73.33333333333333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3"/>
        <v>8019.8</v>
      </c>
      <c r="D18" s="8">
        <f t="shared" si="4"/>
        <v>4572.8</v>
      </c>
      <c r="E18" s="2">
        <f t="shared" si="0"/>
        <v>57.018878276266236</v>
      </c>
      <c r="F18" s="2">
        <v>1739</v>
      </c>
      <c r="G18" s="2">
        <v>698.4</v>
      </c>
      <c r="H18" s="2">
        <f t="shared" si="5"/>
        <v>40.161012075905695</v>
      </c>
      <c r="I18" s="2">
        <v>187.8</v>
      </c>
      <c r="J18" s="2">
        <v>91.5</v>
      </c>
      <c r="K18" s="2">
        <f t="shared" si="1"/>
        <v>48.7220447284345</v>
      </c>
      <c r="L18" s="2">
        <v>115</v>
      </c>
      <c r="M18" s="2">
        <v>12.3</v>
      </c>
      <c r="N18" s="2">
        <f t="shared" si="6"/>
        <v>10.695652173913043</v>
      </c>
      <c r="O18" s="2">
        <v>208</v>
      </c>
      <c r="P18" s="2">
        <v>20.9</v>
      </c>
      <c r="Q18" s="2">
        <f t="shared" si="7"/>
        <v>10.048076923076922</v>
      </c>
      <c r="R18" s="2">
        <v>616</v>
      </c>
      <c r="S18" s="2">
        <v>199.6</v>
      </c>
      <c r="T18" s="2">
        <f t="shared" si="8"/>
        <v>32.4025974025974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4.6</v>
      </c>
      <c r="Z18" s="2">
        <f t="shared" si="9"/>
        <v>9.956709956709956</v>
      </c>
      <c r="AA18" s="2">
        <v>0</v>
      </c>
      <c r="AB18" s="2">
        <v>0</v>
      </c>
      <c r="AC18" s="2" t="e">
        <f t="shared" si="10"/>
        <v>#DIV/0!</v>
      </c>
      <c r="AD18" s="2">
        <v>83.1</v>
      </c>
      <c r="AE18" s="2">
        <v>11.6</v>
      </c>
      <c r="AF18" s="2">
        <f t="shared" si="11"/>
        <v>13.959085439229844</v>
      </c>
      <c r="AG18" s="2">
        <v>0</v>
      </c>
      <c r="AH18" s="2">
        <v>0</v>
      </c>
      <c r="AI18" s="2" t="e">
        <v>#DIV/0!</v>
      </c>
      <c r="AJ18" s="26">
        <v>6280.8</v>
      </c>
      <c r="AK18" s="2">
        <v>3874.4</v>
      </c>
      <c r="AL18" s="2">
        <f t="shared" si="2"/>
        <v>61.68640937460196</v>
      </c>
      <c r="AM18" s="2">
        <v>2778.2</v>
      </c>
      <c r="AN18" s="2">
        <v>1854.9</v>
      </c>
      <c r="AO18" s="2">
        <f t="shared" si="12"/>
        <v>66.76625152976749</v>
      </c>
      <c r="AP18" s="2">
        <v>1698.7</v>
      </c>
      <c r="AQ18" s="2">
        <v>480</v>
      </c>
      <c r="AR18" s="2">
        <f t="shared" si="13"/>
        <v>28.256902337081296</v>
      </c>
      <c r="AS18" s="19">
        <v>8374.6</v>
      </c>
      <c r="AT18" s="2">
        <v>4664.9</v>
      </c>
      <c r="AU18" s="2">
        <f t="shared" si="14"/>
        <v>55.702958947293</v>
      </c>
      <c r="AV18" s="21">
        <v>1605.3</v>
      </c>
      <c r="AW18" s="2">
        <v>1045.1</v>
      </c>
      <c r="AX18" s="2">
        <f t="shared" si="15"/>
        <v>65.10309599451816</v>
      </c>
      <c r="AY18" s="20">
        <v>1598</v>
      </c>
      <c r="AZ18" s="2">
        <v>1038.3</v>
      </c>
      <c r="BA18" s="2">
        <f t="shared" si="16"/>
        <v>64.9749687108886</v>
      </c>
      <c r="BB18" s="2">
        <v>1614.6</v>
      </c>
      <c r="BC18" s="2">
        <v>1471.3</v>
      </c>
      <c r="BD18" s="2">
        <f t="shared" si="17"/>
        <v>91.1247367769107</v>
      </c>
      <c r="BE18" s="20">
        <v>1143.5</v>
      </c>
      <c r="BF18" s="2">
        <v>817.3</v>
      </c>
      <c r="BG18" s="2">
        <f t="shared" si="18"/>
        <v>71.4735461303017</v>
      </c>
      <c r="BH18" s="20">
        <v>3787.7</v>
      </c>
      <c r="BI18" s="2">
        <v>1181</v>
      </c>
      <c r="BJ18" s="2">
        <f t="shared" si="19"/>
        <v>31.179871689943766</v>
      </c>
      <c r="BK18" s="19">
        <f t="shared" si="20"/>
        <v>-354.8000000000002</v>
      </c>
      <c r="BL18" s="19">
        <f t="shared" si="21"/>
        <v>-92.09999999999945</v>
      </c>
      <c r="BM18" s="2">
        <f t="shared" si="22"/>
        <v>25.95828635851167</v>
      </c>
      <c r="BN18" s="9"/>
      <c r="BO18" s="10"/>
    </row>
    <row r="19" spans="1:67" ht="15">
      <c r="A19" s="24">
        <v>10</v>
      </c>
      <c r="B19" s="23" t="s">
        <v>38</v>
      </c>
      <c r="C19" s="7">
        <f>F19+AJ19</f>
        <v>34508.7</v>
      </c>
      <c r="D19" s="8">
        <f t="shared" si="4"/>
        <v>19987.9</v>
      </c>
      <c r="E19" s="2">
        <f t="shared" si="0"/>
        <v>57.9213357790934</v>
      </c>
      <c r="F19" s="2">
        <v>2782.2</v>
      </c>
      <c r="G19" s="2">
        <v>1269.4</v>
      </c>
      <c r="H19" s="2">
        <f t="shared" si="5"/>
        <v>45.62576378405579</v>
      </c>
      <c r="I19" s="2">
        <v>135</v>
      </c>
      <c r="J19" s="2">
        <v>116.1</v>
      </c>
      <c r="K19" s="2">
        <f t="shared" si="1"/>
        <v>86</v>
      </c>
      <c r="L19" s="2">
        <v>40</v>
      </c>
      <c r="M19" s="2">
        <v>25.8</v>
      </c>
      <c r="N19" s="2">
        <f t="shared" si="6"/>
        <v>64.5</v>
      </c>
      <c r="O19" s="2">
        <v>1058</v>
      </c>
      <c r="P19" s="2">
        <v>170.1</v>
      </c>
      <c r="Q19" s="2">
        <f t="shared" si="7"/>
        <v>16.07750472589792</v>
      </c>
      <c r="R19" s="2">
        <v>721</v>
      </c>
      <c r="S19" s="2">
        <v>299.6</v>
      </c>
      <c r="T19" s="2">
        <f t="shared" si="8"/>
        <v>41.55339805825243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9"/>
        <v>100.83333333333333</v>
      </c>
      <c r="AA19" s="2">
        <v>0</v>
      </c>
      <c r="AB19" s="2">
        <v>0</v>
      </c>
      <c r="AC19" s="2" t="e">
        <f t="shared" si="10"/>
        <v>#DIV/0!</v>
      </c>
      <c r="AD19" s="2">
        <v>0</v>
      </c>
      <c r="AE19" s="2">
        <v>0</v>
      </c>
      <c r="AF19" s="2" t="e">
        <f t="shared" si="11"/>
        <v>#DIV/0!</v>
      </c>
      <c r="AG19" s="2">
        <v>0</v>
      </c>
      <c r="AH19" s="2">
        <v>0</v>
      </c>
      <c r="AI19" s="2" t="e">
        <v>#DIV/0!</v>
      </c>
      <c r="AJ19" s="26">
        <v>31726.5</v>
      </c>
      <c r="AK19" s="2">
        <v>18718.5</v>
      </c>
      <c r="AL19" s="2">
        <f t="shared" si="2"/>
        <v>58.99957448820386</v>
      </c>
      <c r="AM19" s="2">
        <v>5665.9</v>
      </c>
      <c r="AN19" s="2">
        <v>3782.9</v>
      </c>
      <c r="AO19" s="2">
        <f t="shared" si="12"/>
        <v>66.76609188301947</v>
      </c>
      <c r="AP19" s="2">
        <v>304.1</v>
      </c>
      <c r="AQ19" s="2">
        <v>150</v>
      </c>
      <c r="AR19" s="2">
        <f t="shared" si="13"/>
        <v>49.325879644853664</v>
      </c>
      <c r="AS19" s="19">
        <v>35708.7</v>
      </c>
      <c r="AT19" s="2">
        <v>19645.8</v>
      </c>
      <c r="AU19" s="2">
        <f t="shared" si="14"/>
        <v>55.01684463450084</v>
      </c>
      <c r="AV19" s="21">
        <v>2935.5</v>
      </c>
      <c r="AW19" s="2">
        <v>2074.2</v>
      </c>
      <c r="AX19" s="2">
        <f t="shared" si="15"/>
        <v>70.65917220235053</v>
      </c>
      <c r="AY19" s="20">
        <v>1995.2</v>
      </c>
      <c r="AZ19" s="2">
        <v>1244.2</v>
      </c>
      <c r="BA19" s="2">
        <f t="shared" si="16"/>
        <v>62.35966319165998</v>
      </c>
      <c r="BB19" s="2">
        <v>26073.3</v>
      </c>
      <c r="BC19" s="2">
        <v>13699</v>
      </c>
      <c r="BD19" s="2">
        <f t="shared" si="17"/>
        <v>52.54033820038123</v>
      </c>
      <c r="BE19" s="20">
        <v>3125.5</v>
      </c>
      <c r="BF19" s="2">
        <v>2272.8</v>
      </c>
      <c r="BG19" s="2">
        <f t="shared" si="18"/>
        <v>72.71796512557991</v>
      </c>
      <c r="BH19" s="20">
        <v>2895.6</v>
      </c>
      <c r="BI19" s="2">
        <v>1204</v>
      </c>
      <c r="BJ19" s="2">
        <f t="shared" si="19"/>
        <v>41.58032877469264</v>
      </c>
      <c r="BK19" s="19">
        <f t="shared" si="20"/>
        <v>-1200</v>
      </c>
      <c r="BL19" s="19">
        <f t="shared" si="21"/>
        <v>342.1000000000022</v>
      </c>
      <c r="BM19" s="2">
        <f t="shared" si="22"/>
        <v>-28.508333333333514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3"/>
        <v>5594.7</v>
      </c>
      <c r="D20" s="8">
        <f t="shared" si="4"/>
        <v>2825.3</v>
      </c>
      <c r="E20" s="2">
        <f t="shared" si="0"/>
        <v>50.49957995960463</v>
      </c>
      <c r="F20" s="2">
        <v>1004.7</v>
      </c>
      <c r="G20" s="2">
        <v>533.2</v>
      </c>
      <c r="H20" s="2">
        <f t="shared" si="5"/>
        <v>53.070568328854385</v>
      </c>
      <c r="I20" s="2">
        <v>84.5</v>
      </c>
      <c r="J20" s="2">
        <v>51.1</v>
      </c>
      <c r="K20" s="2">
        <f t="shared" si="1"/>
        <v>60.473372781065095</v>
      </c>
      <c r="L20" s="2">
        <v>5</v>
      </c>
      <c r="M20" s="2">
        <v>0</v>
      </c>
      <c r="N20" s="2">
        <f t="shared" si="6"/>
        <v>0</v>
      </c>
      <c r="O20" s="2">
        <v>181</v>
      </c>
      <c r="P20" s="2">
        <v>81.2</v>
      </c>
      <c r="Q20" s="2">
        <f t="shared" si="7"/>
        <v>44.86187845303868</v>
      </c>
      <c r="R20" s="2">
        <v>350</v>
      </c>
      <c r="S20" s="2">
        <v>146.5</v>
      </c>
      <c r="T20" s="2">
        <f t="shared" si="8"/>
        <v>41.85714285714286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15.3</v>
      </c>
      <c r="Z20" s="2">
        <f t="shared" si="9"/>
        <v>50.1639344262295</v>
      </c>
      <c r="AA20" s="2">
        <v>0</v>
      </c>
      <c r="AB20" s="2">
        <v>0</v>
      </c>
      <c r="AC20" s="2" t="e">
        <f t="shared" si="10"/>
        <v>#DIV/0!</v>
      </c>
      <c r="AD20" s="2">
        <v>9</v>
      </c>
      <c r="AE20" s="2">
        <v>5.9</v>
      </c>
      <c r="AF20" s="2">
        <f t="shared" si="11"/>
        <v>65.55555555555556</v>
      </c>
      <c r="AG20" s="2">
        <v>0</v>
      </c>
      <c r="AH20" s="2">
        <v>0</v>
      </c>
      <c r="AI20" s="2" t="e">
        <v>#DIV/0!</v>
      </c>
      <c r="AJ20" s="26">
        <v>4590</v>
      </c>
      <c r="AK20" s="2">
        <v>2292.1</v>
      </c>
      <c r="AL20" s="2">
        <f t="shared" si="2"/>
        <v>49.93681917211329</v>
      </c>
      <c r="AM20" s="2">
        <v>1559</v>
      </c>
      <c r="AN20" s="2">
        <v>1040.9</v>
      </c>
      <c r="AO20" s="2">
        <f t="shared" si="12"/>
        <v>66.76715843489417</v>
      </c>
      <c r="AP20" s="2">
        <v>1831.8</v>
      </c>
      <c r="AQ20" s="2">
        <v>550</v>
      </c>
      <c r="AR20" s="2">
        <f>AQ20/AP20*100</f>
        <v>30.025111911780762</v>
      </c>
      <c r="AS20" s="19">
        <v>5794.7</v>
      </c>
      <c r="AT20" s="2">
        <v>2665.5</v>
      </c>
      <c r="AU20" s="2">
        <f t="shared" si="14"/>
        <v>45.99893005677602</v>
      </c>
      <c r="AV20" s="21">
        <v>1165.4</v>
      </c>
      <c r="AW20" s="2">
        <v>728.7</v>
      </c>
      <c r="AX20" s="2">
        <f t="shared" si="15"/>
        <v>62.52788742062811</v>
      </c>
      <c r="AY20" s="20">
        <v>1158.7</v>
      </c>
      <c r="AZ20" s="2">
        <v>722.6</v>
      </c>
      <c r="BA20" s="2">
        <f t="shared" si="16"/>
        <v>62.3629930094071</v>
      </c>
      <c r="BB20" s="2">
        <v>760.4</v>
      </c>
      <c r="BC20" s="2">
        <v>45</v>
      </c>
      <c r="BD20" s="2">
        <f t="shared" si="17"/>
        <v>5.917937927406628</v>
      </c>
      <c r="BE20" s="20">
        <v>2017.5</v>
      </c>
      <c r="BF20" s="2">
        <v>963.3</v>
      </c>
      <c r="BG20" s="2">
        <f t="shared" si="18"/>
        <v>47.74721189591078</v>
      </c>
      <c r="BH20" s="20">
        <v>1744.9</v>
      </c>
      <c r="BI20" s="2">
        <v>853.4</v>
      </c>
      <c r="BJ20" s="2">
        <f t="shared" si="19"/>
        <v>48.9082468909393</v>
      </c>
      <c r="BK20" s="19">
        <f t="shared" si="20"/>
        <v>-200</v>
      </c>
      <c r="BL20" s="19">
        <f t="shared" si="21"/>
        <v>159.80000000000018</v>
      </c>
      <c r="BM20" s="2">
        <f t="shared" si="22"/>
        <v>-79.90000000000009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3"/>
        <v>23724.100000000002</v>
      </c>
      <c r="D21" s="8">
        <f t="shared" si="4"/>
        <v>10436.400000000001</v>
      </c>
      <c r="E21" s="2">
        <f t="shared" si="0"/>
        <v>43.99070986886752</v>
      </c>
      <c r="F21" s="2">
        <v>1246.2</v>
      </c>
      <c r="G21" s="2">
        <v>654.7</v>
      </c>
      <c r="H21" s="2">
        <f t="shared" si="5"/>
        <v>52.53570855400418</v>
      </c>
      <c r="I21" s="2">
        <v>130</v>
      </c>
      <c r="J21" s="2">
        <v>68</v>
      </c>
      <c r="K21" s="2">
        <f t="shared" si="1"/>
        <v>52.307692307692314</v>
      </c>
      <c r="L21" s="2">
        <v>60</v>
      </c>
      <c r="M21" s="2">
        <v>17.9</v>
      </c>
      <c r="N21" s="2">
        <f t="shared" si="6"/>
        <v>29.83333333333333</v>
      </c>
      <c r="O21" s="2">
        <v>141</v>
      </c>
      <c r="P21" s="2">
        <v>10.8</v>
      </c>
      <c r="Q21" s="2">
        <f t="shared" si="7"/>
        <v>7.659574468085106</v>
      </c>
      <c r="R21" s="2">
        <v>383</v>
      </c>
      <c r="S21" s="2">
        <v>123.4</v>
      </c>
      <c r="T21" s="2">
        <f t="shared" si="8"/>
        <v>32.21932114882507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117</v>
      </c>
      <c r="Z21" s="2">
        <f t="shared" si="9"/>
        <v>111.21673003802282</v>
      </c>
      <c r="AA21" s="2">
        <v>0</v>
      </c>
      <c r="AB21" s="2">
        <v>0</v>
      </c>
      <c r="AC21" s="2" t="e">
        <f t="shared" si="10"/>
        <v>#DIV/0!</v>
      </c>
      <c r="AD21" s="2">
        <v>32.3</v>
      </c>
      <c r="AE21" s="2">
        <v>23.4</v>
      </c>
      <c r="AF21" s="2">
        <f t="shared" si="11"/>
        <v>72.44582043343654</v>
      </c>
      <c r="AG21" s="2">
        <v>0</v>
      </c>
      <c r="AH21" s="2">
        <v>0</v>
      </c>
      <c r="AI21" s="2" t="e">
        <v>#DIV/0!</v>
      </c>
      <c r="AJ21" s="26">
        <v>22477.9</v>
      </c>
      <c r="AK21" s="2">
        <v>9781.7</v>
      </c>
      <c r="AL21" s="2">
        <f t="shared" si="2"/>
        <v>43.51696555283189</v>
      </c>
      <c r="AM21" s="2">
        <v>1717.3</v>
      </c>
      <c r="AN21" s="2">
        <v>1146.6</v>
      </c>
      <c r="AO21" s="2">
        <f t="shared" si="12"/>
        <v>66.7676003028009</v>
      </c>
      <c r="AP21" s="2">
        <v>1301.2</v>
      </c>
      <c r="AQ21" s="2">
        <v>200</v>
      </c>
      <c r="AR21" s="2">
        <f t="shared" si="13"/>
        <v>15.37042729787888</v>
      </c>
      <c r="AS21" s="19">
        <v>23871.2</v>
      </c>
      <c r="AT21" s="2">
        <v>10365.5</v>
      </c>
      <c r="AU21" s="2">
        <f t="shared" si="14"/>
        <v>43.42261805020276</v>
      </c>
      <c r="AV21" s="21">
        <v>1142.1</v>
      </c>
      <c r="AW21" s="2">
        <v>730.1</v>
      </c>
      <c r="AX21" s="2">
        <f t="shared" si="15"/>
        <v>63.9261010419403</v>
      </c>
      <c r="AY21" s="20">
        <v>1135.6</v>
      </c>
      <c r="AZ21" s="2">
        <v>724.7</v>
      </c>
      <c r="BA21" s="2">
        <f t="shared" si="16"/>
        <v>63.81648467770342</v>
      </c>
      <c r="BB21" s="2">
        <v>1297.4</v>
      </c>
      <c r="BC21" s="2">
        <v>915.2</v>
      </c>
      <c r="BD21" s="2">
        <f t="shared" si="17"/>
        <v>70.54108216432866</v>
      </c>
      <c r="BE21" s="20">
        <v>4144.2</v>
      </c>
      <c r="BF21" s="2">
        <v>507.6</v>
      </c>
      <c r="BG21" s="2">
        <f t="shared" si="18"/>
        <v>12.248443607933982</v>
      </c>
      <c r="BH21" s="20">
        <v>17154.4</v>
      </c>
      <c r="BI21" s="2">
        <v>8139.9</v>
      </c>
      <c r="BJ21" s="2">
        <f t="shared" si="19"/>
        <v>47.45079979480483</v>
      </c>
      <c r="BK21" s="19">
        <f t="shared" si="20"/>
        <v>-147.09999999999854</v>
      </c>
      <c r="BL21" s="19">
        <f t="shared" si="21"/>
        <v>70.90000000000146</v>
      </c>
      <c r="BM21" s="2">
        <f t="shared" si="22"/>
        <v>-48.19850441876421</v>
      </c>
      <c r="BN21" s="9"/>
      <c r="BO21" s="10"/>
    </row>
    <row r="22" spans="1:67" s="30" customFormat="1" ht="14.25" customHeight="1">
      <c r="A22" s="75" t="s">
        <v>20</v>
      </c>
      <c r="B22" s="76"/>
      <c r="C22" s="34">
        <f>SUM(C10:C21)</f>
        <v>142986.7</v>
      </c>
      <c r="D22" s="34">
        <f>SUM(D10:D21)</f>
        <v>69882.30000000002</v>
      </c>
      <c r="E22" s="6">
        <f>D22/C22*100</f>
        <v>48.87328681618641</v>
      </c>
      <c r="F22" s="6">
        <f>SUM(F10:F21)</f>
        <v>23093.300000000003</v>
      </c>
      <c r="G22" s="6">
        <f>SUM(G10:G21)</f>
        <v>10326.000000000002</v>
      </c>
      <c r="H22" s="6">
        <f>G22/F22*100</f>
        <v>44.714267774635935</v>
      </c>
      <c r="I22" s="6">
        <f>SUM(I10:I21)</f>
        <v>3364.8</v>
      </c>
      <c r="J22" s="6">
        <f>SUM(J10:J21)</f>
        <v>1722.3999999999996</v>
      </c>
      <c r="K22" s="6">
        <f t="shared" si="1"/>
        <v>51.1887779362815</v>
      </c>
      <c r="L22" s="6">
        <f>SUM(L10:L21)</f>
        <v>1413</v>
      </c>
      <c r="M22" s="6">
        <f>SUM(M10:M21)</f>
        <v>560.6999999999999</v>
      </c>
      <c r="N22" s="6">
        <f>M22/L22*100</f>
        <v>39.68152866242038</v>
      </c>
      <c r="O22" s="6">
        <f>SUM(O10:O21)</f>
        <v>5431</v>
      </c>
      <c r="P22" s="6">
        <f>SUM(P10:P21)</f>
        <v>646.8</v>
      </c>
      <c r="Q22" s="6">
        <f>P22/O22*100</f>
        <v>11.909408948628245</v>
      </c>
      <c r="R22" s="6">
        <f>SUM(R10:R21)</f>
        <v>7664</v>
      </c>
      <c r="S22" s="6">
        <f>SUM(S10:S21)</f>
        <v>3822.7999999999993</v>
      </c>
      <c r="T22" s="6">
        <f>S22/R22*100</f>
        <v>49.87995824634655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564</v>
      </c>
      <c r="Y22" s="6">
        <f>SUM(Y10:Y21)</f>
        <v>255.2</v>
      </c>
      <c r="Z22" s="6">
        <f t="shared" si="9"/>
        <v>45.248226950354606</v>
      </c>
      <c r="AA22" s="6">
        <f>SUM(AA10:AA21)</f>
        <v>0</v>
      </c>
      <c r="AB22" s="6">
        <f>SUM(AB10:AB21)</f>
        <v>3</v>
      </c>
      <c r="AC22" s="6" t="e">
        <f>AB22/AA22*100</f>
        <v>#DIV/0!</v>
      </c>
      <c r="AD22" s="6">
        <f>SUM(AD10:AD21)</f>
        <v>184.09999999999997</v>
      </c>
      <c r="AE22" s="6">
        <f>SUM(AE10:AE21)</f>
        <v>85.69999999999999</v>
      </c>
      <c r="AF22" s="6">
        <f>AE22/AD22*100</f>
        <v>46.5507876154264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119893.4</v>
      </c>
      <c r="AK22" s="6">
        <f>SUM(AK10:AK21)</f>
        <v>59556.3</v>
      </c>
      <c r="AL22" s="6">
        <f>AK22/AJ22*100</f>
        <v>49.67437740526168</v>
      </c>
      <c r="AM22" s="6">
        <f>SUM(AM10:AM21)</f>
        <v>21990.7</v>
      </c>
      <c r="AN22" s="6">
        <f>SUM(AN10:AN21)</f>
        <v>14682.5</v>
      </c>
      <c r="AO22" s="6">
        <f>AN22/AM22*100</f>
        <v>66.76686053649952</v>
      </c>
      <c r="AP22" s="6">
        <f>SUM(AP10:AP21)</f>
        <v>14323.300000000001</v>
      </c>
      <c r="AQ22" s="6">
        <f>SUM(AQ10:AQ21)</f>
        <v>5505</v>
      </c>
      <c r="AR22" s="6">
        <f>AQ22/AP22*100</f>
        <v>38.433880460508405</v>
      </c>
      <c r="AS22" s="35">
        <f>SUM(AS10:AS21)</f>
        <v>148652.7</v>
      </c>
      <c r="AT22" s="6">
        <f>SUM(AT10:AT21)</f>
        <v>73688.7</v>
      </c>
      <c r="AU22" s="6">
        <f>(AT22/AS22)*100</f>
        <v>49.571047145460525</v>
      </c>
      <c r="AV22" s="6">
        <f>SUM(AV10:AV21)</f>
        <v>19378.8</v>
      </c>
      <c r="AW22" s="6">
        <f>SUM(AW10:AW21)</f>
        <v>12580.699999999999</v>
      </c>
      <c r="AX22" s="6">
        <f>AW22/AV22*100</f>
        <v>64.91991248168101</v>
      </c>
      <c r="AY22" s="6">
        <f>SUM(AY10:AY21)</f>
        <v>16893.5</v>
      </c>
      <c r="AZ22" s="6">
        <f>SUM(AZ10:AZ21)</f>
        <v>10348.800000000003</v>
      </c>
      <c r="BA22" s="6">
        <f t="shared" si="16"/>
        <v>61.259064137094164</v>
      </c>
      <c r="BB22" s="6">
        <f>SUM(BB10:BB21)</f>
        <v>39531</v>
      </c>
      <c r="BC22" s="6">
        <f>SUM(BC10:BC21)</f>
        <v>20289.4</v>
      </c>
      <c r="BD22" s="6">
        <f>BC22/BB22*100</f>
        <v>51.32528901368547</v>
      </c>
      <c r="BE22" s="6">
        <f>SUM(BE10:BE21)</f>
        <v>38354.299999999996</v>
      </c>
      <c r="BF22" s="6">
        <f>SUM(BF10:BF21)</f>
        <v>18155.599999999995</v>
      </c>
      <c r="BG22" s="6">
        <f>BF22/BE22*100</f>
        <v>47.33654375128733</v>
      </c>
      <c r="BH22" s="6">
        <f>SUM(BH10:BH21)</f>
        <v>44831.100000000006</v>
      </c>
      <c r="BI22" s="6">
        <f>SUM(BI10:BI21)</f>
        <v>18371.8</v>
      </c>
      <c r="BJ22" s="6">
        <f>BI22/BH22*100</f>
        <v>40.980033949646554</v>
      </c>
      <c r="BK22" s="6">
        <f>SUM(BK10:BK21)</f>
        <v>-5665.999999999996</v>
      </c>
      <c r="BL22" s="6">
        <f>SUM(BL10:BL21)</f>
        <v>-3806.399999999995</v>
      </c>
      <c r="BM22" s="6">
        <f>BL22/BK22*100</f>
        <v>67.17966819625833</v>
      </c>
      <c r="BN22" s="28"/>
      <c r="BO22" s="29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32"/>
      <c r="BH35" s="32"/>
    </row>
    <row r="36" spans="35:60" ht="15">
      <c r="AI36" s="25"/>
      <c r="AJ36" s="25"/>
      <c r="AL36" s="14"/>
      <c r="AM36" s="14"/>
      <c r="BG36" s="32"/>
      <c r="BH36" s="32"/>
    </row>
    <row r="37" spans="59:60" ht="15">
      <c r="BG37" s="32"/>
      <c r="BH37" s="32"/>
    </row>
  </sheetData>
  <sheetProtection/>
  <mergeCells count="31">
    <mergeCell ref="A22:B22"/>
    <mergeCell ref="AG6:AI7"/>
    <mergeCell ref="AM6:AO7"/>
    <mergeCell ref="B4:B8"/>
    <mergeCell ref="A4:A8"/>
    <mergeCell ref="O6:Q7"/>
    <mergeCell ref="BB5:BD7"/>
    <mergeCell ref="AV4:BJ4"/>
    <mergeCell ref="AY5:BA5"/>
    <mergeCell ref="AS4:AU7"/>
    <mergeCell ref="AM5:AR5"/>
    <mergeCell ref="U6:W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R1:T1"/>
    <mergeCell ref="C2:T2"/>
    <mergeCell ref="C4:E7"/>
    <mergeCell ref="F4:AR4"/>
    <mergeCell ref="F5:H7"/>
    <mergeCell ref="L6:N7"/>
    <mergeCell ref="X6:Z7"/>
    <mergeCell ref="AJ5:AL7"/>
    <mergeCell ref="I6:K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2019-09-09T04:43:42Z</cp:lastPrinted>
  <dcterms:created xsi:type="dcterms:W3CDTF">2013-04-03T10:22:22Z</dcterms:created>
  <dcterms:modified xsi:type="dcterms:W3CDTF">2019-09-09T10:29:26Z</dcterms:modified>
  <cp:category/>
  <cp:version/>
  <cp:contentType/>
  <cp:contentStatus/>
</cp:coreProperties>
</file>