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355" windowHeight="6660" firstSheet="1" activeTab="1"/>
  </bookViews>
  <sheets>
    <sheet name="Лист1 (2)" sheetId="5" r:id="rId1"/>
    <sheet name="Лист1" sheetId="1" r:id="rId2"/>
  </sheets>
  <definedNames>
    <definedName name="_xlnm.Print_Area" localSheetId="1">Лист1!$A$1:$AF$53</definedName>
  </definedNames>
  <calcPr calcId="125725"/>
</workbook>
</file>

<file path=xl/calcChain.xml><?xml version="1.0" encoding="utf-8"?>
<calcChain xmlns="http://schemas.openxmlformats.org/spreadsheetml/2006/main">
  <c r="AF51" i="1"/>
  <c r="C34" l="1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B35"/>
  <c r="B34"/>
  <c r="C51" l="1"/>
  <c r="D51"/>
  <c r="E51"/>
  <c r="F51"/>
  <c r="G51"/>
  <c r="H51"/>
  <c r="I51"/>
  <c r="J51"/>
  <c r="K51"/>
  <c r="L51"/>
  <c r="M51"/>
  <c r="N51"/>
  <c r="O51"/>
  <c r="P51"/>
  <c r="Q51"/>
  <c r="S51"/>
  <c r="T51"/>
  <c r="U51"/>
  <c r="V51"/>
  <c r="W51"/>
  <c r="Z51"/>
  <c r="AB51"/>
  <c r="AD51"/>
  <c r="AE51"/>
  <c r="B51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B3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Z47"/>
  <c r="AB47"/>
  <c r="AC47"/>
  <c r="AD47"/>
  <c r="AE47"/>
  <c r="B47"/>
  <c r="AF48"/>
  <c r="AF50"/>
  <c r="AF49"/>
  <c r="AF52"/>
  <c r="AE27" l="1"/>
  <c r="AE26"/>
  <c r="H15" l="1"/>
  <c r="I15"/>
  <c r="Y29"/>
  <c r="Z15"/>
  <c r="Y15"/>
  <c r="X15"/>
  <c r="X5"/>
  <c r="D15" l="1"/>
  <c r="D5"/>
  <c r="I27" l="1"/>
  <c r="AF41" l="1"/>
  <c r="X29"/>
  <c r="E5"/>
  <c r="E4" s="1"/>
  <c r="F5"/>
  <c r="F4" s="1"/>
  <c r="G5"/>
  <c r="G4" s="1"/>
  <c r="H5"/>
  <c r="I5"/>
  <c r="J5"/>
  <c r="J4" s="1"/>
  <c r="K5"/>
  <c r="K4" s="1"/>
  <c r="L5"/>
  <c r="M5"/>
  <c r="N5"/>
  <c r="N4" s="1"/>
  <c r="O5"/>
  <c r="O4" s="1"/>
  <c r="P5"/>
  <c r="P4" s="1"/>
  <c r="Q5"/>
  <c r="R5"/>
  <c r="S5"/>
  <c r="S4" s="1"/>
  <c r="T5"/>
  <c r="U5"/>
  <c r="V5"/>
  <c r="V4" s="1"/>
  <c r="W5"/>
  <c r="Y5"/>
  <c r="Y25" s="1"/>
  <c r="Z5"/>
  <c r="Z4" s="1"/>
  <c r="AA5"/>
  <c r="AA4" s="1"/>
  <c r="AB5"/>
  <c r="AB4" s="1"/>
  <c r="AC5"/>
  <c r="AD5"/>
  <c r="AD4" s="1"/>
  <c r="AE5"/>
  <c r="AE4" s="1"/>
  <c r="E15"/>
  <c r="F15"/>
  <c r="G15"/>
  <c r="J15"/>
  <c r="K15"/>
  <c r="L15"/>
  <c r="M15"/>
  <c r="N15"/>
  <c r="O15"/>
  <c r="P15"/>
  <c r="Q15"/>
  <c r="R15"/>
  <c r="S15"/>
  <c r="T15"/>
  <c r="U15"/>
  <c r="V15"/>
  <c r="W15"/>
  <c r="AA15"/>
  <c r="AB15"/>
  <c r="AC15"/>
  <c r="AD15"/>
  <c r="AE15"/>
  <c r="B15"/>
  <c r="C15"/>
  <c r="S29"/>
  <c r="AE28"/>
  <c r="AE29"/>
  <c r="AE30"/>
  <c r="AE31"/>
  <c r="AE32"/>
  <c r="E28"/>
  <c r="E29"/>
  <c r="C26"/>
  <c r="C27"/>
  <c r="C28"/>
  <c r="C29"/>
  <c r="C30"/>
  <c r="C31"/>
  <c r="C32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D27"/>
  <c r="E27"/>
  <c r="F27"/>
  <c r="G27"/>
  <c r="H27"/>
  <c r="J27"/>
  <c r="K27"/>
  <c r="L27"/>
  <c r="M27"/>
  <c r="N27"/>
  <c r="O27"/>
  <c r="P27"/>
  <c r="Q27"/>
  <c r="R27"/>
  <c r="S27"/>
  <c r="T27"/>
  <c r="U27"/>
  <c r="V27"/>
  <c r="W27"/>
  <c r="X27"/>
  <c r="Y27"/>
  <c r="AA27"/>
  <c r="AB27"/>
  <c r="AC27"/>
  <c r="AD27"/>
  <c r="D28"/>
  <c r="F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D29"/>
  <c r="F29"/>
  <c r="H29"/>
  <c r="I29"/>
  <c r="J29"/>
  <c r="K29"/>
  <c r="L29"/>
  <c r="M29"/>
  <c r="N29"/>
  <c r="O29"/>
  <c r="P29"/>
  <c r="Q29"/>
  <c r="R29"/>
  <c r="T29"/>
  <c r="U29"/>
  <c r="V29"/>
  <c r="W29"/>
  <c r="AA29"/>
  <c r="AB29"/>
  <c r="AC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B26"/>
  <c r="B27"/>
  <c r="B28"/>
  <c r="B29"/>
  <c r="B30"/>
  <c r="B31"/>
  <c r="B32"/>
  <c r="C5"/>
  <c r="AF33"/>
  <c r="AF42"/>
  <c r="AF43"/>
  <c r="AF44"/>
  <c r="AF45"/>
  <c r="AF40"/>
  <c r="AF37"/>
  <c r="AF38"/>
  <c r="AF39"/>
  <c r="AF46"/>
  <c r="AF47" s="1"/>
  <c r="W4"/>
  <c r="B5"/>
  <c r="B4" s="1"/>
  <c r="AF22"/>
  <c r="AF21"/>
  <c r="AF20"/>
  <c r="AF19"/>
  <c r="AF18"/>
  <c r="AF17"/>
  <c r="AF16"/>
  <c r="AF12"/>
  <c r="R3"/>
  <c r="AF3" s="1"/>
  <c r="AF6"/>
  <c r="AF7"/>
  <c r="AF8"/>
  <c r="AF9"/>
  <c r="AF10"/>
  <c r="AF11"/>
  <c r="J21" i="5"/>
  <c r="AF16"/>
  <c r="AF17"/>
  <c r="AF18"/>
  <c r="AF19"/>
  <c r="AF20"/>
  <c r="AF5"/>
  <c r="AF6"/>
  <c r="B7"/>
  <c r="C7"/>
  <c r="D7"/>
  <c r="E7"/>
  <c r="AF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8"/>
  <c r="AF9"/>
  <c r="B10"/>
  <c r="C10"/>
  <c r="AF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1"/>
  <c r="AF12"/>
  <c r="AF13"/>
  <c r="AF14"/>
  <c r="AF15"/>
  <c r="B21"/>
  <c r="C21"/>
  <c r="AF21"/>
  <c r="D21"/>
  <c r="E21"/>
  <c r="F21"/>
  <c r="G21"/>
  <c r="I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2"/>
  <c r="AF23"/>
  <c r="AF24"/>
  <c r="AF25"/>
  <c r="AF26"/>
  <c r="AF27"/>
  <c r="AF28"/>
  <c r="AF29"/>
  <c r="AF30"/>
  <c r="AF31"/>
  <c r="AF32"/>
  <c r="AF33"/>
  <c r="AF34"/>
  <c r="AF35"/>
  <c r="AF36"/>
  <c r="B37"/>
  <c r="C37"/>
  <c r="AF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8"/>
  <c r="AF39"/>
  <c r="AF40"/>
  <c r="AF41"/>
  <c r="C42"/>
  <c r="E42"/>
  <c r="J42"/>
  <c r="L42"/>
  <c r="N42"/>
  <c r="O42"/>
  <c r="P44"/>
  <c r="P42"/>
  <c r="Q44"/>
  <c r="Q42"/>
  <c r="R42"/>
  <c r="S44"/>
  <c r="S42"/>
  <c r="T44"/>
  <c r="T42"/>
  <c r="U44"/>
  <c r="U42"/>
  <c r="V44"/>
  <c r="V42"/>
  <c r="W42"/>
  <c r="X44"/>
  <c r="X42"/>
  <c r="Y44"/>
  <c r="Y42"/>
  <c r="Z44"/>
  <c r="Z42"/>
  <c r="AA44"/>
  <c r="AA42"/>
  <c r="AB44"/>
  <c r="AB42"/>
  <c r="AC44"/>
  <c r="AC42"/>
  <c r="AD44"/>
  <c r="AD42"/>
  <c r="AE42"/>
  <c r="AF43"/>
  <c r="B44"/>
  <c r="B42"/>
  <c r="C44"/>
  <c r="D44"/>
  <c r="D42"/>
  <c r="F44"/>
  <c r="F42"/>
  <c r="G44"/>
  <c r="G42"/>
  <c r="H44"/>
  <c r="H42"/>
  <c r="I44"/>
  <c r="I42"/>
  <c r="K44"/>
  <c r="K42"/>
  <c r="M44"/>
  <c r="M42"/>
  <c r="AF45"/>
  <c r="AF46"/>
  <c r="AF47"/>
  <c r="AF48"/>
  <c r="AF49"/>
  <c r="B50"/>
  <c r="C50"/>
  <c r="D50"/>
  <c r="E50"/>
  <c r="AF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1"/>
  <c r="AF52"/>
  <c r="B53"/>
  <c r="C53"/>
  <c r="AF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4"/>
  <c r="AF55"/>
  <c r="B56"/>
  <c r="C56"/>
  <c r="D56"/>
  <c r="E56"/>
  <c r="AF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7"/>
  <c r="AF58"/>
  <c r="B59"/>
  <c r="C59"/>
  <c r="AF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60"/>
  <c r="AF61"/>
  <c r="B62"/>
  <c r="C62"/>
  <c r="D62"/>
  <c r="E62"/>
  <c r="AF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3"/>
  <c r="AF64"/>
  <c r="B65"/>
  <c r="C65"/>
  <c r="AF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6"/>
  <c r="AF67"/>
  <c r="B68"/>
  <c r="C68"/>
  <c r="D68"/>
  <c r="E68"/>
  <c r="AF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9"/>
  <c r="AF70"/>
  <c r="AF71"/>
  <c r="AF72"/>
  <c r="AF73"/>
  <c r="AF74"/>
  <c r="AF75"/>
  <c r="AF76"/>
  <c r="B77"/>
  <c r="C77"/>
  <c r="AF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42"/>
  <c r="AF44"/>
  <c r="C25" i="1" l="1"/>
  <c r="AC25"/>
  <c r="M25"/>
  <c r="I25"/>
  <c r="D25"/>
  <c r="U25"/>
  <c r="Q25"/>
  <c r="AF26"/>
  <c r="AF30"/>
  <c r="H25"/>
  <c r="L25"/>
  <c r="T25"/>
  <c r="AF32"/>
  <c r="X25"/>
  <c r="AF29"/>
  <c r="C4"/>
  <c r="X4"/>
  <c r="T4"/>
  <c r="L4"/>
  <c r="H4"/>
  <c r="D4"/>
  <c r="AF28"/>
  <c r="AC4"/>
  <c r="Y4"/>
  <c r="U4"/>
  <c r="Q4"/>
  <c r="M4"/>
  <c r="I4"/>
  <c r="G25"/>
  <c r="O25"/>
  <c r="W25"/>
  <c r="AF27"/>
  <c r="AF31"/>
  <c r="AB25"/>
  <c r="K25"/>
  <c r="S25"/>
  <c r="AA25"/>
  <c r="AE25"/>
  <c r="F25"/>
  <c r="J25"/>
  <c r="N25"/>
  <c r="R25"/>
  <c r="V25"/>
  <c r="Z25"/>
  <c r="AD25"/>
  <c r="AF36"/>
  <c r="AG36" s="1"/>
  <c r="P25"/>
  <c r="E25"/>
  <c r="B25"/>
  <c r="AF15"/>
  <c r="AF5"/>
  <c r="AF4" s="1"/>
  <c r="AF25" l="1"/>
</calcChain>
</file>

<file path=xl/sharedStrings.xml><?xml version="1.0" encoding="utf-8"?>
<sst xmlns="http://schemas.openxmlformats.org/spreadsheetml/2006/main" count="198" uniqueCount="115">
  <si>
    <t>Наименование хозяйств</t>
  </si>
  <si>
    <t>СХПК Слава</t>
  </si>
  <si>
    <t>колхоз Урожай</t>
  </si>
  <si>
    <t>колхоз Искра</t>
  </si>
  <si>
    <t>СХПК Дружба</t>
  </si>
  <si>
    <t>СХПК Труд</t>
  </si>
  <si>
    <t>СХПК Восток</t>
  </si>
  <si>
    <t>СХПК Асаново</t>
  </si>
  <si>
    <t>СХПК Алга</t>
  </si>
  <si>
    <t>СХПК Рассвет</t>
  </si>
  <si>
    <t>СХПК Луч</t>
  </si>
  <si>
    <t>СХПК Заря</t>
  </si>
  <si>
    <t>СХПК Победа</t>
  </si>
  <si>
    <t>СХПК Пайгас</t>
  </si>
  <si>
    <t>СХПК Турхан</t>
  </si>
  <si>
    <t>ООО Дубовка</t>
  </si>
  <si>
    <t>ООО АСК</t>
  </si>
  <si>
    <t>ООО АКО</t>
  </si>
  <si>
    <t>ООО Сюрбеево</t>
  </si>
  <si>
    <t>ООО КФХ Родина</t>
  </si>
  <si>
    <t>ООО КФХ Золотой колос</t>
  </si>
  <si>
    <t>ООО КФХ Кызыл Сабанча</t>
  </si>
  <si>
    <t>КФХ Атласкин ГВ</t>
  </si>
  <si>
    <t>КФХ Хайртдинов ФГ</t>
  </si>
  <si>
    <t>КФХ Минатуллин МР</t>
  </si>
  <si>
    <t>КФХ Самарин НГ</t>
  </si>
  <si>
    <t>КФХ Прокопьев ГВ</t>
  </si>
  <si>
    <t>КФХ Васильев НИ</t>
  </si>
  <si>
    <t>Общая площадь с/х угодий, га</t>
  </si>
  <si>
    <t>в т.ч. пашня, га</t>
  </si>
  <si>
    <t>Многолетние травы, га</t>
  </si>
  <si>
    <t>скошено, га</t>
  </si>
  <si>
    <t>Однолетние травы, га</t>
  </si>
  <si>
    <t>Озимые,га</t>
  </si>
  <si>
    <t>пшеница,га</t>
  </si>
  <si>
    <t>Яровые, га</t>
  </si>
  <si>
    <t>рожь,га</t>
  </si>
  <si>
    <t>пшеница, га</t>
  </si>
  <si>
    <t>ячмень, га</t>
  </si>
  <si>
    <t>овес, га</t>
  </si>
  <si>
    <t>Зерновые и зернобобовые, га</t>
  </si>
  <si>
    <t>вика, га</t>
  </si>
  <si>
    <t>горох, га</t>
  </si>
  <si>
    <t>Картофель, га</t>
  </si>
  <si>
    <t>план, га</t>
  </si>
  <si>
    <t>факт,га</t>
  </si>
  <si>
    <t>Овощи, га</t>
  </si>
  <si>
    <t>морковь, га</t>
  </si>
  <si>
    <t>свекла, га</t>
  </si>
  <si>
    <t>капуста, га</t>
  </si>
  <si>
    <t>лук севок, га</t>
  </si>
  <si>
    <t>Сахарная свекла, га</t>
  </si>
  <si>
    <t>Донник, га</t>
  </si>
  <si>
    <t>Подсолнечник, га</t>
  </si>
  <si>
    <t>Рапс, га</t>
  </si>
  <si>
    <t>Горчица, га</t>
  </si>
  <si>
    <t>Редька масличная на семена, га</t>
  </si>
  <si>
    <t xml:space="preserve">Информация о ходе весенних полевых работ в разрезе хозяйств Комсомольского района на </t>
  </si>
  <si>
    <t>Заготовлено кормов, тн</t>
  </si>
  <si>
    <t>сено, тн</t>
  </si>
  <si>
    <t>сенаж, тн</t>
  </si>
  <si>
    <t>зеленая масса, тн</t>
  </si>
  <si>
    <t>Протравливание семян яр.зерновых, тн</t>
  </si>
  <si>
    <t>подкормка, га</t>
  </si>
  <si>
    <t>боронование, га</t>
  </si>
  <si>
    <t>яровизация, тн</t>
  </si>
  <si>
    <t>Зябь, га</t>
  </si>
  <si>
    <t>культивация, га</t>
  </si>
  <si>
    <t>Пересев озимых, га</t>
  </si>
  <si>
    <t>яр.пшеница, га</t>
  </si>
  <si>
    <t>Кукуруза, га</t>
  </si>
  <si>
    <t>Хим.защита, га</t>
  </si>
  <si>
    <t>Хим.прополка, га</t>
  </si>
  <si>
    <t>гребнеобразование, га</t>
  </si>
  <si>
    <t>Другие</t>
  </si>
  <si>
    <t>Итого</t>
  </si>
  <si>
    <t>ФГУ "Госсорткомиссия"</t>
  </si>
  <si>
    <t>ООО Восход</t>
  </si>
  <si>
    <t>на зел.корм</t>
  </si>
  <si>
    <t>пшеница, т</t>
  </si>
  <si>
    <t>ячмень, т</t>
  </si>
  <si>
    <t>овес, т</t>
  </si>
  <si>
    <t>вика, т</t>
  </si>
  <si>
    <t>горох, т</t>
  </si>
  <si>
    <t>чеснок, га</t>
  </si>
  <si>
    <t>2018 год</t>
  </si>
  <si>
    <t xml:space="preserve">Итоги сева под урожай  </t>
  </si>
  <si>
    <t>силос, тн</t>
  </si>
  <si>
    <t>Обмолочено, га</t>
  </si>
  <si>
    <t>озимая рожь, га</t>
  </si>
  <si>
    <t>озимая пшеница, га</t>
  </si>
  <si>
    <t>Намолочено, тонн</t>
  </si>
  <si>
    <t>озимая пшеница, т</t>
  </si>
  <si>
    <t>озимая рожь, т</t>
  </si>
  <si>
    <t>Урожайность, ц/га</t>
  </si>
  <si>
    <t xml:space="preserve">озимая пшеница, ц/га </t>
  </si>
  <si>
    <t>озимая рожь, ц/га</t>
  </si>
  <si>
    <t>пшеница, ц/га</t>
  </si>
  <si>
    <t>ячмень, ц/га</t>
  </si>
  <si>
    <t>овес, ц/га</t>
  </si>
  <si>
    <t>вика, ц/га</t>
  </si>
  <si>
    <t>горох, ц/га</t>
  </si>
  <si>
    <t>Подгот почв под озим, га</t>
  </si>
  <si>
    <t>Подъем зяби, га</t>
  </si>
  <si>
    <t>Работало комбайнов, ед</t>
  </si>
  <si>
    <t>бобы корм 22 га 3т</t>
  </si>
  <si>
    <t>план посева озимых, га</t>
  </si>
  <si>
    <t>выполнен посев,%</t>
  </si>
  <si>
    <t>выполнено,%</t>
  </si>
  <si>
    <t>Убрано картофеля, га</t>
  </si>
  <si>
    <t>Убрано овощей, га</t>
  </si>
  <si>
    <t>Валовой сбор картофеля,т</t>
  </si>
  <si>
    <t>Валовой сбор овощей,т</t>
  </si>
  <si>
    <t>картофеля, ц/га</t>
  </si>
  <si>
    <t>овощей, ц/га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</si>
</sst>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#,##0.0"/>
    <numFmt numFmtId="166" formatCode="0.0%"/>
  </numFmts>
  <fonts count="16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6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0"/>
      <color rgb="FFC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49" fontId="6" fillId="0" borderId="3" xfId="0" applyNumberFormat="1" applyFont="1" applyBorder="1" applyAlignment="1">
      <alignment horizontal="center" vertical="center" textRotation="90"/>
    </xf>
    <xf numFmtId="49" fontId="6" fillId="0" borderId="3" xfId="0" applyNumberFormat="1" applyFont="1" applyBorder="1" applyAlignment="1">
      <alignment horizontal="center" vertical="distributed" textRotation="90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/>
    <xf numFmtId="0" fontId="3" fillId="0" borderId="0" xfId="0" applyFont="1"/>
    <xf numFmtId="0" fontId="4" fillId="0" borderId="3" xfId="0" applyFont="1" applyBorder="1"/>
    <xf numFmtId="0" fontId="4" fillId="0" borderId="0" xfId="0" applyFont="1"/>
    <xf numFmtId="0" fontId="4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textRotation="90"/>
    </xf>
    <xf numFmtId="0" fontId="7" fillId="0" borderId="3" xfId="0" applyFont="1" applyBorder="1"/>
    <xf numFmtId="0" fontId="8" fillId="0" borderId="3" xfId="0" applyFont="1" applyBorder="1"/>
    <xf numFmtId="0" fontId="3" fillId="0" borderId="2" xfId="0" applyFont="1" applyFill="1" applyBorder="1" applyAlignment="1">
      <alignment horizontal="right" vertical="top" wrapText="1"/>
    </xf>
    <xf numFmtId="0" fontId="1" fillId="0" borderId="3" xfId="0" applyFont="1" applyBorder="1"/>
    <xf numFmtId="0" fontId="2" fillId="0" borderId="3" xfId="0" applyFont="1" applyBorder="1"/>
    <xf numFmtId="3" fontId="9" fillId="0" borderId="3" xfId="0" applyNumberFormat="1" applyFont="1" applyBorder="1"/>
    <xf numFmtId="3" fontId="1" fillId="0" borderId="3" xfId="0" applyNumberFormat="1" applyFont="1" applyBorder="1"/>
    <xf numFmtId="165" fontId="1" fillId="0" borderId="3" xfId="0" applyNumberFormat="1" applyFont="1" applyBorder="1"/>
    <xf numFmtId="0" fontId="6" fillId="0" borderId="0" xfId="0" applyFont="1"/>
    <xf numFmtId="0" fontId="4" fillId="3" borderId="2" xfId="0" applyFont="1" applyFill="1" applyBorder="1" applyAlignment="1">
      <alignment vertical="top" wrapText="1"/>
    </xf>
    <xf numFmtId="3" fontId="2" fillId="3" borderId="3" xfId="0" applyNumberFormat="1" applyFont="1" applyFill="1" applyBorder="1"/>
    <xf numFmtId="10" fontId="10" fillId="3" borderId="0" xfId="0" applyNumberFormat="1" applyFont="1" applyFill="1"/>
    <xf numFmtId="0" fontId="4" fillId="3" borderId="0" xfId="0" applyFont="1" applyFill="1"/>
    <xf numFmtId="0" fontId="2" fillId="3" borderId="3" xfId="0" applyFont="1" applyFill="1" applyBorder="1"/>
    <xf numFmtId="0" fontId="9" fillId="3" borderId="3" xfId="0" applyFont="1" applyFill="1" applyBorder="1"/>
    <xf numFmtId="0" fontId="11" fillId="3" borderId="2" xfId="0" applyFont="1" applyFill="1" applyBorder="1" applyAlignment="1">
      <alignment horizontal="left" vertical="top" wrapText="1"/>
    </xf>
    <xf numFmtId="9" fontId="12" fillId="3" borderId="3" xfId="0" applyNumberFormat="1" applyFont="1" applyFill="1" applyBorder="1"/>
    <xf numFmtId="10" fontId="12" fillId="3" borderId="3" xfId="0" applyNumberFormat="1" applyFont="1" applyFill="1" applyBorder="1"/>
    <xf numFmtId="0" fontId="11" fillId="3" borderId="0" xfId="0" applyFont="1" applyFill="1"/>
    <xf numFmtId="165" fontId="2" fillId="3" borderId="3" xfId="0" applyNumberFormat="1" applyFont="1" applyFill="1" applyBorder="1"/>
    <xf numFmtId="0" fontId="0" fillId="3" borderId="0" xfId="0" applyFill="1"/>
    <xf numFmtId="0" fontId="6" fillId="3" borderId="3" xfId="0" applyFont="1" applyFill="1" applyBorder="1" applyAlignment="1">
      <alignment horizontal="center" vertical="center"/>
    </xf>
    <xf numFmtId="3" fontId="9" fillId="3" borderId="3" xfId="0" applyNumberFormat="1" applyFont="1" applyFill="1" applyBorder="1"/>
    <xf numFmtId="49" fontId="6" fillId="4" borderId="3" xfId="0" applyNumberFormat="1" applyFont="1" applyFill="1" applyBorder="1" applyAlignment="1">
      <alignment horizontal="center" vertical="center" textRotation="90"/>
    </xf>
    <xf numFmtId="49" fontId="6" fillId="4" borderId="3" xfId="0" applyNumberFormat="1" applyFont="1" applyFill="1" applyBorder="1" applyAlignment="1">
      <alignment horizontal="center" vertical="distributed" textRotation="90"/>
    </xf>
    <xf numFmtId="0" fontId="6" fillId="4" borderId="3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right" vertical="top" wrapText="1"/>
    </xf>
    <xf numFmtId="166" fontId="13" fillId="3" borderId="3" xfId="0" applyNumberFormat="1" applyFont="1" applyFill="1" applyBorder="1"/>
    <xf numFmtId="166" fontId="14" fillId="3" borderId="3" xfId="0" applyNumberFormat="1" applyFont="1" applyFill="1" applyBorder="1"/>
    <xf numFmtId="10" fontId="15" fillId="3" borderId="0" xfId="0" applyNumberFormat="1" applyFont="1" applyFill="1"/>
    <xf numFmtId="0" fontId="15" fillId="3" borderId="0" xfId="0" applyFont="1" applyFill="1"/>
    <xf numFmtId="10" fontId="6" fillId="0" borderId="0" xfId="0" applyNumberFormat="1" applyFont="1" applyFill="1"/>
    <xf numFmtId="10" fontId="6" fillId="3" borderId="0" xfId="0" applyNumberFormat="1" applyFont="1" applyFill="1"/>
    <xf numFmtId="0" fontId="6" fillId="3" borderId="0" xfId="0" applyFont="1" applyFill="1"/>
    <xf numFmtId="0" fontId="10" fillId="3" borderId="0" xfId="0" applyFont="1" applyFill="1"/>
    <xf numFmtId="0" fontId="4" fillId="3" borderId="2" xfId="0" applyFont="1" applyFill="1" applyBorder="1" applyAlignment="1">
      <alignment horizontal="right" vertical="top" wrapText="1"/>
    </xf>
    <xf numFmtId="0" fontId="3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/>
    <xf numFmtId="3" fontId="9" fillId="5" borderId="3" xfId="0" applyNumberFormat="1" applyFont="1" applyFill="1" applyBorder="1"/>
    <xf numFmtId="0" fontId="3" fillId="5" borderId="2" xfId="0" applyFont="1" applyFill="1" applyBorder="1" applyAlignment="1">
      <alignment horizontal="right" vertical="top" wrapText="1"/>
    </xf>
    <xf numFmtId="3" fontId="1" fillId="5" borderId="3" xfId="0" applyNumberFormat="1" applyFont="1" applyFill="1" applyBorder="1"/>
    <xf numFmtId="0" fontId="2" fillId="0" borderId="0" xfId="0" applyFont="1" applyBorder="1" applyAlignment="1">
      <alignment horizontal="right"/>
    </xf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97"/>
  <sheetViews>
    <sheetView topLeftCell="A40" workbookViewId="0">
      <pane xSplit="2700" topLeftCell="Q1" activePane="topRight"/>
      <selection activeCell="A48" sqref="A48:IV48"/>
      <selection pane="topRight" activeCell="C9" sqref="C9"/>
    </sheetView>
  </sheetViews>
  <sheetFormatPr defaultRowHeight="12.75"/>
  <cols>
    <col min="1" max="1" width="22" customWidth="1"/>
    <col min="2" max="2" width="5.7109375" customWidth="1"/>
    <col min="3" max="3" width="6.7109375" customWidth="1"/>
    <col min="4" max="4" width="7.28515625" customWidth="1"/>
    <col min="5" max="5" width="6.85546875" customWidth="1"/>
    <col min="6" max="6" width="7" customWidth="1"/>
    <col min="7" max="7" width="6.85546875" customWidth="1"/>
    <col min="8" max="8" width="7.140625" customWidth="1"/>
    <col min="9" max="9" width="7.5703125" customWidth="1"/>
    <col min="10" max="10" width="8" customWidth="1"/>
    <col min="11" max="12" width="8.140625" customWidth="1"/>
    <col min="13" max="13" width="8.28515625" customWidth="1"/>
    <col min="14" max="14" width="8.140625" customWidth="1"/>
    <col min="15" max="15" width="8" customWidth="1"/>
    <col min="16" max="16" width="7.85546875" customWidth="1"/>
    <col min="17" max="17" width="8.140625" customWidth="1"/>
    <col min="18" max="18" width="7.85546875" customWidth="1"/>
    <col min="19" max="20" width="8.140625" customWidth="1"/>
    <col min="21" max="21" width="8" customWidth="1"/>
    <col min="22" max="22" width="8.140625" customWidth="1"/>
    <col min="23" max="23" width="8.28515625" customWidth="1"/>
    <col min="24" max="24" width="8" customWidth="1"/>
    <col min="25" max="25" width="8.140625" customWidth="1"/>
    <col min="26" max="27" width="8.28515625" customWidth="1"/>
    <col min="28" max="29" width="8" customWidth="1"/>
    <col min="30" max="30" width="7.5703125" customWidth="1"/>
    <col min="31" max="31" width="8.140625" customWidth="1"/>
  </cols>
  <sheetData>
    <row r="2" spans="1:32" ht="12.75" customHeight="1">
      <c r="A2" s="59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 t="s">
        <v>85</v>
      </c>
      <c r="O2" s="60"/>
    </row>
    <row r="3" spans="1:32" ht="12.75" customHeight="1"/>
    <row r="4" spans="1:32" s="3" customFormat="1" ht="94.5" customHeight="1">
      <c r="A4" s="2" t="s">
        <v>0</v>
      </c>
      <c r="B4" s="9" t="s">
        <v>2</v>
      </c>
      <c r="C4" s="9" t="s">
        <v>3</v>
      </c>
      <c r="D4" s="9" t="s">
        <v>1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77</v>
      </c>
      <c r="U4" s="9" t="s">
        <v>19</v>
      </c>
      <c r="V4" s="10" t="s">
        <v>20</v>
      </c>
      <c r="W4" s="10" t="s">
        <v>21</v>
      </c>
      <c r="X4" s="9" t="s">
        <v>22</v>
      </c>
      <c r="Y4" s="9" t="s">
        <v>25</v>
      </c>
      <c r="Z4" s="10" t="s">
        <v>23</v>
      </c>
      <c r="AA4" s="9" t="s">
        <v>27</v>
      </c>
      <c r="AB4" s="10" t="s">
        <v>24</v>
      </c>
      <c r="AC4" s="10" t="s">
        <v>26</v>
      </c>
      <c r="AD4" s="9" t="s">
        <v>76</v>
      </c>
      <c r="AE4" s="17" t="s">
        <v>74</v>
      </c>
      <c r="AF4" s="11" t="s">
        <v>75</v>
      </c>
    </row>
    <row r="5" spans="1:32" s="15" customFormat="1" ht="14.25" customHeight="1">
      <c r="A5" s="7" t="s">
        <v>28</v>
      </c>
      <c r="B5" s="14">
        <v>2302</v>
      </c>
      <c r="C5" s="14">
        <v>878</v>
      </c>
      <c r="D5" s="14">
        <v>1107</v>
      </c>
      <c r="E5" s="14">
        <v>1647</v>
      </c>
      <c r="F5" s="14">
        <v>1444</v>
      </c>
      <c r="G5" s="14">
        <v>1208</v>
      </c>
      <c r="H5" s="14">
        <v>1220</v>
      </c>
      <c r="I5" s="14">
        <v>645</v>
      </c>
      <c r="J5" s="14">
        <v>824</v>
      </c>
      <c r="K5" s="14">
        <v>1057</v>
      </c>
      <c r="L5" s="14">
        <v>733</v>
      </c>
      <c r="M5" s="14">
        <v>917</v>
      </c>
      <c r="N5" s="14">
        <v>737</v>
      </c>
      <c r="O5" s="14">
        <v>468</v>
      </c>
      <c r="P5" s="14">
        <v>824</v>
      </c>
      <c r="Q5" s="14">
        <v>1749</v>
      </c>
      <c r="R5" s="14">
        <v>193</v>
      </c>
      <c r="S5" s="14">
        <v>765</v>
      </c>
      <c r="T5" s="14">
        <v>659</v>
      </c>
      <c r="U5" s="14">
        <v>964</v>
      </c>
      <c r="V5" s="14">
        <v>522</v>
      </c>
      <c r="W5" s="14">
        <v>462</v>
      </c>
      <c r="X5" s="14">
        <v>316</v>
      </c>
      <c r="Y5" s="14">
        <v>341</v>
      </c>
      <c r="Z5" s="14">
        <v>728</v>
      </c>
      <c r="AA5" s="14">
        <v>350</v>
      </c>
      <c r="AB5" s="14">
        <v>660</v>
      </c>
      <c r="AC5" s="14">
        <v>251</v>
      </c>
      <c r="AD5" s="14">
        <v>737</v>
      </c>
      <c r="AE5" s="14">
        <v>1799</v>
      </c>
      <c r="AF5" s="18">
        <f t="shared" ref="AF5:AF36" si="0">SUM(B5:AE5)</f>
        <v>26507</v>
      </c>
    </row>
    <row r="6" spans="1:32" s="13" customFormat="1" ht="14.25" customHeight="1">
      <c r="A6" s="5" t="s">
        <v>29</v>
      </c>
      <c r="B6" s="12">
        <v>2317</v>
      </c>
      <c r="C6" s="12">
        <v>878</v>
      </c>
      <c r="D6" s="12">
        <v>1107</v>
      </c>
      <c r="E6" s="12">
        <v>1647</v>
      </c>
      <c r="F6" s="12">
        <v>1541</v>
      </c>
      <c r="G6" s="12">
        <v>1308</v>
      </c>
      <c r="H6" s="12">
        <v>1220</v>
      </c>
      <c r="I6" s="12">
        <v>645</v>
      </c>
      <c r="J6" s="12">
        <v>825</v>
      </c>
      <c r="K6" s="12">
        <v>1105</v>
      </c>
      <c r="L6" s="12">
        <v>733</v>
      </c>
      <c r="M6" s="12">
        <v>917</v>
      </c>
      <c r="N6" s="12">
        <v>737</v>
      </c>
      <c r="O6" s="12">
        <v>502</v>
      </c>
      <c r="P6" s="12">
        <v>824</v>
      </c>
      <c r="Q6" s="12">
        <v>1944</v>
      </c>
      <c r="R6" s="12">
        <v>193</v>
      </c>
      <c r="S6" s="12">
        <v>765</v>
      </c>
      <c r="T6" s="12">
        <v>659</v>
      </c>
      <c r="U6" s="12">
        <v>964</v>
      </c>
      <c r="V6" s="12">
        <v>522</v>
      </c>
      <c r="W6" s="12">
        <v>462</v>
      </c>
      <c r="X6" s="12">
        <v>316</v>
      </c>
      <c r="Y6" s="12">
        <v>341</v>
      </c>
      <c r="Z6" s="12">
        <v>728</v>
      </c>
      <c r="AA6" s="12">
        <v>350</v>
      </c>
      <c r="AB6" s="12">
        <v>800</v>
      </c>
      <c r="AC6" s="12">
        <v>251</v>
      </c>
      <c r="AD6" s="12">
        <v>1380</v>
      </c>
      <c r="AE6" s="12">
        <v>1799</v>
      </c>
      <c r="AF6" s="18">
        <f t="shared" si="0"/>
        <v>27780</v>
      </c>
    </row>
    <row r="7" spans="1:32" s="15" customFormat="1" ht="14.25" customHeight="1">
      <c r="A7" s="16" t="s">
        <v>40</v>
      </c>
      <c r="B7" s="18">
        <f t="shared" ref="B7:AE7" si="1">B9</f>
        <v>1570</v>
      </c>
      <c r="C7" s="18">
        <f t="shared" si="1"/>
        <v>490</v>
      </c>
      <c r="D7" s="18">
        <f t="shared" si="1"/>
        <v>662</v>
      </c>
      <c r="E7" s="18">
        <f t="shared" si="1"/>
        <v>1111</v>
      </c>
      <c r="F7" s="18">
        <f t="shared" si="1"/>
        <v>739</v>
      </c>
      <c r="G7" s="18">
        <f t="shared" si="1"/>
        <v>930</v>
      </c>
      <c r="H7" s="18">
        <f t="shared" si="1"/>
        <v>700</v>
      </c>
      <c r="I7" s="18">
        <f t="shared" si="1"/>
        <v>310</v>
      </c>
      <c r="J7" s="18">
        <f t="shared" si="1"/>
        <v>462</v>
      </c>
      <c r="K7" s="18">
        <f t="shared" si="1"/>
        <v>800</v>
      </c>
      <c r="L7" s="18">
        <f t="shared" si="1"/>
        <v>430</v>
      </c>
      <c r="M7" s="18">
        <f t="shared" si="1"/>
        <v>609</v>
      </c>
      <c r="N7" s="18">
        <f t="shared" si="1"/>
        <v>520</v>
      </c>
      <c r="O7" s="18">
        <f t="shared" si="1"/>
        <v>315</v>
      </c>
      <c r="P7" s="18">
        <f t="shared" si="1"/>
        <v>140</v>
      </c>
      <c r="Q7" s="18">
        <f t="shared" si="1"/>
        <v>867</v>
      </c>
      <c r="R7" s="18">
        <f t="shared" si="1"/>
        <v>0</v>
      </c>
      <c r="S7" s="18">
        <f t="shared" si="1"/>
        <v>545</v>
      </c>
      <c r="T7" s="18">
        <f t="shared" si="1"/>
        <v>510</v>
      </c>
      <c r="U7" s="18">
        <f t="shared" si="1"/>
        <v>430</v>
      </c>
      <c r="V7" s="18">
        <f t="shared" si="1"/>
        <v>370</v>
      </c>
      <c r="W7" s="18">
        <f t="shared" si="1"/>
        <v>282</v>
      </c>
      <c r="X7" s="18">
        <f t="shared" si="1"/>
        <v>150</v>
      </c>
      <c r="Y7" s="18">
        <f t="shared" si="1"/>
        <v>215</v>
      </c>
      <c r="Z7" s="18">
        <f t="shared" si="1"/>
        <v>440</v>
      </c>
      <c r="AA7" s="18">
        <f t="shared" si="1"/>
        <v>300</v>
      </c>
      <c r="AB7" s="18">
        <f t="shared" si="1"/>
        <v>220</v>
      </c>
      <c r="AC7" s="18">
        <f t="shared" si="1"/>
        <v>153</v>
      </c>
      <c r="AD7" s="18">
        <f t="shared" si="1"/>
        <v>687</v>
      </c>
      <c r="AE7" s="18">
        <f t="shared" si="1"/>
        <v>918</v>
      </c>
      <c r="AF7" s="18">
        <f t="shared" si="0"/>
        <v>15875</v>
      </c>
    </row>
    <row r="8" spans="1:32" s="13" customFormat="1" ht="14.25" customHeight="1">
      <c r="A8" s="6" t="s">
        <v>44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8">
        <f t="shared" si="0"/>
        <v>0</v>
      </c>
    </row>
    <row r="9" spans="1:32" s="13" customFormat="1" ht="14.25" customHeight="1">
      <c r="A9" s="6" t="s">
        <v>45</v>
      </c>
      <c r="B9" s="12">
        <v>1570</v>
      </c>
      <c r="C9" s="12">
        <v>490</v>
      </c>
      <c r="D9" s="12">
        <v>662</v>
      </c>
      <c r="E9" s="12">
        <v>1111</v>
      </c>
      <c r="F9" s="12">
        <v>739</v>
      </c>
      <c r="G9" s="12">
        <v>930</v>
      </c>
      <c r="H9" s="12">
        <v>700</v>
      </c>
      <c r="I9" s="12">
        <v>310</v>
      </c>
      <c r="J9" s="12">
        <v>462</v>
      </c>
      <c r="K9" s="12">
        <v>800</v>
      </c>
      <c r="L9" s="12">
        <v>430</v>
      </c>
      <c r="M9" s="12">
        <v>609</v>
      </c>
      <c r="N9" s="12">
        <v>520</v>
      </c>
      <c r="O9" s="12">
        <v>315</v>
      </c>
      <c r="P9" s="12">
        <v>140</v>
      </c>
      <c r="Q9" s="12">
        <v>867</v>
      </c>
      <c r="R9" s="12">
        <v>0</v>
      </c>
      <c r="S9" s="12">
        <v>545</v>
      </c>
      <c r="T9" s="12">
        <v>510</v>
      </c>
      <c r="U9" s="12">
        <v>430</v>
      </c>
      <c r="V9" s="12">
        <v>370</v>
      </c>
      <c r="W9" s="12">
        <v>282</v>
      </c>
      <c r="X9" s="12">
        <v>150</v>
      </c>
      <c r="Y9" s="12">
        <v>215</v>
      </c>
      <c r="Z9" s="12">
        <v>440</v>
      </c>
      <c r="AA9" s="12">
        <v>300</v>
      </c>
      <c r="AB9" s="12">
        <v>220</v>
      </c>
      <c r="AC9" s="12">
        <v>153</v>
      </c>
      <c r="AD9" s="12">
        <v>687</v>
      </c>
      <c r="AE9" s="12">
        <v>918</v>
      </c>
      <c r="AF9" s="18">
        <f t="shared" si="0"/>
        <v>15875</v>
      </c>
    </row>
    <row r="10" spans="1:32" s="15" customFormat="1" ht="14.25" customHeight="1">
      <c r="A10" s="16" t="s">
        <v>33</v>
      </c>
      <c r="B10" s="18">
        <f t="shared" ref="B10:AE10" si="2">B12</f>
        <v>230</v>
      </c>
      <c r="C10" s="18">
        <f t="shared" si="2"/>
        <v>150</v>
      </c>
      <c r="D10" s="18">
        <f t="shared" si="2"/>
        <v>162</v>
      </c>
      <c r="E10" s="18">
        <f t="shared" si="2"/>
        <v>55</v>
      </c>
      <c r="F10" s="18">
        <f t="shared" si="2"/>
        <v>215</v>
      </c>
      <c r="G10" s="18">
        <f t="shared" si="2"/>
        <v>170</v>
      </c>
      <c r="H10" s="18">
        <f t="shared" si="2"/>
        <v>150</v>
      </c>
      <c r="I10" s="18">
        <f t="shared" si="2"/>
        <v>60</v>
      </c>
      <c r="J10" s="18">
        <f t="shared" si="2"/>
        <v>163</v>
      </c>
      <c r="K10" s="18">
        <f t="shared" si="2"/>
        <v>150</v>
      </c>
      <c r="L10" s="18">
        <f t="shared" si="2"/>
        <v>120</v>
      </c>
      <c r="M10" s="18">
        <f t="shared" si="2"/>
        <v>107</v>
      </c>
      <c r="N10" s="18">
        <f t="shared" si="2"/>
        <v>40</v>
      </c>
      <c r="O10" s="18">
        <f t="shared" si="2"/>
        <v>50</v>
      </c>
      <c r="P10" s="18">
        <f t="shared" si="2"/>
        <v>50</v>
      </c>
      <c r="Q10" s="18">
        <f t="shared" si="2"/>
        <v>174</v>
      </c>
      <c r="R10" s="18">
        <f t="shared" si="2"/>
        <v>0</v>
      </c>
      <c r="S10" s="18">
        <f t="shared" si="2"/>
        <v>100</v>
      </c>
      <c r="T10" s="18">
        <f t="shared" si="2"/>
        <v>150</v>
      </c>
      <c r="U10" s="18">
        <f t="shared" si="2"/>
        <v>190</v>
      </c>
      <c r="V10" s="18">
        <f t="shared" si="2"/>
        <v>0</v>
      </c>
      <c r="W10" s="18">
        <f t="shared" si="2"/>
        <v>17</v>
      </c>
      <c r="X10" s="18">
        <f t="shared" si="2"/>
        <v>50</v>
      </c>
      <c r="Y10" s="18">
        <f t="shared" si="2"/>
        <v>0</v>
      </c>
      <c r="Z10" s="18">
        <f t="shared" si="2"/>
        <v>0</v>
      </c>
      <c r="AA10" s="18">
        <f t="shared" si="2"/>
        <v>0</v>
      </c>
      <c r="AB10" s="18">
        <f t="shared" si="2"/>
        <v>115</v>
      </c>
      <c r="AC10" s="18">
        <f t="shared" si="2"/>
        <v>0</v>
      </c>
      <c r="AD10" s="18">
        <f t="shared" si="2"/>
        <v>500</v>
      </c>
      <c r="AE10" s="18">
        <f t="shared" si="2"/>
        <v>138</v>
      </c>
      <c r="AF10" s="18">
        <f t="shared" si="0"/>
        <v>3306</v>
      </c>
    </row>
    <row r="11" spans="1:32" s="13" customFormat="1" ht="14.25" customHeight="1">
      <c r="A11" s="6" t="s">
        <v>44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8">
        <f t="shared" si="0"/>
        <v>0</v>
      </c>
    </row>
    <row r="12" spans="1:32" s="13" customFormat="1" ht="14.25" customHeight="1">
      <c r="A12" s="6" t="s">
        <v>45</v>
      </c>
      <c r="B12" s="19">
        <v>230</v>
      </c>
      <c r="C12" s="19">
        <v>150</v>
      </c>
      <c r="D12" s="19">
        <v>162</v>
      </c>
      <c r="E12" s="19">
        <v>55</v>
      </c>
      <c r="F12" s="19">
        <v>215</v>
      </c>
      <c r="G12" s="19">
        <v>170</v>
      </c>
      <c r="H12" s="19">
        <v>150</v>
      </c>
      <c r="I12" s="19">
        <v>60</v>
      </c>
      <c r="J12" s="19">
        <v>163</v>
      </c>
      <c r="K12" s="19">
        <v>150</v>
      </c>
      <c r="L12" s="19">
        <v>120</v>
      </c>
      <c r="M12" s="19">
        <v>107</v>
      </c>
      <c r="N12" s="19">
        <v>40</v>
      </c>
      <c r="O12" s="19">
        <v>50</v>
      </c>
      <c r="P12" s="19">
        <v>50</v>
      </c>
      <c r="Q12" s="19">
        <v>174</v>
      </c>
      <c r="R12" s="19">
        <v>0</v>
      </c>
      <c r="S12" s="19">
        <v>100</v>
      </c>
      <c r="T12" s="19">
        <v>150</v>
      </c>
      <c r="U12" s="19">
        <v>190</v>
      </c>
      <c r="V12" s="19">
        <v>0</v>
      </c>
      <c r="W12" s="19">
        <v>17</v>
      </c>
      <c r="X12" s="19">
        <v>50</v>
      </c>
      <c r="Y12" s="19">
        <v>0</v>
      </c>
      <c r="Z12" s="19">
        <v>0</v>
      </c>
      <c r="AA12" s="19">
        <v>0</v>
      </c>
      <c r="AB12" s="19">
        <v>115</v>
      </c>
      <c r="AC12" s="19">
        <v>0</v>
      </c>
      <c r="AD12" s="19">
        <v>500</v>
      </c>
      <c r="AE12" s="19">
        <v>138</v>
      </c>
      <c r="AF12" s="18">
        <f t="shared" si="0"/>
        <v>3306</v>
      </c>
    </row>
    <row r="13" spans="1:32" s="13" customFormat="1" ht="14.25" customHeight="1">
      <c r="A13" s="5" t="s">
        <v>34</v>
      </c>
      <c r="B13" s="12">
        <v>230</v>
      </c>
      <c r="C13" s="12">
        <v>80</v>
      </c>
      <c r="D13" s="12">
        <v>102</v>
      </c>
      <c r="E13" s="12">
        <v>55</v>
      </c>
      <c r="F13" s="12">
        <v>165</v>
      </c>
      <c r="G13" s="12">
        <v>170</v>
      </c>
      <c r="H13" s="12">
        <v>150</v>
      </c>
      <c r="I13" s="12">
        <v>20</v>
      </c>
      <c r="J13" s="12">
        <v>163</v>
      </c>
      <c r="K13" s="12">
        <v>150</v>
      </c>
      <c r="L13" s="12">
        <v>90</v>
      </c>
      <c r="M13" s="12">
        <v>107</v>
      </c>
      <c r="N13" s="12">
        <v>40</v>
      </c>
      <c r="O13" s="12">
        <v>25</v>
      </c>
      <c r="P13" s="12">
        <v>50</v>
      </c>
      <c r="Q13" s="12">
        <v>120</v>
      </c>
      <c r="R13" s="12">
        <v>0</v>
      </c>
      <c r="S13" s="12">
        <v>100</v>
      </c>
      <c r="T13" s="12">
        <v>150</v>
      </c>
      <c r="U13" s="12">
        <v>190</v>
      </c>
      <c r="V13" s="12">
        <v>0</v>
      </c>
      <c r="W13" s="12">
        <v>17</v>
      </c>
      <c r="X13" s="12">
        <v>50</v>
      </c>
      <c r="Y13" s="12">
        <v>0</v>
      </c>
      <c r="Z13" s="12">
        <v>0</v>
      </c>
      <c r="AA13" s="12">
        <v>0</v>
      </c>
      <c r="AB13" s="12">
        <v>115</v>
      </c>
      <c r="AC13" s="12">
        <v>0</v>
      </c>
      <c r="AD13" s="12">
        <v>500</v>
      </c>
      <c r="AE13" s="12">
        <v>138</v>
      </c>
      <c r="AF13" s="18">
        <f t="shared" si="0"/>
        <v>2977</v>
      </c>
    </row>
    <row r="14" spans="1:32" s="13" customFormat="1" ht="14.25" customHeight="1">
      <c r="A14" s="5" t="s">
        <v>36</v>
      </c>
      <c r="B14" s="12"/>
      <c r="C14" s="12">
        <v>70</v>
      </c>
      <c r="D14" s="12">
        <v>60</v>
      </c>
      <c r="E14" s="12"/>
      <c r="F14" s="12">
        <v>50</v>
      </c>
      <c r="G14" s="12"/>
      <c r="H14" s="12"/>
      <c r="I14" s="12">
        <v>40</v>
      </c>
      <c r="J14" s="12"/>
      <c r="K14" s="12"/>
      <c r="L14" s="12">
        <v>30</v>
      </c>
      <c r="M14" s="12"/>
      <c r="N14" s="12"/>
      <c r="O14" s="12">
        <v>25</v>
      </c>
      <c r="P14" s="12"/>
      <c r="Q14" s="12">
        <v>54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8">
        <f t="shared" si="0"/>
        <v>329</v>
      </c>
    </row>
    <row r="15" spans="1:32" s="13" customFormat="1" ht="14.25" customHeight="1">
      <c r="A15" s="5" t="s">
        <v>78</v>
      </c>
      <c r="B15" s="12"/>
      <c r="C15" s="12"/>
      <c r="D15" s="12"/>
      <c r="E15" s="12"/>
      <c r="F15" s="12">
        <v>0</v>
      </c>
      <c r="G15" s="12"/>
      <c r="H15" s="12">
        <v>135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8">
        <f t="shared" si="0"/>
        <v>135</v>
      </c>
    </row>
    <row r="16" spans="1:32" s="15" customFormat="1" ht="15" customHeight="1">
      <c r="A16" s="16" t="s">
        <v>68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>
        <f t="shared" si="0"/>
        <v>0</v>
      </c>
    </row>
    <row r="17" spans="1:32" s="13" customFormat="1" ht="15" customHeight="1">
      <c r="A17" s="5" t="s">
        <v>69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8">
        <f t="shared" si="0"/>
        <v>0</v>
      </c>
    </row>
    <row r="18" spans="1:32" s="13" customFormat="1" ht="15" customHeight="1">
      <c r="A18" s="5" t="s">
        <v>38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8">
        <f t="shared" si="0"/>
        <v>0</v>
      </c>
    </row>
    <row r="19" spans="1:32" s="13" customFormat="1" ht="15" customHeight="1">
      <c r="A19" s="5" t="s">
        <v>39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8">
        <f t="shared" si="0"/>
        <v>0</v>
      </c>
    </row>
    <row r="20" spans="1:32" s="13" customFormat="1" ht="15" customHeight="1">
      <c r="A20" s="5" t="s">
        <v>41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8">
        <f t="shared" si="0"/>
        <v>0</v>
      </c>
    </row>
    <row r="21" spans="1:32" s="15" customFormat="1" ht="14.25" customHeight="1">
      <c r="A21" s="16" t="s">
        <v>35</v>
      </c>
      <c r="B21" s="18">
        <f t="shared" ref="B21:AE21" si="3">B23</f>
        <v>1340</v>
      </c>
      <c r="C21" s="18">
        <f t="shared" si="3"/>
        <v>340</v>
      </c>
      <c r="D21" s="18">
        <f t="shared" si="3"/>
        <v>500</v>
      </c>
      <c r="E21" s="18">
        <f t="shared" si="3"/>
        <v>1056</v>
      </c>
      <c r="F21" s="18">
        <f t="shared" si="3"/>
        <v>524</v>
      </c>
      <c r="G21" s="18">
        <f t="shared" si="3"/>
        <v>760</v>
      </c>
      <c r="H21" s="18">
        <v>550</v>
      </c>
      <c r="I21" s="18">
        <f t="shared" si="3"/>
        <v>250</v>
      </c>
      <c r="J21" s="18">
        <f t="shared" si="3"/>
        <v>299</v>
      </c>
      <c r="K21" s="18">
        <f t="shared" si="3"/>
        <v>650</v>
      </c>
      <c r="L21" s="18">
        <f t="shared" si="3"/>
        <v>310</v>
      </c>
      <c r="M21" s="18">
        <f t="shared" si="3"/>
        <v>502</v>
      </c>
      <c r="N21" s="18">
        <f t="shared" si="3"/>
        <v>480</v>
      </c>
      <c r="O21" s="18">
        <f t="shared" si="3"/>
        <v>265</v>
      </c>
      <c r="P21" s="18">
        <f t="shared" si="3"/>
        <v>90</v>
      </c>
      <c r="Q21" s="18">
        <f t="shared" si="3"/>
        <v>693</v>
      </c>
      <c r="R21" s="18">
        <f t="shared" si="3"/>
        <v>0</v>
      </c>
      <c r="S21" s="18">
        <f t="shared" si="3"/>
        <v>445</v>
      </c>
      <c r="T21" s="18">
        <f t="shared" si="3"/>
        <v>360</v>
      </c>
      <c r="U21" s="18">
        <f t="shared" si="3"/>
        <v>240</v>
      </c>
      <c r="V21" s="18">
        <f t="shared" si="3"/>
        <v>370</v>
      </c>
      <c r="W21" s="18">
        <f t="shared" si="3"/>
        <v>265</v>
      </c>
      <c r="X21" s="18">
        <f t="shared" si="3"/>
        <v>100</v>
      </c>
      <c r="Y21" s="18">
        <f t="shared" si="3"/>
        <v>215</v>
      </c>
      <c r="Z21" s="18">
        <f t="shared" si="3"/>
        <v>440</v>
      </c>
      <c r="AA21" s="18">
        <f t="shared" si="3"/>
        <v>300</v>
      </c>
      <c r="AB21" s="18">
        <f t="shared" si="3"/>
        <v>105</v>
      </c>
      <c r="AC21" s="18">
        <f t="shared" si="3"/>
        <v>153</v>
      </c>
      <c r="AD21" s="18">
        <f t="shared" si="3"/>
        <v>187</v>
      </c>
      <c r="AE21" s="18">
        <f t="shared" si="3"/>
        <v>780</v>
      </c>
      <c r="AF21" s="18">
        <f t="shared" si="0"/>
        <v>12569</v>
      </c>
    </row>
    <row r="22" spans="1:32" s="13" customFormat="1" ht="14.25" customHeight="1">
      <c r="A22" s="6" t="s">
        <v>44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8">
        <f t="shared" si="0"/>
        <v>0</v>
      </c>
    </row>
    <row r="23" spans="1:32" s="13" customFormat="1" ht="14.25" customHeight="1">
      <c r="A23" s="6" t="s">
        <v>45</v>
      </c>
      <c r="B23" s="19">
        <v>1340</v>
      </c>
      <c r="C23" s="19">
        <v>340</v>
      </c>
      <c r="D23" s="19">
        <v>500</v>
      </c>
      <c r="E23" s="19">
        <v>1056</v>
      </c>
      <c r="F23" s="19">
        <v>524</v>
      </c>
      <c r="G23" s="19">
        <v>760</v>
      </c>
      <c r="H23" s="19">
        <v>550</v>
      </c>
      <c r="I23" s="19">
        <v>250</v>
      </c>
      <c r="J23" s="19">
        <v>299</v>
      </c>
      <c r="K23" s="19">
        <v>650</v>
      </c>
      <c r="L23" s="19">
        <v>310</v>
      </c>
      <c r="M23" s="19">
        <v>502</v>
      </c>
      <c r="N23" s="19">
        <v>480</v>
      </c>
      <c r="O23" s="19">
        <v>265</v>
      </c>
      <c r="P23" s="19">
        <v>90</v>
      </c>
      <c r="Q23" s="19">
        <v>693</v>
      </c>
      <c r="R23" s="19">
        <v>0</v>
      </c>
      <c r="S23" s="19">
        <v>445</v>
      </c>
      <c r="T23" s="19">
        <v>360</v>
      </c>
      <c r="U23" s="19">
        <v>240</v>
      </c>
      <c r="V23" s="19">
        <v>370</v>
      </c>
      <c r="W23" s="19">
        <v>265</v>
      </c>
      <c r="X23" s="19">
        <v>100</v>
      </c>
      <c r="Y23" s="19">
        <v>215</v>
      </c>
      <c r="Z23" s="19">
        <v>440</v>
      </c>
      <c r="AA23" s="19">
        <v>300</v>
      </c>
      <c r="AB23" s="19">
        <v>105</v>
      </c>
      <c r="AC23" s="19">
        <v>153</v>
      </c>
      <c r="AD23" s="19">
        <v>187</v>
      </c>
      <c r="AE23" s="19">
        <v>780</v>
      </c>
      <c r="AF23" s="18">
        <f t="shared" si="0"/>
        <v>12569</v>
      </c>
    </row>
    <row r="24" spans="1:32" s="13" customFormat="1" ht="14.25" customHeight="1">
      <c r="A24" s="5" t="s">
        <v>37</v>
      </c>
      <c r="B24" s="12">
        <v>450</v>
      </c>
      <c r="C24" s="12">
        <v>100</v>
      </c>
      <c r="D24" s="12">
        <v>222</v>
      </c>
      <c r="E24" s="12">
        <v>300</v>
      </c>
      <c r="F24" s="12">
        <v>137</v>
      </c>
      <c r="G24" s="12">
        <v>246</v>
      </c>
      <c r="H24" s="12">
        <v>85</v>
      </c>
      <c r="I24" s="12">
        <v>70</v>
      </c>
      <c r="J24" s="12">
        <v>130</v>
      </c>
      <c r="K24" s="12">
        <v>250</v>
      </c>
      <c r="L24" s="12">
        <v>100</v>
      </c>
      <c r="M24" s="12">
        <v>200</v>
      </c>
      <c r="N24" s="12">
        <v>220</v>
      </c>
      <c r="O24" s="12">
        <v>100</v>
      </c>
      <c r="P24" s="12">
        <v>55</v>
      </c>
      <c r="Q24" s="12">
        <v>549</v>
      </c>
      <c r="R24" s="12"/>
      <c r="S24" s="12">
        <v>80</v>
      </c>
      <c r="T24" s="12">
        <v>110</v>
      </c>
      <c r="U24" s="12">
        <v>120</v>
      </c>
      <c r="V24" s="12">
        <v>270</v>
      </c>
      <c r="W24" s="12">
        <v>110</v>
      </c>
      <c r="X24" s="12"/>
      <c r="Y24" s="12">
        <v>70</v>
      </c>
      <c r="Z24" s="12">
        <v>200</v>
      </c>
      <c r="AA24" s="12">
        <v>100</v>
      </c>
      <c r="AB24" s="12">
        <v>70</v>
      </c>
      <c r="AC24" s="12">
        <v>60</v>
      </c>
      <c r="AD24" s="12">
        <v>77</v>
      </c>
      <c r="AE24" s="12">
        <v>52</v>
      </c>
      <c r="AF24" s="18">
        <f t="shared" si="0"/>
        <v>4533</v>
      </c>
    </row>
    <row r="25" spans="1:32" s="13" customFormat="1" ht="14.25" customHeight="1">
      <c r="A25" s="5" t="s">
        <v>38</v>
      </c>
      <c r="B25" s="12">
        <v>475</v>
      </c>
      <c r="C25" s="12">
        <v>200</v>
      </c>
      <c r="D25" s="12">
        <v>217</v>
      </c>
      <c r="E25" s="12">
        <v>470</v>
      </c>
      <c r="F25" s="12">
        <v>200</v>
      </c>
      <c r="G25" s="12">
        <v>464</v>
      </c>
      <c r="H25" s="12">
        <v>350</v>
      </c>
      <c r="I25" s="12">
        <v>95</v>
      </c>
      <c r="J25" s="12">
        <v>130</v>
      </c>
      <c r="K25" s="12">
        <v>320</v>
      </c>
      <c r="L25" s="12">
        <v>140</v>
      </c>
      <c r="M25" s="12">
        <v>188</v>
      </c>
      <c r="N25" s="12">
        <v>220</v>
      </c>
      <c r="O25" s="12">
        <v>125</v>
      </c>
      <c r="P25" s="12">
        <v>35</v>
      </c>
      <c r="Q25" s="12">
        <v>144</v>
      </c>
      <c r="R25" s="12"/>
      <c r="S25" s="12">
        <v>275</v>
      </c>
      <c r="T25" s="12">
        <v>140</v>
      </c>
      <c r="U25" s="12">
        <v>120</v>
      </c>
      <c r="V25" s="12">
        <v>100</v>
      </c>
      <c r="W25" s="12">
        <v>22</v>
      </c>
      <c r="X25" s="12">
        <v>100</v>
      </c>
      <c r="Y25" s="12">
        <v>145</v>
      </c>
      <c r="Z25" s="12">
        <v>195</v>
      </c>
      <c r="AA25" s="12">
        <v>100</v>
      </c>
      <c r="AB25" s="12">
        <v>20</v>
      </c>
      <c r="AC25" s="12">
        <v>67</v>
      </c>
      <c r="AD25" s="12">
        <v>110</v>
      </c>
      <c r="AE25" s="12">
        <v>704</v>
      </c>
      <c r="AF25" s="18">
        <f t="shared" si="0"/>
        <v>5871</v>
      </c>
    </row>
    <row r="26" spans="1:32" s="13" customFormat="1" ht="14.25" customHeight="1">
      <c r="A26" s="5" t="s">
        <v>39</v>
      </c>
      <c r="B26" s="12">
        <v>375</v>
      </c>
      <c r="C26" s="12">
        <v>20</v>
      </c>
      <c r="D26" s="12">
        <v>40</v>
      </c>
      <c r="E26" s="12">
        <v>170</v>
      </c>
      <c r="F26" s="12">
        <v>120</v>
      </c>
      <c r="G26" s="12">
        <v>40</v>
      </c>
      <c r="H26" s="12">
        <v>60</v>
      </c>
      <c r="I26" s="12">
        <v>85</v>
      </c>
      <c r="J26" s="12"/>
      <c r="K26" s="12">
        <v>80</v>
      </c>
      <c r="L26" s="12">
        <v>50</v>
      </c>
      <c r="M26" s="12">
        <v>89</v>
      </c>
      <c r="N26" s="12">
        <v>40</v>
      </c>
      <c r="O26" s="12">
        <v>40</v>
      </c>
      <c r="P26" s="12"/>
      <c r="Q26" s="12"/>
      <c r="R26" s="12"/>
      <c r="S26" s="12">
        <v>90</v>
      </c>
      <c r="T26" s="12">
        <v>110</v>
      </c>
      <c r="U26" s="12"/>
      <c r="V26" s="12"/>
      <c r="W26" s="12">
        <v>70</v>
      </c>
      <c r="X26" s="12"/>
      <c r="Y26" s="12"/>
      <c r="Z26" s="12">
        <v>45</v>
      </c>
      <c r="AA26" s="12">
        <v>100</v>
      </c>
      <c r="AB26" s="12">
        <v>15</v>
      </c>
      <c r="AC26" s="12">
        <v>16</v>
      </c>
      <c r="AD26" s="12"/>
      <c r="AE26" s="12">
        <v>25</v>
      </c>
      <c r="AF26" s="18">
        <f t="shared" si="0"/>
        <v>1680</v>
      </c>
    </row>
    <row r="27" spans="1:32" s="13" customFormat="1" ht="14.25" customHeight="1">
      <c r="A27" s="5" t="s">
        <v>41</v>
      </c>
      <c r="B27" s="12"/>
      <c r="C27" s="12">
        <v>10</v>
      </c>
      <c r="D27" s="12">
        <v>21</v>
      </c>
      <c r="E27" s="12">
        <v>100</v>
      </c>
      <c r="F27" s="12">
        <v>67</v>
      </c>
      <c r="G27" s="12">
        <v>10</v>
      </c>
      <c r="H27" s="12">
        <v>15</v>
      </c>
      <c r="I27" s="12"/>
      <c r="J27" s="12">
        <v>13</v>
      </c>
      <c r="K27" s="12"/>
      <c r="L27" s="12">
        <v>10</v>
      </c>
      <c r="M27" s="12">
        <v>25</v>
      </c>
      <c r="N27" s="12"/>
      <c r="O27" s="12"/>
      <c r="P27" s="12"/>
      <c r="Q27" s="12"/>
      <c r="R27" s="12"/>
      <c r="S27" s="12"/>
      <c r="T27" s="12"/>
      <c r="U27" s="12"/>
      <c r="V27" s="12"/>
      <c r="W27" s="12">
        <v>63</v>
      </c>
      <c r="X27" s="12"/>
      <c r="Y27" s="12"/>
      <c r="Z27" s="12"/>
      <c r="AA27" s="12"/>
      <c r="AB27" s="12"/>
      <c r="AC27" s="12">
        <v>10</v>
      </c>
      <c r="AD27" s="12"/>
      <c r="AE27" s="12"/>
      <c r="AF27" s="18">
        <f t="shared" si="0"/>
        <v>344</v>
      </c>
    </row>
    <row r="28" spans="1:32" s="13" customFormat="1" ht="14.25" customHeight="1">
      <c r="A28" s="5" t="s">
        <v>42</v>
      </c>
      <c r="B28" s="12">
        <v>40</v>
      </c>
      <c r="C28" s="12">
        <v>10</v>
      </c>
      <c r="D28" s="12"/>
      <c r="E28" s="12">
        <v>16</v>
      </c>
      <c r="F28" s="12"/>
      <c r="G28" s="12"/>
      <c r="H28" s="12">
        <v>40</v>
      </c>
      <c r="I28" s="12"/>
      <c r="J28" s="12">
        <v>26</v>
      </c>
      <c r="K28" s="12"/>
      <c r="L28" s="12">
        <v>10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8">
        <f t="shared" si="0"/>
        <v>142</v>
      </c>
    </row>
    <row r="29" spans="1:32" s="13" customFormat="1" ht="14.25" customHeight="1">
      <c r="A29" s="6" t="s">
        <v>63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8">
        <f t="shared" si="0"/>
        <v>0</v>
      </c>
    </row>
    <row r="30" spans="1:32" s="13" customFormat="1" ht="14.25" customHeight="1">
      <c r="A30" s="6" t="s">
        <v>64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8">
        <f t="shared" si="0"/>
        <v>0</v>
      </c>
    </row>
    <row r="31" spans="1:32" s="15" customFormat="1" ht="14.25" customHeight="1">
      <c r="A31" s="16" t="s">
        <v>62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>
        <f t="shared" si="0"/>
        <v>0</v>
      </c>
    </row>
    <row r="32" spans="1:32" s="13" customFormat="1" ht="14.25" customHeight="1">
      <c r="A32" s="5" t="s">
        <v>79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8">
        <f t="shared" si="0"/>
        <v>0</v>
      </c>
    </row>
    <row r="33" spans="1:32" s="13" customFormat="1" ht="14.25" customHeight="1">
      <c r="A33" s="5" t="s">
        <v>80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8">
        <f t="shared" si="0"/>
        <v>0</v>
      </c>
    </row>
    <row r="34" spans="1:32" s="13" customFormat="1" ht="14.25" customHeight="1">
      <c r="A34" s="5" t="s">
        <v>81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8">
        <f t="shared" si="0"/>
        <v>0</v>
      </c>
    </row>
    <row r="35" spans="1:32" s="13" customFormat="1" ht="14.25" customHeight="1">
      <c r="A35" s="5" t="s">
        <v>82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8">
        <f t="shared" si="0"/>
        <v>0</v>
      </c>
    </row>
    <row r="36" spans="1:32" s="13" customFormat="1" ht="14.25" customHeight="1">
      <c r="A36" s="5" t="s">
        <v>83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8">
        <f t="shared" si="0"/>
        <v>0</v>
      </c>
    </row>
    <row r="37" spans="1:32" s="15" customFormat="1" ht="14.25" customHeight="1">
      <c r="A37" s="16" t="s">
        <v>43</v>
      </c>
      <c r="B37" s="18">
        <f t="shared" ref="B37:AE37" si="4">B39</f>
        <v>90</v>
      </c>
      <c r="C37" s="18">
        <f t="shared" si="4"/>
        <v>0</v>
      </c>
      <c r="D37" s="18">
        <f t="shared" si="4"/>
        <v>0</v>
      </c>
      <c r="E37" s="18">
        <f t="shared" si="4"/>
        <v>80</v>
      </c>
      <c r="F37" s="18">
        <f t="shared" si="4"/>
        <v>0</v>
      </c>
      <c r="G37" s="18">
        <f t="shared" si="4"/>
        <v>0</v>
      </c>
      <c r="H37" s="18">
        <f t="shared" si="4"/>
        <v>0</v>
      </c>
      <c r="I37" s="18">
        <f t="shared" si="4"/>
        <v>0</v>
      </c>
      <c r="J37" s="18">
        <f t="shared" si="4"/>
        <v>120</v>
      </c>
      <c r="K37" s="18">
        <f t="shared" si="4"/>
        <v>0</v>
      </c>
      <c r="L37" s="18">
        <f t="shared" si="4"/>
        <v>3</v>
      </c>
      <c r="M37" s="18">
        <f t="shared" si="4"/>
        <v>0</v>
      </c>
      <c r="N37" s="18">
        <f t="shared" si="4"/>
        <v>10</v>
      </c>
      <c r="O37" s="18">
        <f t="shared" si="4"/>
        <v>10</v>
      </c>
      <c r="P37" s="18">
        <f t="shared" si="4"/>
        <v>0</v>
      </c>
      <c r="Q37" s="18">
        <f t="shared" si="4"/>
        <v>320</v>
      </c>
      <c r="R37" s="18">
        <f t="shared" si="4"/>
        <v>140</v>
      </c>
      <c r="S37" s="18">
        <f t="shared" si="4"/>
        <v>35</v>
      </c>
      <c r="T37" s="18">
        <f t="shared" si="4"/>
        <v>0</v>
      </c>
      <c r="U37" s="18">
        <f t="shared" si="4"/>
        <v>0</v>
      </c>
      <c r="V37" s="18">
        <f t="shared" si="4"/>
        <v>0</v>
      </c>
      <c r="W37" s="18">
        <f t="shared" si="4"/>
        <v>15</v>
      </c>
      <c r="X37" s="18">
        <f t="shared" si="4"/>
        <v>0</v>
      </c>
      <c r="Y37" s="18">
        <f t="shared" si="4"/>
        <v>65</v>
      </c>
      <c r="Z37" s="18">
        <f t="shared" si="4"/>
        <v>45</v>
      </c>
      <c r="AA37" s="18">
        <f t="shared" si="4"/>
        <v>5</v>
      </c>
      <c r="AB37" s="18">
        <f t="shared" si="4"/>
        <v>0</v>
      </c>
      <c r="AC37" s="18">
        <f t="shared" si="4"/>
        <v>0</v>
      </c>
      <c r="AD37" s="18">
        <f t="shared" si="4"/>
        <v>0</v>
      </c>
      <c r="AE37" s="18">
        <f t="shared" si="4"/>
        <v>83</v>
      </c>
      <c r="AF37" s="18">
        <f t="shared" ref="AF37:AF68" si="5">SUM(B37:AE37)</f>
        <v>1021</v>
      </c>
    </row>
    <row r="38" spans="1:32" s="13" customFormat="1" ht="14.25" customHeight="1">
      <c r="A38" s="6" t="s">
        <v>44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8">
        <f t="shared" si="5"/>
        <v>0</v>
      </c>
    </row>
    <row r="39" spans="1:32" s="13" customFormat="1" ht="14.25" customHeight="1">
      <c r="A39" s="6" t="s">
        <v>45</v>
      </c>
      <c r="B39" s="12">
        <v>90</v>
      </c>
      <c r="C39" s="12"/>
      <c r="D39" s="12"/>
      <c r="E39" s="12">
        <v>80</v>
      </c>
      <c r="F39" s="12"/>
      <c r="G39" s="12"/>
      <c r="H39" s="12"/>
      <c r="I39" s="12"/>
      <c r="J39" s="12">
        <v>120</v>
      </c>
      <c r="K39" s="12"/>
      <c r="L39" s="12">
        <v>3</v>
      </c>
      <c r="M39" s="12"/>
      <c r="N39" s="12">
        <v>10</v>
      </c>
      <c r="O39" s="12">
        <v>10</v>
      </c>
      <c r="P39" s="12"/>
      <c r="Q39" s="12">
        <v>320</v>
      </c>
      <c r="R39" s="12">
        <v>140</v>
      </c>
      <c r="S39" s="12">
        <v>35</v>
      </c>
      <c r="T39" s="12"/>
      <c r="U39" s="12"/>
      <c r="V39" s="12"/>
      <c r="W39" s="12">
        <v>15</v>
      </c>
      <c r="X39" s="12"/>
      <c r="Y39" s="12">
        <v>65</v>
      </c>
      <c r="Z39" s="12">
        <v>45</v>
      </c>
      <c r="AA39" s="12">
        <v>5</v>
      </c>
      <c r="AB39" s="12"/>
      <c r="AC39" s="12"/>
      <c r="AD39" s="12"/>
      <c r="AE39" s="12">
        <v>83</v>
      </c>
      <c r="AF39" s="18">
        <f t="shared" si="5"/>
        <v>1021</v>
      </c>
    </row>
    <row r="40" spans="1:32" s="13" customFormat="1" ht="14.25" customHeight="1">
      <c r="A40" s="6" t="s">
        <v>65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8">
        <f t="shared" si="5"/>
        <v>0</v>
      </c>
    </row>
    <row r="41" spans="1:32" s="13" customFormat="1" ht="14.25" customHeight="1">
      <c r="A41" s="6" t="s">
        <v>73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8">
        <f t="shared" si="5"/>
        <v>0</v>
      </c>
    </row>
    <row r="42" spans="1:32" s="15" customFormat="1" ht="14.25" customHeight="1">
      <c r="A42" s="16" t="s">
        <v>46</v>
      </c>
      <c r="B42" s="18">
        <f t="shared" ref="B42:AE42" si="6">B44</f>
        <v>0</v>
      </c>
      <c r="C42" s="18">
        <f t="shared" si="6"/>
        <v>0</v>
      </c>
      <c r="D42" s="18">
        <f t="shared" si="6"/>
        <v>0</v>
      </c>
      <c r="E42" s="18">
        <f t="shared" si="6"/>
        <v>10</v>
      </c>
      <c r="F42" s="18">
        <f t="shared" si="6"/>
        <v>0</v>
      </c>
      <c r="G42" s="18">
        <f t="shared" si="6"/>
        <v>0</v>
      </c>
      <c r="H42" s="18">
        <f t="shared" si="6"/>
        <v>0</v>
      </c>
      <c r="I42" s="18">
        <f t="shared" si="6"/>
        <v>0</v>
      </c>
      <c r="J42" s="18">
        <f t="shared" si="6"/>
        <v>10</v>
      </c>
      <c r="K42" s="18">
        <f t="shared" si="6"/>
        <v>0</v>
      </c>
      <c r="L42" s="18">
        <f t="shared" si="6"/>
        <v>3</v>
      </c>
      <c r="M42" s="18">
        <f t="shared" si="6"/>
        <v>0</v>
      </c>
      <c r="N42" s="18">
        <f t="shared" si="6"/>
        <v>3</v>
      </c>
      <c r="O42" s="18">
        <f t="shared" si="6"/>
        <v>13</v>
      </c>
      <c r="P42" s="18">
        <f t="shared" si="6"/>
        <v>0</v>
      </c>
      <c r="Q42" s="18">
        <f t="shared" si="6"/>
        <v>0</v>
      </c>
      <c r="R42" s="18">
        <f t="shared" si="6"/>
        <v>53</v>
      </c>
      <c r="S42" s="18">
        <f t="shared" si="6"/>
        <v>0</v>
      </c>
      <c r="T42" s="18">
        <f t="shared" si="6"/>
        <v>0</v>
      </c>
      <c r="U42" s="18">
        <f t="shared" si="6"/>
        <v>0</v>
      </c>
      <c r="V42" s="18">
        <f t="shared" si="6"/>
        <v>0</v>
      </c>
      <c r="W42" s="18">
        <f t="shared" si="6"/>
        <v>0</v>
      </c>
      <c r="X42" s="18">
        <f t="shared" si="6"/>
        <v>0</v>
      </c>
      <c r="Y42" s="18">
        <f t="shared" si="6"/>
        <v>0</v>
      </c>
      <c r="Z42" s="18">
        <f t="shared" si="6"/>
        <v>0</v>
      </c>
      <c r="AA42" s="18">
        <f t="shared" si="6"/>
        <v>0</v>
      </c>
      <c r="AB42" s="18">
        <f t="shared" si="6"/>
        <v>0</v>
      </c>
      <c r="AC42" s="18">
        <f t="shared" si="6"/>
        <v>0</v>
      </c>
      <c r="AD42" s="18">
        <f t="shared" si="6"/>
        <v>0</v>
      </c>
      <c r="AE42" s="18">
        <f t="shared" si="6"/>
        <v>29</v>
      </c>
      <c r="AF42" s="18">
        <f t="shared" si="5"/>
        <v>121</v>
      </c>
    </row>
    <row r="43" spans="1:32" s="13" customFormat="1" ht="14.25" customHeight="1">
      <c r="A43" s="6" t="s">
        <v>44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8">
        <f t="shared" si="5"/>
        <v>0</v>
      </c>
    </row>
    <row r="44" spans="1:32" s="13" customFormat="1" ht="14.25" customHeight="1">
      <c r="A44" s="6" t="s">
        <v>45</v>
      </c>
      <c r="B44" s="19">
        <f t="shared" ref="B44:M44" si="7">B45+B46+B47+B49</f>
        <v>0</v>
      </c>
      <c r="C44" s="19">
        <f t="shared" si="7"/>
        <v>0</v>
      </c>
      <c r="D44" s="19">
        <f t="shared" si="7"/>
        <v>0</v>
      </c>
      <c r="E44" s="19">
        <v>10</v>
      </c>
      <c r="F44" s="19">
        <f t="shared" si="7"/>
        <v>0</v>
      </c>
      <c r="G44" s="19">
        <f t="shared" si="7"/>
        <v>0</v>
      </c>
      <c r="H44" s="19">
        <f t="shared" si="7"/>
        <v>0</v>
      </c>
      <c r="I44" s="19">
        <f t="shared" si="7"/>
        <v>0</v>
      </c>
      <c r="J44" s="19">
        <v>10</v>
      </c>
      <c r="K44" s="19">
        <f t="shared" si="7"/>
        <v>0</v>
      </c>
      <c r="L44" s="19">
        <v>3</v>
      </c>
      <c r="M44" s="19">
        <f t="shared" si="7"/>
        <v>0</v>
      </c>
      <c r="N44" s="19">
        <v>3</v>
      </c>
      <c r="O44" s="19">
        <v>13</v>
      </c>
      <c r="P44" s="19">
        <f>P45+P46+P47+P49</f>
        <v>0</v>
      </c>
      <c r="Q44" s="19">
        <f>Q45+Q46+Q47+Q49</f>
        <v>0</v>
      </c>
      <c r="R44" s="19">
        <v>53</v>
      </c>
      <c r="S44" s="19">
        <f>S45+S46+S47+S49</f>
        <v>0</v>
      </c>
      <c r="T44" s="19">
        <f>T45+T46+T47+T49</f>
        <v>0</v>
      </c>
      <c r="U44" s="19">
        <f>U45+U46+U47+U49</f>
        <v>0</v>
      </c>
      <c r="V44" s="19">
        <f>V45+V46+V47+V49</f>
        <v>0</v>
      </c>
      <c r="W44" s="19">
        <v>0</v>
      </c>
      <c r="X44" s="19">
        <f t="shared" ref="X44:AD44" si="8">X45+X46+X47+X49</f>
        <v>0</v>
      </c>
      <c r="Y44" s="19">
        <f t="shared" si="8"/>
        <v>0</v>
      </c>
      <c r="Z44" s="19">
        <f t="shared" si="8"/>
        <v>0</v>
      </c>
      <c r="AA44" s="19">
        <f t="shared" si="8"/>
        <v>0</v>
      </c>
      <c r="AB44" s="19">
        <f t="shared" si="8"/>
        <v>0</v>
      </c>
      <c r="AC44" s="19">
        <f t="shared" si="8"/>
        <v>0</v>
      </c>
      <c r="AD44" s="19">
        <f t="shared" si="8"/>
        <v>0</v>
      </c>
      <c r="AE44" s="19">
        <v>29</v>
      </c>
      <c r="AF44" s="18">
        <f t="shared" si="5"/>
        <v>121</v>
      </c>
    </row>
    <row r="45" spans="1:32" s="13" customFormat="1" ht="14.25" customHeight="1">
      <c r="A45" s="5" t="s">
        <v>47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8">
        <f t="shared" si="5"/>
        <v>0</v>
      </c>
    </row>
    <row r="46" spans="1:32" s="13" customFormat="1" ht="14.25" customHeight="1">
      <c r="A46" s="5" t="s">
        <v>48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8">
        <f t="shared" si="5"/>
        <v>0</v>
      </c>
    </row>
    <row r="47" spans="1:32" s="13" customFormat="1" ht="14.25" customHeight="1">
      <c r="A47" s="5" t="s">
        <v>49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8">
        <f t="shared" si="5"/>
        <v>0</v>
      </c>
    </row>
    <row r="48" spans="1:32" s="13" customFormat="1" ht="14.25" customHeight="1">
      <c r="A48" s="5" t="s">
        <v>50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8">
        <f t="shared" si="5"/>
        <v>0</v>
      </c>
    </row>
    <row r="49" spans="1:32" s="13" customFormat="1" ht="14.25" customHeight="1">
      <c r="A49" s="5" t="s">
        <v>84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8">
        <f t="shared" si="5"/>
        <v>0</v>
      </c>
    </row>
    <row r="50" spans="1:32" s="15" customFormat="1" ht="14.25" customHeight="1">
      <c r="A50" s="16" t="s">
        <v>51</v>
      </c>
      <c r="B50" s="18">
        <f t="shared" ref="B50:AE50" si="9">B52</f>
        <v>0</v>
      </c>
      <c r="C50" s="18">
        <f t="shared" si="9"/>
        <v>0</v>
      </c>
      <c r="D50" s="18">
        <f t="shared" si="9"/>
        <v>0</v>
      </c>
      <c r="E50" s="18">
        <f t="shared" si="9"/>
        <v>100</v>
      </c>
      <c r="F50" s="18">
        <f t="shared" si="9"/>
        <v>0</v>
      </c>
      <c r="G50" s="18">
        <f t="shared" si="9"/>
        <v>0</v>
      </c>
      <c r="H50" s="18">
        <f t="shared" si="9"/>
        <v>0</v>
      </c>
      <c r="I50" s="18">
        <f t="shared" si="9"/>
        <v>0</v>
      </c>
      <c r="J50" s="18">
        <f t="shared" si="9"/>
        <v>0</v>
      </c>
      <c r="K50" s="18">
        <f t="shared" si="9"/>
        <v>0</v>
      </c>
      <c r="L50" s="18">
        <f t="shared" si="9"/>
        <v>0</v>
      </c>
      <c r="M50" s="18">
        <f t="shared" si="9"/>
        <v>0</v>
      </c>
      <c r="N50" s="18">
        <f t="shared" si="9"/>
        <v>0</v>
      </c>
      <c r="O50" s="18">
        <f t="shared" si="9"/>
        <v>0</v>
      </c>
      <c r="P50" s="18">
        <f t="shared" si="9"/>
        <v>0</v>
      </c>
      <c r="Q50" s="18">
        <f t="shared" si="9"/>
        <v>0</v>
      </c>
      <c r="R50" s="18">
        <f t="shared" si="9"/>
        <v>0</v>
      </c>
      <c r="S50" s="18">
        <f t="shared" si="9"/>
        <v>55</v>
      </c>
      <c r="T50" s="18">
        <f t="shared" si="9"/>
        <v>0</v>
      </c>
      <c r="U50" s="18">
        <f t="shared" si="9"/>
        <v>0</v>
      </c>
      <c r="V50" s="18">
        <f t="shared" si="9"/>
        <v>0</v>
      </c>
      <c r="W50" s="18">
        <f t="shared" si="9"/>
        <v>0</v>
      </c>
      <c r="X50" s="18">
        <f t="shared" si="9"/>
        <v>0</v>
      </c>
      <c r="Y50" s="18">
        <f t="shared" si="9"/>
        <v>0</v>
      </c>
      <c r="Z50" s="18">
        <f t="shared" si="9"/>
        <v>0</v>
      </c>
      <c r="AA50" s="18">
        <f t="shared" si="9"/>
        <v>0</v>
      </c>
      <c r="AB50" s="18">
        <f t="shared" si="9"/>
        <v>0</v>
      </c>
      <c r="AC50" s="18">
        <f t="shared" si="9"/>
        <v>0</v>
      </c>
      <c r="AD50" s="18">
        <f t="shared" si="9"/>
        <v>0</v>
      </c>
      <c r="AE50" s="18">
        <f t="shared" si="9"/>
        <v>0</v>
      </c>
      <c r="AF50" s="18">
        <f t="shared" si="5"/>
        <v>155</v>
      </c>
    </row>
    <row r="51" spans="1:32" s="13" customFormat="1" ht="14.25" customHeight="1">
      <c r="A51" s="6" t="s">
        <v>44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8">
        <f t="shared" si="5"/>
        <v>0</v>
      </c>
    </row>
    <row r="52" spans="1:32" s="13" customFormat="1" ht="14.25" customHeight="1">
      <c r="A52" s="6" t="s">
        <v>45</v>
      </c>
      <c r="B52" s="12"/>
      <c r="C52" s="12"/>
      <c r="D52" s="12"/>
      <c r="E52" s="12">
        <v>100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>
        <v>55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8">
        <f t="shared" si="5"/>
        <v>155</v>
      </c>
    </row>
    <row r="53" spans="1:32" s="13" customFormat="1" ht="14.25" customHeight="1">
      <c r="A53" s="16" t="s">
        <v>70</v>
      </c>
      <c r="B53" s="19">
        <f t="shared" ref="B53:AE53" si="10">B55</f>
        <v>0</v>
      </c>
      <c r="C53" s="19">
        <f t="shared" si="10"/>
        <v>80</v>
      </c>
      <c r="D53" s="19">
        <f t="shared" si="10"/>
        <v>0</v>
      </c>
      <c r="E53" s="19">
        <f t="shared" si="10"/>
        <v>0</v>
      </c>
      <c r="F53" s="19">
        <f t="shared" si="10"/>
        <v>100</v>
      </c>
      <c r="G53" s="19">
        <f t="shared" si="10"/>
        <v>0</v>
      </c>
      <c r="H53" s="19">
        <f t="shared" si="10"/>
        <v>60</v>
      </c>
      <c r="I53" s="19">
        <f t="shared" si="10"/>
        <v>40</v>
      </c>
      <c r="J53" s="19">
        <f t="shared" si="10"/>
        <v>38</v>
      </c>
      <c r="K53" s="19">
        <f t="shared" si="10"/>
        <v>0</v>
      </c>
      <c r="L53" s="19">
        <f t="shared" si="10"/>
        <v>0</v>
      </c>
      <c r="M53" s="19">
        <f t="shared" si="10"/>
        <v>0</v>
      </c>
      <c r="N53" s="19">
        <f t="shared" si="10"/>
        <v>0</v>
      </c>
      <c r="O53" s="19">
        <f t="shared" si="10"/>
        <v>0</v>
      </c>
      <c r="P53" s="19">
        <f t="shared" si="10"/>
        <v>0</v>
      </c>
      <c r="Q53" s="19">
        <f t="shared" si="10"/>
        <v>0</v>
      </c>
      <c r="R53" s="19">
        <f t="shared" si="10"/>
        <v>0</v>
      </c>
      <c r="S53" s="19">
        <f t="shared" si="10"/>
        <v>0</v>
      </c>
      <c r="T53" s="19">
        <f t="shared" si="10"/>
        <v>0</v>
      </c>
      <c r="U53" s="19">
        <f t="shared" si="10"/>
        <v>0</v>
      </c>
      <c r="V53" s="19">
        <f t="shared" si="10"/>
        <v>80</v>
      </c>
      <c r="W53" s="19">
        <f t="shared" si="10"/>
        <v>77</v>
      </c>
      <c r="X53" s="19">
        <f t="shared" si="10"/>
        <v>30</v>
      </c>
      <c r="Y53" s="19">
        <f t="shared" si="10"/>
        <v>0</v>
      </c>
      <c r="Z53" s="19">
        <f t="shared" si="10"/>
        <v>0</v>
      </c>
      <c r="AA53" s="19">
        <f t="shared" si="10"/>
        <v>0</v>
      </c>
      <c r="AB53" s="19">
        <f t="shared" si="10"/>
        <v>0</v>
      </c>
      <c r="AC53" s="19">
        <f t="shared" si="10"/>
        <v>0</v>
      </c>
      <c r="AD53" s="19">
        <f t="shared" si="10"/>
        <v>0</v>
      </c>
      <c r="AE53" s="19">
        <f t="shared" si="10"/>
        <v>10</v>
      </c>
      <c r="AF53" s="18">
        <f t="shared" si="5"/>
        <v>515</v>
      </c>
    </row>
    <row r="54" spans="1:32" s="13" customFormat="1" ht="14.25" customHeight="1">
      <c r="A54" s="6" t="s">
        <v>44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8">
        <f t="shared" si="5"/>
        <v>0</v>
      </c>
    </row>
    <row r="55" spans="1:32" s="13" customFormat="1" ht="14.25" customHeight="1">
      <c r="A55" s="6" t="s">
        <v>45</v>
      </c>
      <c r="B55" s="12"/>
      <c r="C55" s="12">
        <v>80</v>
      </c>
      <c r="D55" s="12"/>
      <c r="E55" s="12"/>
      <c r="F55" s="12">
        <v>100</v>
      </c>
      <c r="G55" s="12"/>
      <c r="H55" s="12">
        <v>60</v>
      </c>
      <c r="I55" s="12">
        <v>40</v>
      </c>
      <c r="J55" s="12">
        <v>38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>
        <v>80</v>
      </c>
      <c r="W55" s="12">
        <v>77</v>
      </c>
      <c r="X55" s="12">
        <v>30</v>
      </c>
      <c r="Y55" s="12"/>
      <c r="Z55" s="12"/>
      <c r="AA55" s="12"/>
      <c r="AB55" s="12"/>
      <c r="AC55" s="12"/>
      <c r="AD55" s="12"/>
      <c r="AE55" s="12">
        <v>10</v>
      </c>
      <c r="AF55" s="18">
        <f t="shared" si="5"/>
        <v>515</v>
      </c>
    </row>
    <row r="56" spans="1:32" s="15" customFormat="1" ht="14.25" customHeight="1">
      <c r="A56" s="16" t="s">
        <v>52</v>
      </c>
      <c r="B56" s="18">
        <f t="shared" ref="B56:AE56" si="11">B58</f>
        <v>0</v>
      </c>
      <c r="C56" s="18">
        <f t="shared" si="11"/>
        <v>0</v>
      </c>
      <c r="D56" s="18">
        <f t="shared" si="11"/>
        <v>0</v>
      </c>
      <c r="E56" s="18">
        <f t="shared" si="11"/>
        <v>0</v>
      </c>
      <c r="F56" s="18">
        <f t="shared" si="11"/>
        <v>0</v>
      </c>
      <c r="G56" s="18">
        <f t="shared" si="11"/>
        <v>0</v>
      </c>
      <c r="H56" s="18">
        <f t="shared" si="11"/>
        <v>0</v>
      </c>
      <c r="I56" s="18">
        <f t="shared" si="11"/>
        <v>0</v>
      </c>
      <c r="J56" s="18">
        <f t="shared" si="11"/>
        <v>0</v>
      </c>
      <c r="K56" s="18">
        <f t="shared" si="11"/>
        <v>0</v>
      </c>
      <c r="L56" s="18">
        <f t="shared" si="11"/>
        <v>0</v>
      </c>
      <c r="M56" s="18">
        <f t="shared" si="11"/>
        <v>0</v>
      </c>
      <c r="N56" s="18">
        <f t="shared" si="11"/>
        <v>0</v>
      </c>
      <c r="O56" s="18">
        <f t="shared" si="11"/>
        <v>0</v>
      </c>
      <c r="P56" s="18">
        <f t="shared" si="11"/>
        <v>0</v>
      </c>
      <c r="Q56" s="18">
        <f t="shared" si="11"/>
        <v>0</v>
      </c>
      <c r="R56" s="18">
        <f t="shared" si="11"/>
        <v>0</v>
      </c>
      <c r="S56" s="18">
        <f t="shared" si="11"/>
        <v>0</v>
      </c>
      <c r="T56" s="18">
        <f t="shared" si="11"/>
        <v>0</v>
      </c>
      <c r="U56" s="18">
        <f t="shared" si="11"/>
        <v>0</v>
      </c>
      <c r="V56" s="18">
        <f t="shared" si="11"/>
        <v>0</v>
      </c>
      <c r="W56" s="18">
        <f t="shared" si="11"/>
        <v>0</v>
      </c>
      <c r="X56" s="18">
        <f t="shared" si="11"/>
        <v>0</v>
      </c>
      <c r="Y56" s="18">
        <f t="shared" si="11"/>
        <v>0</v>
      </c>
      <c r="Z56" s="18">
        <f t="shared" si="11"/>
        <v>0</v>
      </c>
      <c r="AA56" s="18">
        <f t="shared" si="11"/>
        <v>0</v>
      </c>
      <c r="AB56" s="18">
        <f t="shared" si="11"/>
        <v>0</v>
      </c>
      <c r="AC56" s="18">
        <f t="shared" si="11"/>
        <v>0</v>
      </c>
      <c r="AD56" s="18">
        <f t="shared" si="11"/>
        <v>0</v>
      </c>
      <c r="AE56" s="18">
        <f t="shared" si="11"/>
        <v>0</v>
      </c>
      <c r="AF56" s="18">
        <f t="shared" si="5"/>
        <v>0</v>
      </c>
    </row>
    <row r="57" spans="1:32" s="13" customFormat="1" ht="14.25" customHeight="1">
      <c r="A57" s="6" t="s">
        <v>44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8">
        <f t="shared" si="5"/>
        <v>0</v>
      </c>
    </row>
    <row r="58" spans="1:32" s="13" customFormat="1" ht="14.25" customHeight="1">
      <c r="A58" s="6" t="s">
        <v>45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8">
        <f t="shared" si="5"/>
        <v>0</v>
      </c>
    </row>
    <row r="59" spans="1:32" s="15" customFormat="1" ht="14.25" customHeight="1">
      <c r="A59" s="16" t="s">
        <v>53</v>
      </c>
      <c r="B59" s="18">
        <f t="shared" ref="B59:AE59" si="12">B61</f>
        <v>0</v>
      </c>
      <c r="C59" s="18">
        <f t="shared" si="12"/>
        <v>0</v>
      </c>
      <c r="D59" s="18">
        <f t="shared" si="12"/>
        <v>0</v>
      </c>
      <c r="E59" s="18">
        <f t="shared" si="12"/>
        <v>0</v>
      </c>
      <c r="F59" s="18">
        <f t="shared" si="12"/>
        <v>0</v>
      </c>
      <c r="G59" s="18">
        <f t="shared" si="12"/>
        <v>0</v>
      </c>
      <c r="H59" s="18">
        <f t="shared" si="12"/>
        <v>0</v>
      </c>
      <c r="I59" s="18">
        <f t="shared" si="12"/>
        <v>0</v>
      </c>
      <c r="J59" s="18">
        <f t="shared" si="12"/>
        <v>0</v>
      </c>
      <c r="K59" s="18">
        <f t="shared" si="12"/>
        <v>0</v>
      </c>
      <c r="L59" s="18">
        <f t="shared" si="12"/>
        <v>0</v>
      </c>
      <c r="M59" s="18">
        <f t="shared" si="12"/>
        <v>0</v>
      </c>
      <c r="N59" s="18">
        <f t="shared" si="12"/>
        <v>0</v>
      </c>
      <c r="O59" s="18">
        <f t="shared" si="12"/>
        <v>0</v>
      </c>
      <c r="P59" s="18">
        <f t="shared" si="12"/>
        <v>0</v>
      </c>
      <c r="Q59" s="18">
        <f t="shared" si="12"/>
        <v>0</v>
      </c>
      <c r="R59" s="18">
        <f t="shared" si="12"/>
        <v>0</v>
      </c>
      <c r="S59" s="18">
        <f t="shared" si="12"/>
        <v>0</v>
      </c>
      <c r="T59" s="18">
        <f t="shared" si="12"/>
        <v>0</v>
      </c>
      <c r="U59" s="18">
        <f t="shared" si="12"/>
        <v>0</v>
      </c>
      <c r="V59" s="18">
        <f t="shared" si="12"/>
        <v>0</v>
      </c>
      <c r="W59" s="18">
        <f t="shared" si="12"/>
        <v>0</v>
      </c>
      <c r="X59" s="18">
        <f t="shared" si="12"/>
        <v>0</v>
      </c>
      <c r="Y59" s="18">
        <f t="shared" si="12"/>
        <v>0</v>
      </c>
      <c r="Z59" s="18">
        <f t="shared" si="12"/>
        <v>0</v>
      </c>
      <c r="AA59" s="18">
        <f t="shared" si="12"/>
        <v>0</v>
      </c>
      <c r="AB59" s="18">
        <f t="shared" si="12"/>
        <v>110</v>
      </c>
      <c r="AC59" s="18">
        <f t="shared" si="12"/>
        <v>0</v>
      </c>
      <c r="AD59" s="18">
        <f t="shared" si="12"/>
        <v>0</v>
      </c>
      <c r="AE59" s="18">
        <f t="shared" si="12"/>
        <v>0</v>
      </c>
      <c r="AF59" s="18">
        <f t="shared" si="5"/>
        <v>110</v>
      </c>
    </row>
    <row r="60" spans="1:32" s="13" customFormat="1" ht="14.25" customHeight="1">
      <c r="A60" s="6" t="s">
        <v>44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8">
        <f t="shared" si="5"/>
        <v>0</v>
      </c>
    </row>
    <row r="61" spans="1:32" s="13" customFormat="1" ht="14.25" customHeight="1">
      <c r="A61" s="6" t="s">
        <v>45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>
        <v>110</v>
      </c>
      <c r="AC61" s="12"/>
      <c r="AD61" s="12"/>
      <c r="AE61" s="12"/>
      <c r="AF61" s="18">
        <f t="shared" si="5"/>
        <v>110</v>
      </c>
    </row>
    <row r="62" spans="1:32" s="15" customFormat="1" ht="14.25" customHeight="1">
      <c r="A62" s="16" t="s">
        <v>54</v>
      </c>
      <c r="B62" s="18">
        <f t="shared" ref="B62:AE62" si="13">B64</f>
        <v>0</v>
      </c>
      <c r="C62" s="18">
        <f t="shared" si="13"/>
        <v>0</v>
      </c>
      <c r="D62" s="18">
        <f t="shared" si="13"/>
        <v>0</v>
      </c>
      <c r="E62" s="18">
        <f t="shared" si="13"/>
        <v>0</v>
      </c>
      <c r="F62" s="18">
        <f t="shared" si="13"/>
        <v>0</v>
      </c>
      <c r="G62" s="18">
        <f t="shared" si="13"/>
        <v>0</v>
      </c>
      <c r="H62" s="18">
        <f t="shared" si="13"/>
        <v>0</v>
      </c>
      <c r="I62" s="18">
        <f t="shared" si="13"/>
        <v>0</v>
      </c>
      <c r="J62" s="18">
        <f t="shared" si="13"/>
        <v>0</v>
      </c>
      <c r="K62" s="18">
        <f t="shared" si="13"/>
        <v>0</v>
      </c>
      <c r="L62" s="18">
        <f t="shared" si="13"/>
        <v>0</v>
      </c>
      <c r="M62" s="18">
        <f t="shared" si="13"/>
        <v>0</v>
      </c>
      <c r="N62" s="18">
        <f t="shared" si="13"/>
        <v>0</v>
      </c>
      <c r="O62" s="18">
        <f t="shared" si="13"/>
        <v>0</v>
      </c>
      <c r="P62" s="18">
        <f t="shared" si="13"/>
        <v>0</v>
      </c>
      <c r="Q62" s="18">
        <f t="shared" si="13"/>
        <v>0</v>
      </c>
      <c r="R62" s="18">
        <f t="shared" si="13"/>
        <v>0</v>
      </c>
      <c r="S62" s="18">
        <f t="shared" si="13"/>
        <v>0</v>
      </c>
      <c r="T62" s="18">
        <f t="shared" si="13"/>
        <v>0</v>
      </c>
      <c r="U62" s="18">
        <f t="shared" si="13"/>
        <v>150</v>
      </c>
      <c r="V62" s="18">
        <f t="shared" si="13"/>
        <v>0</v>
      </c>
      <c r="W62" s="18">
        <f t="shared" si="13"/>
        <v>0</v>
      </c>
      <c r="X62" s="18">
        <f t="shared" si="13"/>
        <v>0</v>
      </c>
      <c r="Y62" s="18">
        <f t="shared" si="13"/>
        <v>0</v>
      </c>
      <c r="Z62" s="18">
        <f t="shared" si="13"/>
        <v>0</v>
      </c>
      <c r="AA62" s="18">
        <f t="shared" si="13"/>
        <v>0</v>
      </c>
      <c r="AB62" s="18">
        <f t="shared" si="13"/>
        <v>100</v>
      </c>
      <c r="AC62" s="18">
        <f t="shared" si="13"/>
        <v>0</v>
      </c>
      <c r="AD62" s="18">
        <f t="shared" si="13"/>
        <v>0</v>
      </c>
      <c r="AE62" s="18">
        <f t="shared" si="13"/>
        <v>0</v>
      </c>
      <c r="AF62" s="18">
        <f t="shared" si="5"/>
        <v>250</v>
      </c>
    </row>
    <row r="63" spans="1:32" s="13" customFormat="1" ht="14.25" customHeight="1">
      <c r="A63" s="6" t="s">
        <v>44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8">
        <f t="shared" si="5"/>
        <v>0</v>
      </c>
    </row>
    <row r="64" spans="1:32" s="13" customFormat="1" ht="14.25" customHeight="1">
      <c r="A64" s="6" t="s">
        <v>45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>
        <v>150</v>
      </c>
      <c r="V64" s="12"/>
      <c r="W64" s="12"/>
      <c r="X64" s="12"/>
      <c r="Y64" s="12"/>
      <c r="Z64" s="12"/>
      <c r="AA64" s="12"/>
      <c r="AB64" s="12">
        <v>100</v>
      </c>
      <c r="AC64" s="12"/>
      <c r="AD64" s="12"/>
      <c r="AE64" s="12"/>
      <c r="AF64" s="18">
        <f t="shared" si="5"/>
        <v>250</v>
      </c>
    </row>
    <row r="65" spans="1:32" s="15" customFormat="1" ht="14.25" customHeight="1">
      <c r="A65" s="16" t="s">
        <v>55</v>
      </c>
      <c r="B65" s="18">
        <f t="shared" ref="B65:AE65" si="14">B67</f>
        <v>0</v>
      </c>
      <c r="C65" s="18">
        <f t="shared" si="14"/>
        <v>0</v>
      </c>
      <c r="D65" s="18">
        <f t="shared" si="14"/>
        <v>0</v>
      </c>
      <c r="E65" s="18">
        <f t="shared" si="14"/>
        <v>0</v>
      </c>
      <c r="F65" s="18">
        <f t="shared" si="14"/>
        <v>0</v>
      </c>
      <c r="G65" s="18">
        <f t="shared" si="14"/>
        <v>0</v>
      </c>
      <c r="H65" s="18">
        <f t="shared" si="14"/>
        <v>0</v>
      </c>
      <c r="I65" s="18">
        <f t="shared" si="14"/>
        <v>0</v>
      </c>
      <c r="J65" s="18">
        <f t="shared" si="14"/>
        <v>0</v>
      </c>
      <c r="K65" s="18">
        <f t="shared" si="14"/>
        <v>0</v>
      </c>
      <c r="L65" s="18">
        <f t="shared" si="14"/>
        <v>0</v>
      </c>
      <c r="M65" s="18">
        <f t="shared" si="14"/>
        <v>0</v>
      </c>
      <c r="N65" s="18">
        <f t="shared" si="14"/>
        <v>0</v>
      </c>
      <c r="O65" s="18">
        <f t="shared" si="14"/>
        <v>15</v>
      </c>
      <c r="P65" s="18">
        <f t="shared" si="14"/>
        <v>0</v>
      </c>
      <c r="Q65" s="18">
        <f t="shared" si="14"/>
        <v>0</v>
      </c>
      <c r="R65" s="18">
        <f t="shared" si="14"/>
        <v>0</v>
      </c>
      <c r="S65" s="18">
        <f t="shared" si="14"/>
        <v>0</v>
      </c>
      <c r="T65" s="18">
        <f t="shared" si="14"/>
        <v>0</v>
      </c>
      <c r="U65" s="18">
        <f t="shared" si="14"/>
        <v>0</v>
      </c>
      <c r="V65" s="18">
        <f t="shared" si="14"/>
        <v>0</v>
      </c>
      <c r="W65" s="18">
        <f t="shared" si="14"/>
        <v>0</v>
      </c>
      <c r="X65" s="18">
        <f t="shared" si="14"/>
        <v>0</v>
      </c>
      <c r="Y65" s="18">
        <f t="shared" si="14"/>
        <v>61</v>
      </c>
      <c r="Z65" s="18">
        <f t="shared" si="14"/>
        <v>0</v>
      </c>
      <c r="AA65" s="18">
        <f t="shared" si="14"/>
        <v>0</v>
      </c>
      <c r="AB65" s="18">
        <f t="shared" si="14"/>
        <v>20</v>
      </c>
      <c r="AC65" s="18">
        <f t="shared" si="14"/>
        <v>0</v>
      </c>
      <c r="AD65" s="18">
        <f t="shared" si="14"/>
        <v>0</v>
      </c>
      <c r="AE65" s="18">
        <f t="shared" si="14"/>
        <v>0</v>
      </c>
      <c r="AF65" s="18">
        <f t="shared" si="5"/>
        <v>96</v>
      </c>
    </row>
    <row r="66" spans="1:32" s="13" customFormat="1" ht="14.25" customHeight="1">
      <c r="A66" s="6" t="s">
        <v>44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8">
        <f t="shared" si="5"/>
        <v>0</v>
      </c>
    </row>
    <row r="67" spans="1:32" s="13" customFormat="1" ht="14.25" customHeight="1">
      <c r="A67" s="6" t="s">
        <v>45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>
        <v>15</v>
      </c>
      <c r="P67" s="12"/>
      <c r="Q67" s="12"/>
      <c r="R67" s="12"/>
      <c r="S67" s="12"/>
      <c r="T67" s="12"/>
      <c r="U67" s="12"/>
      <c r="V67" s="12"/>
      <c r="W67" s="12"/>
      <c r="X67" s="12"/>
      <c r="Y67" s="12">
        <v>61</v>
      </c>
      <c r="Z67" s="12"/>
      <c r="AA67" s="12"/>
      <c r="AB67" s="12">
        <v>20</v>
      </c>
      <c r="AC67" s="12"/>
      <c r="AD67" s="12"/>
      <c r="AE67" s="12"/>
      <c r="AF67" s="18">
        <f t="shared" si="5"/>
        <v>96</v>
      </c>
    </row>
    <row r="68" spans="1:32" s="15" customFormat="1" ht="14.25" customHeight="1">
      <c r="A68" s="16" t="s">
        <v>56</v>
      </c>
      <c r="B68" s="18">
        <f t="shared" ref="B68:AE68" si="15">B70</f>
        <v>0</v>
      </c>
      <c r="C68" s="18">
        <f t="shared" si="15"/>
        <v>0</v>
      </c>
      <c r="D68" s="18">
        <f t="shared" si="15"/>
        <v>0</v>
      </c>
      <c r="E68" s="18">
        <f t="shared" si="15"/>
        <v>0</v>
      </c>
      <c r="F68" s="18">
        <f t="shared" si="15"/>
        <v>0</v>
      </c>
      <c r="G68" s="18">
        <f t="shared" si="15"/>
        <v>0</v>
      </c>
      <c r="H68" s="18">
        <f t="shared" si="15"/>
        <v>0</v>
      </c>
      <c r="I68" s="18">
        <f t="shared" si="15"/>
        <v>0</v>
      </c>
      <c r="J68" s="18">
        <f t="shared" si="15"/>
        <v>0</v>
      </c>
      <c r="K68" s="18">
        <f t="shared" si="15"/>
        <v>0</v>
      </c>
      <c r="L68" s="18">
        <f t="shared" si="15"/>
        <v>0</v>
      </c>
      <c r="M68" s="18">
        <f t="shared" si="15"/>
        <v>0</v>
      </c>
      <c r="N68" s="18">
        <f t="shared" si="15"/>
        <v>0</v>
      </c>
      <c r="O68" s="18">
        <f t="shared" si="15"/>
        <v>0</v>
      </c>
      <c r="P68" s="18">
        <f t="shared" si="15"/>
        <v>0</v>
      </c>
      <c r="Q68" s="18">
        <f t="shared" si="15"/>
        <v>0</v>
      </c>
      <c r="R68" s="18">
        <f t="shared" si="15"/>
        <v>0</v>
      </c>
      <c r="S68" s="18">
        <f t="shared" si="15"/>
        <v>0</v>
      </c>
      <c r="T68" s="18">
        <f t="shared" si="15"/>
        <v>0</v>
      </c>
      <c r="U68" s="18">
        <f t="shared" si="15"/>
        <v>0</v>
      </c>
      <c r="V68" s="18">
        <f t="shared" si="15"/>
        <v>0</v>
      </c>
      <c r="W68" s="18">
        <f t="shared" si="15"/>
        <v>0</v>
      </c>
      <c r="X68" s="18">
        <f t="shared" si="15"/>
        <v>0</v>
      </c>
      <c r="Y68" s="18">
        <f t="shared" si="15"/>
        <v>0</v>
      </c>
      <c r="Z68" s="18">
        <f t="shared" si="15"/>
        <v>0</v>
      </c>
      <c r="AA68" s="18">
        <f t="shared" si="15"/>
        <v>0</v>
      </c>
      <c r="AB68" s="18">
        <f t="shared" si="15"/>
        <v>0</v>
      </c>
      <c r="AC68" s="18">
        <f t="shared" si="15"/>
        <v>0</v>
      </c>
      <c r="AD68" s="18">
        <f t="shared" si="15"/>
        <v>0</v>
      </c>
      <c r="AE68" s="18">
        <f t="shared" si="15"/>
        <v>0</v>
      </c>
      <c r="AF68" s="18">
        <f t="shared" si="5"/>
        <v>0</v>
      </c>
    </row>
    <row r="69" spans="1:32" s="13" customFormat="1" ht="14.25" customHeight="1">
      <c r="A69" s="6" t="s">
        <v>44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8">
        <f t="shared" ref="AF69:AF95" si="16">SUM(B69:AE69)</f>
        <v>0</v>
      </c>
    </row>
    <row r="70" spans="1:32" s="13" customFormat="1" ht="14.25" customHeight="1">
      <c r="A70" s="6" t="s">
        <v>45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8">
        <f t="shared" si="16"/>
        <v>0</v>
      </c>
    </row>
    <row r="71" spans="1:32" s="15" customFormat="1" ht="14.25" customHeight="1">
      <c r="A71" s="7" t="s">
        <v>30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8">
        <f t="shared" si="16"/>
        <v>0</v>
      </c>
    </row>
    <row r="72" spans="1:32" s="13" customFormat="1" ht="14.25" customHeight="1">
      <c r="A72" s="6" t="s">
        <v>63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8">
        <f t="shared" si="16"/>
        <v>0</v>
      </c>
    </row>
    <row r="73" spans="1:32" s="13" customFormat="1" ht="14.25" customHeight="1">
      <c r="A73" s="6" t="s">
        <v>64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8">
        <f t="shared" si="16"/>
        <v>0</v>
      </c>
    </row>
    <row r="74" spans="1:32" s="13" customFormat="1" ht="14.25" customHeight="1">
      <c r="A74" s="5" t="s">
        <v>31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8">
        <f t="shared" si="16"/>
        <v>0</v>
      </c>
    </row>
    <row r="75" spans="1:32" s="15" customFormat="1" ht="14.25" customHeight="1">
      <c r="A75" s="7" t="s">
        <v>32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8">
        <f t="shared" si="16"/>
        <v>0</v>
      </c>
    </row>
    <row r="76" spans="1:32" s="13" customFormat="1" ht="14.25" customHeight="1">
      <c r="A76" s="5" t="s">
        <v>31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8">
        <f t="shared" si="16"/>
        <v>0</v>
      </c>
    </row>
    <row r="77" spans="1:32" s="15" customFormat="1" ht="14.25" customHeight="1">
      <c r="A77" s="7" t="s">
        <v>58</v>
      </c>
      <c r="B77" s="18">
        <f t="shared" ref="B77:AE77" si="17">B78+B79+B80</f>
        <v>0</v>
      </c>
      <c r="C77" s="18">
        <f t="shared" si="17"/>
        <v>0</v>
      </c>
      <c r="D77" s="18">
        <f t="shared" si="17"/>
        <v>0</v>
      </c>
      <c r="E77" s="18">
        <f t="shared" si="17"/>
        <v>0</v>
      </c>
      <c r="F77" s="18">
        <f t="shared" si="17"/>
        <v>0</v>
      </c>
      <c r="G77" s="18">
        <f t="shared" si="17"/>
        <v>0</v>
      </c>
      <c r="H77" s="18">
        <f t="shared" si="17"/>
        <v>0</v>
      </c>
      <c r="I77" s="18">
        <f t="shared" si="17"/>
        <v>0</v>
      </c>
      <c r="J77" s="18">
        <f t="shared" si="17"/>
        <v>0</v>
      </c>
      <c r="K77" s="18">
        <f t="shared" si="17"/>
        <v>0</v>
      </c>
      <c r="L77" s="18">
        <f t="shared" si="17"/>
        <v>0</v>
      </c>
      <c r="M77" s="18">
        <f t="shared" si="17"/>
        <v>0</v>
      </c>
      <c r="N77" s="18">
        <f t="shared" si="17"/>
        <v>0</v>
      </c>
      <c r="O77" s="18">
        <f t="shared" si="17"/>
        <v>0</v>
      </c>
      <c r="P77" s="18">
        <f t="shared" si="17"/>
        <v>0</v>
      </c>
      <c r="Q77" s="18">
        <f t="shared" si="17"/>
        <v>0</v>
      </c>
      <c r="R77" s="18">
        <f t="shared" si="17"/>
        <v>0</v>
      </c>
      <c r="S77" s="18">
        <f t="shared" si="17"/>
        <v>0</v>
      </c>
      <c r="T77" s="18">
        <f t="shared" si="17"/>
        <v>0</v>
      </c>
      <c r="U77" s="18">
        <f t="shared" si="17"/>
        <v>0</v>
      </c>
      <c r="V77" s="18">
        <f t="shared" si="17"/>
        <v>0</v>
      </c>
      <c r="W77" s="18">
        <f t="shared" si="17"/>
        <v>0</v>
      </c>
      <c r="X77" s="18">
        <f t="shared" si="17"/>
        <v>0</v>
      </c>
      <c r="Y77" s="18">
        <f t="shared" si="17"/>
        <v>0</v>
      </c>
      <c r="Z77" s="18">
        <f t="shared" si="17"/>
        <v>0</v>
      </c>
      <c r="AA77" s="18">
        <f t="shared" si="17"/>
        <v>0</v>
      </c>
      <c r="AB77" s="18">
        <f t="shared" si="17"/>
        <v>0</v>
      </c>
      <c r="AC77" s="18">
        <f t="shared" si="17"/>
        <v>0</v>
      </c>
      <c r="AD77" s="18">
        <f t="shared" si="17"/>
        <v>0</v>
      </c>
      <c r="AE77" s="18">
        <f t="shared" si="17"/>
        <v>0</v>
      </c>
      <c r="AF77" s="18">
        <f t="shared" si="16"/>
        <v>0</v>
      </c>
    </row>
    <row r="78" spans="1:32" s="13" customFormat="1" ht="14.25" customHeight="1">
      <c r="A78" s="5" t="s">
        <v>59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8">
        <f t="shared" si="16"/>
        <v>0</v>
      </c>
    </row>
    <row r="79" spans="1:32" s="13" customFormat="1" ht="14.25" customHeight="1">
      <c r="A79" s="5" t="s">
        <v>60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8">
        <f t="shared" si="16"/>
        <v>0</v>
      </c>
    </row>
    <row r="80" spans="1:32" s="13" customFormat="1" ht="14.25" customHeight="1">
      <c r="A80" s="5" t="s">
        <v>61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8">
        <f t="shared" si="16"/>
        <v>0</v>
      </c>
    </row>
    <row r="81" spans="1:32" s="15" customFormat="1" ht="14.25" customHeight="1">
      <c r="A81" s="7" t="s">
        <v>66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8">
        <f t="shared" si="16"/>
        <v>0</v>
      </c>
    </row>
    <row r="82" spans="1:32" s="13" customFormat="1" ht="14.25" customHeight="1">
      <c r="A82" s="6" t="s">
        <v>64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8">
        <f t="shared" si="16"/>
        <v>0</v>
      </c>
    </row>
    <row r="83" spans="1:32" s="13" customFormat="1" ht="14.25" customHeight="1">
      <c r="A83" s="6" t="s">
        <v>67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8">
        <f t="shared" si="16"/>
        <v>0</v>
      </c>
    </row>
    <row r="84" spans="1:32" s="15" customFormat="1" ht="14.25" customHeight="1">
      <c r="A84" s="7" t="s">
        <v>72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8">
        <f t="shared" si="16"/>
        <v>0</v>
      </c>
    </row>
    <row r="85" spans="1:32" s="15" customFormat="1" ht="14.25" customHeight="1">
      <c r="A85" s="7" t="s">
        <v>71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8">
        <f t="shared" si="16"/>
        <v>0</v>
      </c>
    </row>
    <row r="86" spans="1:32" s="13" customFormat="1" ht="14.25" customHeight="1">
      <c r="A86" s="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8">
        <f t="shared" si="16"/>
        <v>0</v>
      </c>
    </row>
    <row r="87" spans="1:32" s="13" customFormat="1" ht="14.25" customHeight="1">
      <c r="A87" s="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8">
        <f t="shared" si="16"/>
        <v>0</v>
      </c>
    </row>
    <row r="88" spans="1:32" s="13" customFormat="1" ht="14.25" customHeight="1">
      <c r="A88" s="4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8">
        <f t="shared" si="16"/>
        <v>0</v>
      </c>
    </row>
    <row r="89" spans="1:32" s="13" customFormat="1" ht="14.25" customHeight="1">
      <c r="A89" s="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8">
        <f t="shared" si="16"/>
        <v>0</v>
      </c>
    </row>
    <row r="90" spans="1:32" s="13" customFormat="1" ht="14.25" customHeight="1">
      <c r="A90" s="4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8">
        <f t="shared" si="16"/>
        <v>0</v>
      </c>
    </row>
    <row r="91" spans="1:32" s="13" customFormat="1" ht="14.25" customHeight="1">
      <c r="A91" s="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8">
        <f t="shared" si="16"/>
        <v>0</v>
      </c>
    </row>
    <row r="92" spans="1:32" s="13" customFormat="1" ht="14.25" customHeight="1">
      <c r="A92" s="4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8">
        <f t="shared" si="16"/>
        <v>0</v>
      </c>
    </row>
    <row r="93" spans="1:32" s="13" customFormat="1" ht="14.25" customHeight="1">
      <c r="A93" s="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8">
        <f t="shared" si="16"/>
        <v>0</v>
      </c>
    </row>
    <row r="94" spans="1:32" s="13" customFormat="1" ht="14.25" customHeight="1">
      <c r="A94" s="7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8">
        <f t="shared" si="16"/>
        <v>0</v>
      </c>
    </row>
    <row r="95" spans="1:32" s="13" customFormat="1" ht="14.25" customHeight="1">
      <c r="A95" s="8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8">
        <f t="shared" si="16"/>
        <v>0</v>
      </c>
    </row>
    <row r="96" spans="1:32" ht="15">
      <c r="A96" s="1"/>
    </row>
    <row r="97" spans="1:1" ht="15">
      <c r="A97" s="1"/>
    </row>
  </sheetData>
  <mergeCells count="2">
    <mergeCell ref="A2:M2"/>
    <mergeCell ref="N2:O2"/>
  </mergeCells>
  <phoneticPr fontId="0" type="noConversion"/>
  <pageMargins left="0.25" right="0.25" top="0.75" bottom="0.75" header="0.3" footer="0.3"/>
  <pageSetup paperSize="9" scale="50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="85" zoomScaleNormal="85" workbookViewId="0">
      <pane xSplit="1" ySplit="2" topLeftCell="B23" activePane="bottomRight" state="frozen"/>
      <selection pane="topRight" activeCell="B1" sqref="B1"/>
      <selection pane="bottomLeft" activeCell="A3" sqref="A3"/>
      <selection pane="bottomRight" activeCell="AC51" sqref="AC51"/>
    </sheetView>
  </sheetViews>
  <sheetFormatPr defaultRowHeight="12.75"/>
  <cols>
    <col min="1" max="1" width="22" customWidth="1"/>
    <col min="2" max="2" width="7.42578125" customWidth="1"/>
    <col min="3" max="3" width="8" customWidth="1"/>
    <col min="4" max="4" width="7.28515625" customWidth="1"/>
    <col min="5" max="5" width="8" customWidth="1"/>
    <col min="6" max="6" width="8.140625" customWidth="1"/>
    <col min="7" max="8" width="7.85546875" customWidth="1"/>
    <col min="9" max="9" width="7.5703125" customWidth="1"/>
    <col min="10" max="10" width="8" customWidth="1"/>
    <col min="11" max="12" width="8.140625" customWidth="1"/>
    <col min="13" max="13" width="8.28515625" customWidth="1"/>
    <col min="14" max="14" width="8.140625" customWidth="1"/>
    <col min="15" max="15" width="8.5703125" customWidth="1"/>
    <col min="16" max="16" width="7.85546875" customWidth="1"/>
    <col min="17" max="17" width="8.140625" customWidth="1"/>
    <col min="18" max="18" width="7.85546875" customWidth="1"/>
    <col min="19" max="20" width="8.140625" customWidth="1"/>
    <col min="21" max="21" width="8" customWidth="1"/>
    <col min="22" max="22" width="8.140625" customWidth="1"/>
    <col min="23" max="23" width="8.28515625" customWidth="1"/>
    <col min="24" max="24" width="8" customWidth="1"/>
    <col min="25" max="25" width="8.140625" customWidth="1"/>
    <col min="26" max="27" width="8.28515625" customWidth="1"/>
    <col min="28" max="29" width="8" customWidth="1"/>
    <col min="30" max="30" width="7.5703125" customWidth="1"/>
    <col min="31" max="31" width="8.140625" customWidth="1"/>
    <col min="32" max="32" width="9.28515625" style="38" bestFit="1" customWidth="1"/>
  </cols>
  <sheetData>
    <row r="1" spans="1:33" ht="12.75" customHeight="1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1">
        <v>43705</v>
      </c>
      <c r="O1" s="61"/>
      <c r="P1" s="61"/>
    </row>
    <row r="2" spans="1:33" s="3" customFormat="1" ht="94.5" customHeight="1">
      <c r="A2" s="2" t="s">
        <v>0</v>
      </c>
      <c r="B2" s="41" t="s">
        <v>2</v>
      </c>
      <c r="C2" s="41" t="s">
        <v>3</v>
      </c>
      <c r="D2" s="41" t="s">
        <v>1</v>
      </c>
      <c r="E2" s="41" t="s">
        <v>4</v>
      </c>
      <c r="F2" s="41" t="s">
        <v>5</v>
      </c>
      <c r="G2" s="41" t="s">
        <v>6</v>
      </c>
      <c r="H2" s="41" t="s">
        <v>7</v>
      </c>
      <c r="I2" s="41" t="s">
        <v>8</v>
      </c>
      <c r="J2" s="41" t="s">
        <v>9</v>
      </c>
      <c r="K2" s="41" t="s">
        <v>10</v>
      </c>
      <c r="L2" s="41" t="s">
        <v>11</v>
      </c>
      <c r="M2" s="41" t="s">
        <v>12</v>
      </c>
      <c r="N2" s="41" t="s">
        <v>13</v>
      </c>
      <c r="O2" s="41" t="s">
        <v>14</v>
      </c>
      <c r="P2" s="41" t="s">
        <v>15</v>
      </c>
      <c r="Q2" s="41" t="s">
        <v>16</v>
      </c>
      <c r="R2" s="41" t="s">
        <v>17</v>
      </c>
      <c r="S2" s="41" t="s">
        <v>18</v>
      </c>
      <c r="T2" s="41" t="s">
        <v>77</v>
      </c>
      <c r="U2" s="41" t="s">
        <v>19</v>
      </c>
      <c r="V2" s="42" t="s">
        <v>20</v>
      </c>
      <c r="W2" s="42" t="s">
        <v>21</v>
      </c>
      <c r="X2" s="41" t="s">
        <v>22</v>
      </c>
      <c r="Y2" s="41" t="s">
        <v>25</v>
      </c>
      <c r="Z2" s="42" t="s">
        <v>23</v>
      </c>
      <c r="AA2" s="41" t="s">
        <v>27</v>
      </c>
      <c r="AB2" s="42" t="s">
        <v>24</v>
      </c>
      <c r="AC2" s="42" t="s">
        <v>26</v>
      </c>
      <c r="AD2" s="41" t="s">
        <v>76</v>
      </c>
      <c r="AE2" s="43" t="s">
        <v>74</v>
      </c>
      <c r="AF2" s="39" t="s">
        <v>75</v>
      </c>
    </row>
    <row r="3" spans="1:33" s="15" customFormat="1" ht="32.25" customHeight="1">
      <c r="A3" s="16" t="s">
        <v>40</v>
      </c>
      <c r="B3" s="23">
        <v>1535</v>
      </c>
      <c r="C3" s="23">
        <v>540</v>
      </c>
      <c r="D3" s="23">
        <v>487</v>
      </c>
      <c r="E3" s="23">
        <v>1040</v>
      </c>
      <c r="F3" s="23">
        <v>730</v>
      </c>
      <c r="G3" s="23">
        <v>936</v>
      </c>
      <c r="H3" s="23">
        <v>549</v>
      </c>
      <c r="I3" s="23">
        <v>220</v>
      </c>
      <c r="J3" s="23">
        <v>493</v>
      </c>
      <c r="K3" s="23">
        <v>650</v>
      </c>
      <c r="L3" s="23">
        <v>356</v>
      </c>
      <c r="M3" s="23">
        <v>613</v>
      </c>
      <c r="N3" s="23">
        <v>490</v>
      </c>
      <c r="O3" s="23">
        <v>210</v>
      </c>
      <c r="P3" s="23">
        <v>100</v>
      </c>
      <c r="Q3" s="23">
        <v>907</v>
      </c>
      <c r="R3" s="23">
        <f>R6</f>
        <v>0.01</v>
      </c>
      <c r="S3" s="23">
        <v>465</v>
      </c>
      <c r="T3" s="23">
        <v>525</v>
      </c>
      <c r="U3" s="23">
        <v>430</v>
      </c>
      <c r="V3" s="23">
        <v>180</v>
      </c>
      <c r="W3" s="23">
        <v>130</v>
      </c>
      <c r="X3" s="23">
        <v>100</v>
      </c>
      <c r="Y3" s="23">
        <v>155</v>
      </c>
      <c r="Z3" s="23">
        <v>410</v>
      </c>
      <c r="AA3" s="23">
        <v>250</v>
      </c>
      <c r="AB3" s="23">
        <v>5</v>
      </c>
      <c r="AC3" s="23">
        <v>90</v>
      </c>
      <c r="AD3" s="23">
        <v>729</v>
      </c>
      <c r="AE3" s="23">
        <v>898</v>
      </c>
      <c r="AF3" s="40">
        <f t="shared" ref="AF3:AF11" si="0">SUM(B3:AE3)</f>
        <v>14223.01</v>
      </c>
    </row>
    <row r="4" spans="1:33" s="36" customFormat="1" ht="14.25" customHeight="1">
      <c r="A4" s="33"/>
      <c r="B4" s="34">
        <f t="shared" ref="B4:AE4" si="1">B5/B3</f>
        <v>0.69642996742671004</v>
      </c>
      <c r="C4" s="34">
        <f t="shared" si="1"/>
        <v>0.96674074074074068</v>
      </c>
      <c r="D4" s="34">
        <f t="shared" si="1"/>
        <v>0.68178644763860363</v>
      </c>
      <c r="E4" s="34">
        <f t="shared" si="1"/>
        <v>0.62502884615384613</v>
      </c>
      <c r="F4" s="34">
        <f t="shared" si="1"/>
        <v>0.65206849315068494</v>
      </c>
      <c r="G4" s="34">
        <f t="shared" si="1"/>
        <v>0.55773504273504271</v>
      </c>
      <c r="H4" s="34">
        <f t="shared" si="1"/>
        <v>0.9544990892531876</v>
      </c>
      <c r="I4" s="34">
        <f t="shared" si="1"/>
        <v>0.73654545454545439</v>
      </c>
      <c r="J4" s="34">
        <f t="shared" si="1"/>
        <v>0.69375253549695737</v>
      </c>
      <c r="K4" s="34">
        <f t="shared" si="1"/>
        <v>0.92313846153846146</v>
      </c>
      <c r="L4" s="34">
        <f t="shared" si="1"/>
        <v>0.34842696629213488</v>
      </c>
      <c r="M4" s="34">
        <f t="shared" si="1"/>
        <v>0.48618270799347468</v>
      </c>
      <c r="N4" s="34">
        <f t="shared" si="1"/>
        <v>0.28173469387755101</v>
      </c>
      <c r="O4" s="34">
        <f t="shared" si="1"/>
        <v>0.65733333333333333</v>
      </c>
      <c r="P4" s="34">
        <f t="shared" si="1"/>
        <v>1.0005000000000002</v>
      </c>
      <c r="Q4" s="34">
        <f t="shared" si="1"/>
        <v>0.9658654906284454</v>
      </c>
      <c r="R4" s="34">
        <v>0</v>
      </c>
      <c r="S4" s="34">
        <f t="shared" si="1"/>
        <v>0.43021505376344082</v>
      </c>
      <c r="T4" s="34">
        <f t="shared" si="1"/>
        <v>0.14297142857142861</v>
      </c>
      <c r="U4" s="34">
        <f t="shared" si="1"/>
        <v>1.0000930232558138</v>
      </c>
      <c r="V4" s="34">
        <f t="shared" si="1"/>
        <v>0.22255555555555553</v>
      </c>
      <c r="W4" s="34">
        <f t="shared" si="1"/>
        <v>0.76953846153846162</v>
      </c>
      <c r="X4" s="34">
        <f t="shared" si="1"/>
        <v>1.0006000000000002</v>
      </c>
      <c r="Y4" s="34">
        <f t="shared" si="1"/>
        <v>0.67774193548387107</v>
      </c>
      <c r="Z4" s="34">
        <f t="shared" si="1"/>
        <v>1.0000731707317072</v>
      </c>
      <c r="AA4" s="34">
        <f t="shared" si="1"/>
        <v>0.78019999999999978</v>
      </c>
      <c r="AB4" s="34">
        <f t="shared" si="1"/>
        <v>1.0044420000000001</v>
      </c>
      <c r="AC4" s="34">
        <f t="shared" si="1"/>
        <v>0.73388888888888903</v>
      </c>
      <c r="AD4" s="34">
        <f t="shared" si="1"/>
        <v>6.8669410150891619E-2</v>
      </c>
      <c r="AE4" s="34">
        <f t="shared" si="1"/>
        <v>1.0000334075723831</v>
      </c>
      <c r="AF4" s="35">
        <f>AF5/AF3</f>
        <v>0.67132148609893405</v>
      </c>
    </row>
    <row r="5" spans="1:33" s="30" customFormat="1" ht="14.25" customHeight="1">
      <c r="A5" s="27" t="s">
        <v>88</v>
      </c>
      <c r="B5" s="28">
        <f t="shared" ref="B5:AE5" si="2">B12+B11+B10+B9+B8+B7+B6</f>
        <v>1069.02</v>
      </c>
      <c r="C5" s="28">
        <f t="shared" si="2"/>
        <v>522.04</v>
      </c>
      <c r="D5" s="28">
        <f t="shared" si="2"/>
        <v>332.03</v>
      </c>
      <c r="E5" s="28">
        <f t="shared" si="2"/>
        <v>650.03</v>
      </c>
      <c r="F5" s="28">
        <f t="shared" si="2"/>
        <v>476.01</v>
      </c>
      <c r="G5" s="28">
        <f t="shared" si="2"/>
        <v>522.04</v>
      </c>
      <c r="H5" s="28">
        <f t="shared" si="2"/>
        <v>524.02</v>
      </c>
      <c r="I5" s="28">
        <f t="shared" si="2"/>
        <v>162.03999999999996</v>
      </c>
      <c r="J5" s="28">
        <f t="shared" si="2"/>
        <v>342.02</v>
      </c>
      <c r="K5" s="28">
        <f t="shared" si="2"/>
        <v>600.04</v>
      </c>
      <c r="L5" s="28">
        <f t="shared" si="2"/>
        <v>124.04</v>
      </c>
      <c r="M5" s="28">
        <f t="shared" si="2"/>
        <v>298.02999999999997</v>
      </c>
      <c r="N5" s="28">
        <f t="shared" si="2"/>
        <v>138.04999999999998</v>
      </c>
      <c r="O5" s="28">
        <f t="shared" si="2"/>
        <v>138.04</v>
      </c>
      <c r="P5" s="28">
        <f t="shared" si="2"/>
        <v>100.05000000000001</v>
      </c>
      <c r="Q5" s="28">
        <f t="shared" si="2"/>
        <v>876.04</v>
      </c>
      <c r="R5" s="28">
        <f t="shared" si="2"/>
        <v>7.0000000000000007E-2</v>
      </c>
      <c r="S5" s="28">
        <f t="shared" si="2"/>
        <v>200.04999999999998</v>
      </c>
      <c r="T5" s="28">
        <f t="shared" si="2"/>
        <v>75.060000000000016</v>
      </c>
      <c r="U5" s="28">
        <f t="shared" si="2"/>
        <v>430.03999999999996</v>
      </c>
      <c r="V5" s="28">
        <f t="shared" si="2"/>
        <v>40.059999999999995</v>
      </c>
      <c r="W5" s="28">
        <f t="shared" si="2"/>
        <v>100.04</v>
      </c>
      <c r="X5" s="28">
        <f t="shared" si="2"/>
        <v>100.06000000000002</v>
      </c>
      <c r="Y5" s="28">
        <f t="shared" si="2"/>
        <v>105.05000000000001</v>
      </c>
      <c r="Z5" s="28">
        <f t="shared" si="2"/>
        <v>410.03</v>
      </c>
      <c r="AA5" s="28">
        <f t="shared" si="2"/>
        <v>195.04999999999995</v>
      </c>
      <c r="AB5" s="28">
        <f t="shared" si="2"/>
        <v>5.0222100000000003</v>
      </c>
      <c r="AC5" s="28">
        <f t="shared" si="2"/>
        <v>66.050000000000011</v>
      </c>
      <c r="AD5" s="28">
        <f t="shared" si="2"/>
        <v>50.059999999999995</v>
      </c>
      <c r="AE5" s="28">
        <f t="shared" si="2"/>
        <v>898.03</v>
      </c>
      <c r="AF5" s="28">
        <f t="shared" si="0"/>
        <v>9548.2122099999997</v>
      </c>
      <c r="AG5" s="29"/>
    </row>
    <row r="6" spans="1:33" s="13" customFormat="1" ht="14.25" customHeight="1">
      <c r="A6" s="5" t="s">
        <v>90</v>
      </c>
      <c r="B6" s="24">
        <v>164</v>
      </c>
      <c r="C6" s="24">
        <v>0.01</v>
      </c>
      <c r="D6" s="24">
        <v>0.01</v>
      </c>
      <c r="E6" s="24">
        <v>60</v>
      </c>
      <c r="F6" s="24">
        <v>90</v>
      </c>
      <c r="G6" s="24">
        <v>0.01</v>
      </c>
      <c r="H6" s="24">
        <v>59</v>
      </c>
      <c r="I6" s="24">
        <v>0.01</v>
      </c>
      <c r="J6" s="24">
        <v>3</v>
      </c>
      <c r="K6" s="24">
        <v>0.01</v>
      </c>
      <c r="L6" s="24">
        <v>50</v>
      </c>
      <c r="M6" s="24">
        <v>15</v>
      </c>
      <c r="N6" s="24">
        <v>0.01</v>
      </c>
      <c r="O6" s="24">
        <v>0.01</v>
      </c>
      <c r="P6" s="24">
        <v>0.01</v>
      </c>
      <c r="Q6" s="24">
        <v>24</v>
      </c>
      <c r="R6" s="24">
        <v>0.01</v>
      </c>
      <c r="S6" s="24">
        <v>20</v>
      </c>
      <c r="T6" s="24">
        <v>0.01</v>
      </c>
      <c r="U6" s="24">
        <v>20</v>
      </c>
      <c r="V6" s="24">
        <v>0.01</v>
      </c>
      <c r="W6" s="24">
        <v>0.01</v>
      </c>
      <c r="X6" s="24">
        <v>0.01</v>
      </c>
      <c r="Y6" s="24">
        <v>0.01</v>
      </c>
      <c r="Z6" s="24">
        <v>0.01</v>
      </c>
      <c r="AA6" s="24">
        <v>0.01</v>
      </c>
      <c r="AB6" s="24">
        <v>5</v>
      </c>
      <c r="AC6" s="24">
        <v>0.01</v>
      </c>
      <c r="AD6" s="24">
        <v>0.01</v>
      </c>
      <c r="AE6" s="24">
        <v>18</v>
      </c>
      <c r="AF6" s="40">
        <f t="shared" si="0"/>
        <v>528.17999999999984</v>
      </c>
    </row>
    <row r="7" spans="1:33" s="13" customFormat="1" ht="14.25" customHeight="1">
      <c r="A7" s="5" t="s">
        <v>89</v>
      </c>
      <c r="B7" s="24">
        <v>0.01</v>
      </c>
      <c r="C7" s="24">
        <v>0.01</v>
      </c>
      <c r="D7" s="24">
        <v>30</v>
      </c>
      <c r="E7" s="24">
        <v>0.01</v>
      </c>
      <c r="F7" s="24">
        <v>60</v>
      </c>
      <c r="G7" s="24">
        <v>0.01</v>
      </c>
      <c r="H7" s="24">
        <v>0.01</v>
      </c>
      <c r="I7" s="24">
        <v>0.01</v>
      </c>
      <c r="J7" s="24">
        <v>0.01</v>
      </c>
      <c r="K7" s="24">
        <v>0.01</v>
      </c>
      <c r="L7" s="24">
        <v>0.01</v>
      </c>
      <c r="M7" s="24">
        <v>0.01</v>
      </c>
      <c r="N7" s="24">
        <v>0.01</v>
      </c>
      <c r="O7" s="24">
        <v>0.01</v>
      </c>
      <c r="P7" s="24">
        <v>0.01</v>
      </c>
      <c r="Q7" s="24">
        <v>0.01</v>
      </c>
      <c r="R7" s="24">
        <v>0.01</v>
      </c>
      <c r="S7" s="24">
        <v>0.01</v>
      </c>
      <c r="T7" s="24">
        <v>0.01</v>
      </c>
      <c r="U7" s="24">
        <v>0.01</v>
      </c>
      <c r="V7" s="24">
        <v>0.01</v>
      </c>
      <c r="W7" s="24">
        <v>0.01</v>
      </c>
      <c r="X7" s="24">
        <v>0.01</v>
      </c>
      <c r="Y7" s="24">
        <v>0.01</v>
      </c>
      <c r="Z7" s="24">
        <v>65</v>
      </c>
      <c r="AA7" s="24">
        <v>0.01</v>
      </c>
      <c r="AB7" s="24">
        <v>0.01</v>
      </c>
      <c r="AC7" s="24">
        <v>0.01</v>
      </c>
      <c r="AD7" s="24">
        <v>0.01</v>
      </c>
      <c r="AE7" s="24">
        <v>0.01</v>
      </c>
      <c r="AF7" s="40">
        <f t="shared" si="0"/>
        <v>155.27000000000004</v>
      </c>
    </row>
    <row r="8" spans="1:33" s="15" customFormat="1" ht="14.25" customHeight="1">
      <c r="A8" s="5" t="s">
        <v>37</v>
      </c>
      <c r="B8" s="24">
        <v>270</v>
      </c>
      <c r="C8" s="24">
        <v>140</v>
      </c>
      <c r="D8" s="24">
        <v>105</v>
      </c>
      <c r="E8" s="24">
        <v>230</v>
      </c>
      <c r="F8" s="24">
        <v>135</v>
      </c>
      <c r="G8" s="24">
        <v>132</v>
      </c>
      <c r="H8" s="24">
        <v>85</v>
      </c>
      <c r="I8" s="24">
        <v>42</v>
      </c>
      <c r="J8" s="24">
        <v>90</v>
      </c>
      <c r="K8" s="24">
        <v>300</v>
      </c>
      <c r="L8" s="24">
        <v>0.01</v>
      </c>
      <c r="M8" s="24">
        <v>0.01</v>
      </c>
      <c r="N8" s="24">
        <v>72</v>
      </c>
      <c r="O8" s="24">
        <v>18</v>
      </c>
      <c r="P8" s="24">
        <v>0.01</v>
      </c>
      <c r="Q8" s="24">
        <v>772</v>
      </c>
      <c r="R8" s="24">
        <v>0.01</v>
      </c>
      <c r="S8" s="24">
        <v>0.01</v>
      </c>
      <c r="T8" s="24">
        <v>0.01</v>
      </c>
      <c r="U8" s="24">
        <v>220</v>
      </c>
      <c r="V8" s="24">
        <v>0.01</v>
      </c>
      <c r="W8" s="24">
        <v>40</v>
      </c>
      <c r="X8" s="24">
        <v>0.01</v>
      </c>
      <c r="Y8" s="24">
        <v>30</v>
      </c>
      <c r="Z8" s="24">
        <v>85</v>
      </c>
      <c r="AA8" s="24">
        <v>0.01</v>
      </c>
      <c r="AB8" s="24">
        <v>1E-3</v>
      </c>
      <c r="AC8" s="24">
        <v>60</v>
      </c>
      <c r="AD8" s="24">
        <v>0.01</v>
      </c>
      <c r="AE8" s="24">
        <v>219</v>
      </c>
      <c r="AF8" s="40">
        <f t="shared" si="0"/>
        <v>3045.1010000000015</v>
      </c>
    </row>
    <row r="9" spans="1:33" s="13" customFormat="1" ht="14.25" customHeight="1">
      <c r="A9" s="5" t="s">
        <v>38</v>
      </c>
      <c r="B9" s="24">
        <v>470</v>
      </c>
      <c r="C9" s="24">
        <v>332</v>
      </c>
      <c r="D9" s="24">
        <v>177</v>
      </c>
      <c r="E9" s="24">
        <v>300</v>
      </c>
      <c r="F9" s="24">
        <v>54</v>
      </c>
      <c r="G9" s="24">
        <v>330</v>
      </c>
      <c r="H9" s="24">
        <v>310</v>
      </c>
      <c r="I9" s="24">
        <v>43</v>
      </c>
      <c r="J9" s="24">
        <v>210</v>
      </c>
      <c r="K9" s="24">
        <v>250</v>
      </c>
      <c r="L9" s="24">
        <v>70</v>
      </c>
      <c r="M9" s="24">
        <v>120</v>
      </c>
      <c r="N9" s="24">
        <v>66</v>
      </c>
      <c r="O9" s="24">
        <v>60</v>
      </c>
      <c r="P9" s="24">
        <v>75</v>
      </c>
      <c r="Q9" s="24">
        <v>80</v>
      </c>
      <c r="R9" s="24">
        <v>0.01</v>
      </c>
      <c r="S9" s="24">
        <v>180</v>
      </c>
      <c r="T9" s="24">
        <v>75</v>
      </c>
      <c r="U9" s="24">
        <v>190</v>
      </c>
      <c r="V9" s="24">
        <v>40</v>
      </c>
      <c r="W9" s="24">
        <v>40</v>
      </c>
      <c r="X9" s="24">
        <v>100</v>
      </c>
      <c r="Y9" s="24">
        <v>75</v>
      </c>
      <c r="Z9" s="24">
        <v>180</v>
      </c>
      <c r="AA9" s="24">
        <v>95</v>
      </c>
      <c r="AB9" s="24">
        <v>1E-3</v>
      </c>
      <c r="AC9" s="24">
        <v>6</v>
      </c>
      <c r="AD9" s="24">
        <v>50</v>
      </c>
      <c r="AE9" s="24">
        <v>637</v>
      </c>
      <c r="AF9" s="40">
        <f t="shared" si="0"/>
        <v>4615.0110000000004</v>
      </c>
    </row>
    <row r="10" spans="1:33" s="15" customFormat="1" ht="14.25" customHeight="1">
      <c r="A10" s="5" t="s">
        <v>39</v>
      </c>
      <c r="B10" s="24">
        <v>145</v>
      </c>
      <c r="C10" s="24">
        <v>50</v>
      </c>
      <c r="D10" s="24">
        <v>0.01</v>
      </c>
      <c r="E10" s="24">
        <v>60</v>
      </c>
      <c r="F10" s="24">
        <v>118</v>
      </c>
      <c r="G10" s="24">
        <v>60</v>
      </c>
      <c r="H10" s="24">
        <v>60</v>
      </c>
      <c r="I10" s="24">
        <v>77</v>
      </c>
      <c r="J10" s="24">
        <v>0.01</v>
      </c>
      <c r="K10" s="24">
        <v>50</v>
      </c>
      <c r="L10" s="24">
        <v>4</v>
      </c>
      <c r="M10" s="24">
        <v>138</v>
      </c>
      <c r="N10" s="24">
        <v>0.01</v>
      </c>
      <c r="O10" s="24">
        <v>60</v>
      </c>
      <c r="P10" s="24">
        <v>25</v>
      </c>
      <c r="Q10" s="24">
        <v>0.01</v>
      </c>
      <c r="R10" s="24">
        <v>0.01</v>
      </c>
      <c r="S10" s="24">
        <v>0.01</v>
      </c>
      <c r="T10" s="24">
        <v>0.01</v>
      </c>
      <c r="U10" s="24">
        <v>0.01</v>
      </c>
      <c r="V10" s="24">
        <v>0.01</v>
      </c>
      <c r="W10" s="24">
        <v>20</v>
      </c>
      <c r="X10" s="24">
        <v>0.01</v>
      </c>
      <c r="Y10" s="24">
        <v>0.01</v>
      </c>
      <c r="Z10" s="24">
        <v>80</v>
      </c>
      <c r="AA10" s="24">
        <v>100</v>
      </c>
      <c r="AB10" s="24">
        <v>1E-4</v>
      </c>
      <c r="AC10" s="24">
        <v>0.01</v>
      </c>
      <c r="AD10" s="24">
        <v>0.01</v>
      </c>
      <c r="AE10" s="24">
        <v>24</v>
      </c>
      <c r="AF10" s="40">
        <f t="shared" si="0"/>
        <v>1071.1300999999999</v>
      </c>
    </row>
    <row r="11" spans="1:33" s="13" customFormat="1" ht="14.25" customHeight="1">
      <c r="A11" s="20" t="s">
        <v>41</v>
      </c>
      <c r="B11" s="24">
        <v>0.01</v>
      </c>
      <c r="C11" s="24">
        <v>0.01</v>
      </c>
      <c r="D11" s="24">
        <v>20</v>
      </c>
      <c r="E11" s="24">
        <v>0.01</v>
      </c>
      <c r="F11" s="24">
        <v>19</v>
      </c>
      <c r="G11" s="24">
        <v>0.01</v>
      </c>
      <c r="H11" s="24">
        <v>0.01</v>
      </c>
      <c r="I11" s="24">
        <v>0.01</v>
      </c>
      <c r="J11" s="24">
        <v>15</v>
      </c>
      <c r="K11" s="24">
        <v>0.01</v>
      </c>
      <c r="L11" s="24">
        <v>0.01</v>
      </c>
      <c r="M11" s="24">
        <v>25</v>
      </c>
      <c r="N11" s="24">
        <v>0.01</v>
      </c>
      <c r="O11" s="24">
        <v>0.01</v>
      </c>
      <c r="P11" s="24">
        <v>0.01</v>
      </c>
      <c r="Q11" s="24">
        <v>0.01</v>
      </c>
      <c r="R11" s="24">
        <v>0.01</v>
      </c>
      <c r="S11" s="24">
        <v>0.01</v>
      </c>
      <c r="T11" s="24">
        <v>0.01</v>
      </c>
      <c r="U11" s="24">
        <v>0.01</v>
      </c>
      <c r="V11" s="24">
        <v>0.01</v>
      </c>
      <c r="W11" s="24">
        <v>0.01</v>
      </c>
      <c r="X11" s="24">
        <v>0.01</v>
      </c>
      <c r="Y11" s="24">
        <v>0.01</v>
      </c>
      <c r="Z11" s="24">
        <v>0.01</v>
      </c>
      <c r="AA11" s="24">
        <v>0.01</v>
      </c>
      <c r="AB11" s="24">
        <v>1.1E-4</v>
      </c>
      <c r="AC11" s="24">
        <v>0.01</v>
      </c>
      <c r="AD11" s="24">
        <v>0.01</v>
      </c>
      <c r="AE11" s="24">
        <v>0.01</v>
      </c>
      <c r="AF11" s="40">
        <f t="shared" si="0"/>
        <v>79.250110000000078</v>
      </c>
    </row>
    <row r="12" spans="1:33" s="13" customFormat="1" ht="14.25" customHeight="1">
      <c r="A12" s="5" t="s">
        <v>42</v>
      </c>
      <c r="B12" s="24">
        <v>20</v>
      </c>
      <c r="C12" s="24">
        <v>0.01</v>
      </c>
      <c r="D12" s="24">
        <v>0.01</v>
      </c>
      <c r="E12" s="24">
        <v>0.01</v>
      </c>
      <c r="F12" s="24">
        <v>0.01</v>
      </c>
      <c r="G12" s="24">
        <v>0.01</v>
      </c>
      <c r="H12" s="24">
        <v>10</v>
      </c>
      <c r="I12" s="24">
        <v>0.01</v>
      </c>
      <c r="J12" s="24">
        <v>24</v>
      </c>
      <c r="K12" s="24">
        <v>0.01</v>
      </c>
      <c r="L12" s="24">
        <v>0.01</v>
      </c>
      <c r="M12" s="24">
        <v>0.01</v>
      </c>
      <c r="N12" s="24">
        <v>0.01</v>
      </c>
      <c r="O12" s="24">
        <v>0.01</v>
      </c>
      <c r="P12" s="24">
        <v>0.01</v>
      </c>
      <c r="Q12" s="24">
        <v>0.01</v>
      </c>
      <c r="R12" s="24">
        <v>0.01</v>
      </c>
      <c r="S12" s="24">
        <v>0.01</v>
      </c>
      <c r="T12" s="24">
        <v>0.01</v>
      </c>
      <c r="U12" s="24">
        <v>0.01</v>
      </c>
      <c r="V12" s="24">
        <v>0.01</v>
      </c>
      <c r="W12" s="24">
        <v>0.01</v>
      </c>
      <c r="X12" s="24">
        <v>0.01</v>
      </c>
      <c r="Y12" s="24">
        <v>0.01</v>
      </c>
      <c r="Z12" s="24">
        <v>0.01</v>
      </c>
      <c r="AA12" s="24">
        <v>0.01</v>
      </c>
      <c r="AB12" s="24">
        <v>0.01</v>
      </c>
      <c r="AC12" s="24">
        <v>0.01</v>
      </c>
      <c r="AD12" s="24">
        <v>0.01</v>
      </c>
      <c r="AE12" s="24">
        <v>0.01</v>
      </c>
      <c r="AF12" s="40">
        <f t="shared" ref="AF12:AF19" si="3">SUM(B12:AE12)</f>
        <v>54.269999999999968</v>
      </c>
    </row>
    <row r="13" spans="1:33" s="13" customFormat="1" ht="14.25" customHeight="1">
      <c r="A13" s="54" t="s">
        <v>109</v>
      </c>
      <c r="B13" s="58">
        <v>0.01</v>
      </c>
      <c r="C13" s="58">
        <v>0.01</v>
      </c>
      <c r="D13" s="58">
        <v>0.01</v>
      </c>
      <c r="E13" s="58">
        <v>0.01</v>
      </c>
      <c r="F13" s="58">
        <v>0.01</v>
      </c>
      <c r="G13" s="58">
        <v>0.01</v>
      </c>
      <c r="H13" s="58">
        <v>0.01</v>
      </c>
      <c r="I13" s="58">
        <v>0.01</v>
      </c>
      <c r="J13" s="58">
        <v>0.01</v>
      </c>
      <c r="K13" s="58">
        <v>0.01</v>
      </c>
      <c r="L13" s="58">
        <v>0.01</v>
      </c>
      <c r="M13" s="58">
        <v>0.01</v>
      </c>
      <c r="N13" s="58">
        <v>0.01</v>
      </c>
      <c r="O13" s="58">
        <v>0.01</v>
      </c>
      <c r="P13" s="58">
        <v>0.01</v>
      </c>
      <c r="Q13" s="58">
        <v>0.01</v>
      </c>
      <c r="R13" s="58">
        <v>34</v>
      </c>
      <c r="S13" s="58">
        <v>0.01</v>
      </c>
      <c r="T13" s="58">
        <v>0.01</v>
      </c>
      <c r="U13" s="58">
        <v>0.01</v>
      </c>
      <c r="V13" s="58">
        <v>0.01</v>
      </c>
      <c r="W13" s="58">
        <v>0.01</v>
      </c>
      <c r="X13" s="58">
        <v>0.01</v>
      </c>
      <c r="Y13" s="58">
        <v>0.01</v>
      </c>
      <c r="Z13" s="58">
        <v>0.01</v>
      </c>
      <c r="AA13" s="58">
        <v>0.01</v>
      </c>
      <c r="AB13" s="58">
        <v>0.01</v>
      </c>
      <c r="AC13" s="58">
        <v>0.01</v>
      </c>
      <c r="AD13" s="58">
        <v>0.01</v>
      </c>
      <c r="AE13" s="58">
        <v>0.01</v>
      </c>
      <c r="AF13" s="58">
        <v>0.01</v>
      </c>
    </row>
    <row r="14" spans="1:33" s="13" customFormat="1" ht="14.25" customHeight="1">
      <c r="A14" s="54" t="s">
        <v>110</v>
      </c>
      <c r="B14" s="58">
        <v>0.01</v>
      </c>
      <c r="C14" s="58">
        <v>0.01</v>
      </c>
      <c r="D14" s="58">
        <v>0.01</v>
      </c>
      <c r="E14" s="58">
        <v>0.01</v>
      </c>
      <c r="F14" s="58">
        <v>0.01</v>
      </c>
      <c r="G14" s="58">
        <v>0.01</v>
      </c>
      <c r="H14" s="58">
        <v>0.01</v>
      </c>
      <c r="I14" s="58">
        <v>0.01</v>
      </c>
      <c r="J14" s="58">
        <v>0.01</v>
      </c>
      <c r="K14" s="58">
        <v>0.01</v>
      </c>
      <c r="L14" s="58">
        <v>0.01</v>
      </c>
      <c r="M14" s="58">
        <v>0.01</v>
      </c>
      <c r="N14" s="58">
        <v>0.01</v>
      </c>
      <c r="O14" s="58">
        <v>0.01</v>
      </c>
      <c r="P14" s="58">
        <v>0.01</v>
      </c>
      <c r="Q14" s="58">
        <v>0.01</v>
      </c>
      <c r="R14" s="58">
        <v>0.01</v>
      </c>
      <c r="S14" s="58">
        <v>0.01</v>
      </c>
      <c r="T14" s="58">
        <v>0.01</v>
      </c>
      <c r="U14" s="58">
        <v>0.01</v>
      </c>
      <c r="V14" s="58">
        <v>0.01</v>
      </c>
      <c r="W14" s="58">
        <v>0.01</v>
      </c>
      <c r="X14" s="58">
        <v>0.01</v>
      </c>
      <c r="Y14" s="58">
        <v>0.01</v>
      </c>
      <c r="Z14" s="58">
        <v>0.01</v>
      </c>
      <c r="AA14" s="58">
        <v>0.01</v>
      </c>
      <c r="AB14" s="58">
        <v>0.01</v>
      </c>
      <c r="AC14" s="58">
        <v>0.01</v>
      </c>
      <c r="AD14" s="58">
        <v>0.01</v>
      </c>
      <c r="AE14" s="58">
        <v>0.01</v>
      </c>
      <c r="AF14" s="58">
        <v>0.01</v>
      </c>
    </row>
    <row r="15" spans="1:33" s="30" customFormat="1" ht="14.25" customHeight="1">
      <c r="A15" s="27" t="s">
        <v>91</v>
      </c>
      <c r="B15" s="31">
        <f t="shared" ref="B15:AE15" si="4">B22+B21+B20+B19+B18+B17+B16</f>
        <v>3029</v>
      </c>
      <c r="C15" s="31">
        <f t="shared" si="4"/>
        <v>1340</v>
      </c>
      <c r="D15" s="31">
        <f t="shared" si="4"/>
        <v>802.5</v>
      </c>
      <c r="E15" s="31">
        <f t="shared" si="4"/>
        <v>2036</v>
      </c>
      <c r="F15" s="31">
        <f t="shared" si="4"/>
        <v>1145</v>
      </c>
      <c r="G15" s="31">
        <f t="shared" si="4"/>
        <v>1465</v>
      </c>
      <c r="H15" s="31">
        <f t="shared" si="4"/>
        <v>1717</v>
      </c>
      <c r="I15" s="31">
        <f t="shared" si="4"/>
        <v>213.7</v>
      </c>
      <c r="J15" s="31">
        <f t="shared" si="4"/>
        <v>855</v>
      </c>
      <c r="K15" s="31">
        <f t="shared" si="4"/>
        <v>1315</v>
      </c>
      <c r="L15" s="31">
        <f t="shared" si="4"/>
        <v>270</v>
      </c>
      <c r="M15" s="31">
        <f t="shared" si="4"/>
        <v>477</v>
      </c>
      <c r="N15" s="31">
        <f t="shared" si="4"/>
        <v>311</v>
      </c>
      <c r="O15" s="31">
        <f t="shared" si="4"/>
        <v>327</v>
      </c>
      <c r="P15" s="31">
        <f t="shared" si="4"/>
        <v>221</v>
      </c>
      <c r="Q15" s="31">
        <f t="shared" si="4"/>
        <v>3030</v>
      </c>
      <c r="R15" s="31">
        <f t="shared" si="4"/>
        <v>0</v>
      </c>
      <c r="S15" s="31">
        <f t="shared" si="4"/>
        <v>620</v>
      </c>
      <c r="T15" s="31">
        <f t="shared" si="4"/>
        <v>191</v>
      </c>
      <c r="U15" s="31">
        <f t="shared" si="4"/>
        <v>1079</v>
      </c>
      <c r="V15" s="31">
        <f t="shared" si="4"/>
        <v>92</v>
      </c>
      <c r="W15" s="31">
        <f t="shared" si="4"/>
        <v>302</v>
      </c>
      <c r="X15" s="31">
        <f t="shared" si="4"/>
        <v>300</v>
      </c>
      <c r="Y15" s="31">
        <f t="shared" si="4"/>
        <v>322</v>
      </c>
      <c r="Z15" s="31">
        <f t="shared" si="4"/>
        <v>1343</v>
      </c>
      <c r="AA15" s="31">
        <f t="shared" si="4"/>
        <v>390</v>
      </c>
      <c r="AB15" s="31">
        <f t="shared" si="4"/>
        <v>16</v>
      </c>
      <c r="AC15" s="31">
        <f t="shared" si="4"/>
        <v>199</v>
      </c>
      <c r="AD15" s="31">
        <f t="shared" si="4"/>
        <v>125</v>
      </c>
      <c r="AE15" s="31">
        <f t="shared" si="4"/>
        <v>2186</v>
      </c>
      <c r="AF15" s="40">
        <f t="shared" si="3"/>
        <v>25719.200000000001</v>
      </c>
    </row>
    <row r="16" spans="1:33" s="13" customFormat="1" ht="14.25" customHeight="1">
      <c r="A16" s="5" t="s">
        <v>92</v>
      </c>
      <c r="B16" s="21">
        <v>428</v>
      </c>
      <c r="C16" s="21"/>
      <c r="D16" s="21"/>
      <c r="E16" s="21">
        <v>240</v>
      </c>
      <c r="F16" s="21">
        <v>245</v>
      </c>
      <c r="G16" s="21"/>
      <c r="H16" s="21">
        <v>117</v>
      </c>
      <c r="I16" s="21"/>
      <c r="J16" s="21">
        <v>8</v>
      </c>
      <c r="K16" s="21"/>
      <c r="L16" s="21">
        <v>120</v>
      </c>
      <c r="M16" s="21">
        <v>20</v>
      </c>
      <c r="N16" s="21"/>
      <c r="O16" s="21"/>
      <c r="P16" s="21"/>
      <c r="Q16" s="21">
        <v>48</v>
      </c>
      <c r="R16" s="21"/>
      <c r="S16" s="21">
        <v>80</v>
      </c>
      <c r="T16" s="21"/>
      <c r="U16" s="21">
        <v>60</v>
      </c>
      <c r="V16" s="21"/>
      <c r="W16" s="21"/>
      <c r="X16" s="21"/>
      <c r="Y16" s="21"/>
      <c r="Z16" s="21"/>
      <c r="AA16" s="21"/>
      <c r="AB16" s="21">
        <v>16</v>
      </c>
      <c r="AC16" s="21"/>
      <c r="AD16" s="21"/>
      <c r="AE16" s="21">
        <v>42</v>
      </c>
      <c r="AF16" s="40">
        <f t="shared" si="3"/>
        <v>1424</v>
      </c>
    </row>
    <row r="17" spans="1:32" s="15" customFormat="1" ht="14.25" customHeight="1">
      <c r="A17" s="5" t="s">
        <v>93</v>
      </c>
      <c r="B17" s="21"/>
      <c r="C17" s="21"/>
      <c r="D17" s="21">
        <v>37.1</v>
      </c>
      <c r="E17" s="21"/>
      <c r="F17" s="21">
        <v>180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>
        <v>166</v>
      </c>
      <c r="AA17" s="21"/>
      <c r="AB17" s="21"/>
      <c r="AC17" s="21"/>
      <c r="AD17" s="21"/>
      <c r="AE17" s="21"/>
      <c r="AF17" s="40">
        <f t="shared" si="3"/>
        <v>383.1</v>
      </c>
    </row>
    <row r="18" spans="1:32" s="13" customFormat="1" ht="14.25" customHeight="1">
      <c r="A18" s="5" t="s">
        <v>79</v>
      </c>
      <c r="B18" s="21">
        <v>710</v>
      </c>
      <c r="C18" s="21">
        <v>364</v>
      </c>
      <c r="D18" s="21">
        <v>305</v>
      </c>
      <c r="E18" s="21">
        <v>701</v>
      </c>
      <c r="F18" s="21">
        <v>248</v>
      </c>
      <c r="G18" s="21">
        <v>424</v>
      </c>
      <c r="H18" s="21">
        <v>185</v>
      </c>
      <c r="I18" s="21">
        <v>48</v>
      </c>
      <c r="J18" s="21">
        <v>225</v>
      </c>
      <c r="K18" s="21">
        <v>660</v>
      </c>
      <c r="L18" s="21"/>
      <c r="M18" s="21"/>
      <c r="N18" s="21">
        <v>151</v>
      </c>
      <c r="O18" s="21">
        <v>37</v>
      </c>
      <c r="P18" s="21"/>
      <c r="Q18" s="21">
        <v>2702</v>
      </c>
      <c r="R18" s="21"/>
      <c r="S18" s="21"/>
      <c r="T18" s="21"/>
      <c r="U18" s="21">
        <v>544</v>
      </c>
      <c r="V18" s="21"/>
      <c r="W18" s="21">
        <v>137</v>
      </c>
      <c r="X18" s="21"/>
      <c r="Y18" s="21">
        <v>60</v>
      </c>
      <c r="Z18" s="21">
        <v>220</v>
      </c>
      <c r="AA18" s="21"/>
      <c r="AB18" s="21"/>
      <c r="AC18" s="21">
        <v>168</v>
      </c>
      <c r="AD18" s="21"/>
      <c r="AE18" s="21">
        <v>539</v>
      </c>
      <c r="AF18" s="40">
        <f t="shared" si="3"/>
        <v>8428</v>
      </c>
    </row>
    <row r="19" spans="1:32" s="13" customFormat="1" ht="14.25" customHeight="1">
      <c r="A19" s="5" t="s">
        <v>80</v>
      </c>
      <c r="B19" s="21">
        <v>1442</v>
      </c>
      <c r="C19" s="21">
        <v>852</v>
      </c>
      <c r="D19" s="21">
        <v>379</v>
      </c>
      <c r="E19" s="21">
        <v>915</v>
      </c>
      <c r="F19" s="21">
        <v>113</v>
      </c>
      <c r="G19" s="21">
        <v>887</v>
      </c>
      <c r="H19" s="21">
        <v>1178</v>
      </c>
      <c r="I19" s="21">
        <v>61</v>
      </c>
      <c r="J19" s="21">
        <v>536</v>
      </c>
      <c r="K19" s="21">
        <v>474</v>
      </c>
      <c r="L19" s="21">
        <v>140</v>
      </c>
      <c r="M19" s="21">
        <v>172</v>
      </c>
      <c r="N19" s="21">
        <v>160</v>
      </c>
      <c r="O19" s="21">
        <v>140</v>
      </c>
      <c r="P19" s="21">
        <v>145</v>
      </c>
      <c r="Q19" s="21">
        <v>280</v>
      </c>
      <c r="R19" s="21"/>
      <c r="S19" s="21">
        <v>540</v>
      </c>
      <c r="T19" s="21">
        <v>191</v>
      </c>
      <c r="U19" s="21">
        <v>475</v>
      </c>
      <c r="V19" s="21">
        <v>92</v>
      </c>
      <c r="W19" s="21">
        <v>100</v>
      </c>
      <c r="X19" s="21">
        <v>300</v>
      </c>
      <c r="Y19" s="21">
        <v>262</v>
      </c>
      <c r="Z19" s="21">
        <v>740</v>
      </c>
      <c r="AA19" s="21">
        <v>190</v>
      </c>
      <c r="AB19" s="21"/>
      <c r="AC19" s="21">
        <v>31</v>
      </c>
      <c r="AD19" s="21">
        <v>125</v>
      </c>
      <c r="AE19" s="21">
        <v>1548</v>
      </c>
      <c r="AF19" s="40">
        <f t="shared" si="3"/>
        <v>12468</v>
      </c>
    </row>
    <row r="20" spans="1:32" s="15" customFormat="1" ht="14.25" customHeight="1">
      <c r="A20" s="5" t="s">
        <v>81</v>
      </c>
      <c r="B20" s="21">
        <v>385</v>
      </c>
      <c r="C20" s="21">
        <v>124</v>
      </c>
      <c r="D20" s="21"/>
      <c r="E20" s="21">
        <v>180</v>
      </c>
      <c r="F20" s="21">
        <v>295</v>
      </c>
      <c r="G20" s="21">
        <v>154</v>
      </c>
      <c r="H20" s="21">
        <v>220</v>
      </c>
      <c r="I20" s="21">
        <v>104.7</v>
      </c>
      <c r="J20" s="21"/>
      <c r="K20" s="21">
        <v>181</v>
      </c>
      <c r="L20" s="21">
        <v>10</v>
      </c>
      <c r="M20" s="21">
        <v>216</v>
      </c>
      <c r="N20" s="21"/>
      <c r="O20" s="21">
        <v>150</v>
      </c>
      <c r="P20" s="21">
        <v>76</v>
      </c>
      <c r="Q20" s="21"/>
      <c r="R20" s="21"/>
      <c r="S20" s="21"/>
      <c r="T20" s="21"/>
      <c r="U20" s="21"/>
      <c r="V20" s="21"/>
      <c r="W20" s="21">
        <v>65</v>
      </c>
      <c r="X20" s="21"/>
      <c r="Y20" s="21"/>
      <c r="Z20" s="21">
        <v>217</v>
      </c>
      <c r="AA20" s="21">
        <v>200</v>
      </c>
      <c r="AB20" s="21"/>
      <c r="AC20" s="21"/>
      <c r="AD20" s="21"/>
      <c r="AE20" s="21">
        <v>57</v>
      </c>
      <c r="AF20" s="40">
        <f t="shared" ref="AF20:AF22" si="5">SUM(B20:AE20)</f>
        <v>2634.7</v>
      </c>
    </row>
    <row r="21" spans="1:32" s="15" customFormat="1" ht="14.25" customHeight="1">
      <c r="A21" s="20" t="s">
        <v>82</v>
      </c>
      <c r="B21" s="21"/>
      <c r="C21" s="21"/>
      <c r="D21" s="21">
        <v>81.400000000000006</v>
      </c>
      <c r="E21" s="21"/>
      <c r="F21" s="21">
        <v>64</v>
      </c>
      <c r="G21" s="21"/>
      <c r="H21" s="21"/>
      <c r="I21" s="21"/>
      <c r="J21" s="21">
        <v>38</v>
      </c>
      <c r="K21" s="21"/>
      <c r="L21" s="21"/>
      <c r="M21" s="21">
        <v>69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40">
        <f t="shared" si="5"/>
        <v>252.4</v>
      </c>
    </row>
    <row r="22" spans="1:32" s="13" customFormat="1" ht="14.25" customHeight="1">
      <c r="A22" s="5" t="s">
        <v>83</v>
      </c>
      <c r="B22" s="21">
        <v>64</v>
      </c>
      <c r="C22" s="21"/>
      <c r="D22" s="21"/>
      <c r="E22" s="21"/>
      <c r="F22" s="21"/>
      <c r="G22" s="21"/>
      <c r="H22" s="21">
        <v>17</v>
      </c>
      <c r="I22" s="21"/>
      <c r="J22" s="21">
        <v>48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40">
        <f t="shared" si="5"/>
        <v>129</v>
      </c>
    </row>
    <row r="23" spans="1:32" s="13" customFormat="1" ht="14.25" customHeight="1">
      <c r="A23" s="54" t="s">
        <v>111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>
        <v>1206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6"/>
    </row>
    <row r="24" spans="1:32" s="13" customFormat="1" ht="14.25" customHeight="1">
      <c r="A24" s="54" t="s">
        <v>112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6"/>
    </row>
    <row r="25" spans="1:32" s="30" customFormat="1" ht="14.25" customHeight="1">
      <c r="A25" s="27" t="s">
        <v>94</v>
      </c>
      <c r="B25" s="37">
        <f t="shared" ref="B25:AF25" si="6">B15/B5*10</f>
        <v>28.33436231314662</v>
      </c>
      <c r="C25" s="37">
        <f t="shared" si="6"/>
        <v>25.668531147038543</v>
      </c>
      <c r="D25" s="37">
        <f t="shared" si="6"/>
        <v>24.169502755775085</v>
      </c>
      <c r="E25" s="37">
        <f t="shared" si="6"/>
        <v>31.321631309324186</v>
      </c>
      <c r="F25" s="37">
        <f t="shared" si="6"/>
        <v>24.05411651015735</v>
      </c>
      <c r="G25" s="37">
        <f t="shared" si="6"/>
        <v>28.062983679411538</v>
      </c>
      <c r="H25" s="37">
        <f t="shared" si="6"/>
        <v>32.765924964696005</v>
      </c>
      <c r="I25" s="37">
        <f t="shared" si="6"/>
        <v>13.188101703283142</v>
      </c>
      <c r="J25" s="37">
        <f t="shared" si="6"/>
        <v>24.9985380971873</v>
      </c>
      <c r="K25" s="37">
        <f t="shared" si="6"/>
        <v>21.91520565295647</v>
      </c>
      <c r="L25" s="37">
        <f t="shared" si="6"/>
        <v>21.767171880038699</v>
      </c>
      <c r="M25" s="37">
        <f t="shared" si="6"/>
        <v>16.005100157702245</v>
      </c>
      <c r="N25" s="37">
        <f t="shared" si="6"/>
        <v>22.528069540021733</v>
      </c>
      <c r="O25" s="37">
        <f t="shared" si="6"/>
        <v>23.688785859171254</v>
      </c>
      <c r="P25" s="37">
        <f t="shared" si="6"/>
        <v>22.08895552223888</v>
      </c>
      <c r="Q25" s="37">
        <f t="shared" si="6"/>
        <v>34.587461759737003</v>
      </c>
      <c r="R25" s="37">
        <f t="shared" si="6"/>
        <v>0</v>
      </c>
      <c r="S25" s="37">
        <f t="shared" si="6"/>
        <v>30.992251937015748</v>
      </c>
      <c r="T25" s="37">
        <f t="shared" si="6"/>
        <v>25.446309618971483</v>
      </c>
      <c r="U25" s="37">
        <f t="shared" si="6"/>
        <v>25.090689238210402</v>
      </c>
      <c r="V25" s="37">
        <f t="shared" si="6"/>
        <v>22.965551672491266</v>
      </c>
      <c r="W25" s="37">
        <f t="shared" si="6"/>
        <v>30.187924830067971</v>
      </c>
      <c r="X25" s="37">
        <f t="shared" si="6"/>
        <v>29.98201079352388</v>
      </c>
      <c r="Y25" s="37">
        <f t="shared" si="6"/>
        <v>30.652070442646355</v>
      </c>
      <c r="Z25" s="37">
        <f t="shared" si="6"/>
        <v>32.753700948711071</v>
      </c>
      <c r="AA25" s="37">
        <f t="shared" si="6"/>
        <v>19.994873109459117</v>
      </c>
      <c r="AB25" s="37">
        <f t="shared" si="6"/>
        <v>31.858484611356353</v>
      </c>
      <c r="AC25" s="37">
        <f t="shared" si="6"/>
        <v>30.128690386071156</v>
      </c>
      <c r="AD25" s="37">
        <f t="shared" si="6"/>
        <v>24.970035956851781</v>
      </c>
      <c r="AE25" s="37">
        <f t="shared" si="6"/>
        <v>24.342171196953331</v>
      </c>
      <c r="AF25" s="37">
        <f t="shared" si="6"/>
        <v>26.936142006839624</v>
      </c>
    </row>
    <row r="26" spans="1:32" s="13" customFormat="1" ht="14.25" customHeight="1">
      <c r="A26" s="5" t="s">
        <v>95</v>
      </c>
      <c r="B26" s="25">
        <f t="shared" ref="B26:AF26" si="7">B16/B6*10</f>
        <v>26.097560975609756</v>
      </c>
      <c r="C26" s="25">
        <f t="shared" si="7"/>
        <v>0</v>
      </c>
      <c r="D26" s="25">
        <f t="shared" si="7"/>
        <v>0</v>
      </c>
      <c r="E26" s="25">
        <f t="shared" si="7"/>
        <v>40</v>
      </c>
      <c r="F26" s="25">
        <f t="shared" si="7"/>
        <v>27.222222222222221</v>
      </c>
      <c r="G26" s="25">
        <f t="shared" si="7"/>
        <v>0</v>
      </c>
      <c r="H26" s="25">
        <f t="shared" si="7"/>
        <v>19.83050847457627</v>
      </c>
      <c r="I26" s="25">
        <f t="shared" si="7"/>
        <v>0</v>
      </c>
      <c r="J26" s="25">
        <f t="shared" si="7"/>
        <v>26.666666666666664</v>
      </c>
      <c r="K26" s="25">
        <f t="shared" si="7"/>
        <v>0</v>
      </c>
      <c r="L26" s="25">
        <f t="shared" si="7"/>
        <v>24</v>
      </c>
      <c r="M26" s="25">
        <f t="shared" si="7"/>
        <v>13.333333333333332</v>
      </c>
      <c r="N26" s="25">
        <f t="shared" si="7"/>
        <v>0</v>
      </c>
      <c r="O26" s="25">
        <f t="shared" si="7"/>
        <v>0</v>
      </c>
      <c r="P26" s="25">
        <f t="shared" si="7"/>
        <v>0</v>
      </c>
      <c r="Q26" s="25">
        <f t="shared" si="7"/>
        <v>20</v>
      </c>
      <c r="R26" s="25">
        <f t="shared" si="7"/>
        <v>0</v>
      </c>
      <c r="S26" s="25">
        <f t="shared" si="7"/>
        <v>40</v>
      </c>
      <c r="T26" s="25">
        <f t="shared" si="7"/>
        <v>0</v>
      </c>
      <c r="U26" s="25">
        <f t="shared" si="7"/>
        <v>30</v>
      </c>
      <c r="V26" s="25">
        <f t="shared" si="7"/>
        <v>0</v>
      </c>
      <c r="W26" s="25">
        <f t="shared" si="7"/>
        <v>0</v>
      </c>
      <c r="X26" s="25">
        <f t="shared" si="7"/>
        <v>0</v>
      </c>
      <c r="Y26" s="25">
        <f t="shared" si="7"/>
        <v>0</v>
      </c>
      <c r="Z26" s="25">
        <f t="shared" si="7"/>
        <v>0</v>
      </c>
      <c r="AA26" s="25">
        <f t="shared" si="7"/>
        <v>0</v>
      </c>
      <c r="AB26" s="25">
        <f t="shared" si="7"/>
        <v>32</v>
      </c>
      <c r="AC26" s="25">
        <f t="shared" si="7"/>
        <v>0</v>
      </c>
      <c r="AD26" s="25">
        <f t="shared" si="7"/>
        <v>0</v>
      </c>
      <c r="AE26" s="25">
        <f t="shared" si="7"/>
        <v>23.333333333333336</v>
      </c>
      <c r="AF26" s="37">
        <f t="shared" si="7"/>
        <v>26.960505888144198</v>
      </c>
    </row>
    <row r="27" spans="1:32" s="13" customFormat="1" ht="14.25" customHeight="1">
      <c r="A27" s="5" t="s">
        <v>96</v>
      </c>
      <c r="B27" s="25">
        <f t="shared" ref="B27:Y27" si="8">B17/B7*10</f>
        <v>0</v>
      </c>
      <c r="C27" s="25">
        <f t="shared" si="8"/>
        <v>0</v>
      </c>
      <c r="D27" s="25">
        <f t="shared" si="8"/>
        <v>12.366666666666667</v>
      </c>
      <c r="E27" s="25">
        <f t="shared" si="8"/>
        <v>0</v>
      </c>
      <c r="F27" s="25">
        <f t="shared" si="8"/>
        <v>30</v>
      </c>
      <c r="G27" s="25">
        <f t="shared" si="8"/>
        <v>0</v>
      </c>
      <c r="H27" s="25">
        <f t="shared" si="8"/>
        <v>0</v>
      </c>
      <c r="I27" s="25">
        <f t="shared" si="8"/>
        <v>0</v>
      </c>
      <c r="J27" s="25">
        <f t="shared" si="8"/>
        <v>0</v>
      </c>
      <c r="K27" s="25">
        <f t="shared" si="8"/>
        <v>0</v>
      </c>
      <c r="L27" s="25">
        <f t="shared" si="8"/>
        <v>0</v>
      </c>
      <c r="M27" s="25">
        <f t="shared" si="8"/>
        <v>0</v>
      </c>
      <c r="N27" s="25">
        <f t="shared" si="8"/>
        <v>0</v>
      </c>
      <c r="O27" s="25">
        <f t="shared" si="8"/>
        <v>0</v>
      </c>
      <c r="P27" s="25">
        <f t="shared" si="8"/>
        <v>0</v>
      </c>
      <c r="Q27" s="25">
        <f t="shared" si="8"/>
        <v>0</v>
      </c>
      <c r="R27" s="25">
        <f t="shared" si="8"/>
        <v>0</v>
      </c>
      <c r="S27" s="25">
        <f t="shared" si="8"/>
        <v>0</v>
      </c>
      <c r="T27" s="25">
        <f t="shared" si="8"/>
        <v>0</v>
      </c>
      <c r="U27" s="25">
        <f t="shared" si="8"/>
        <v>0</v>
      </c>
      <c r="V27" s="25">
        <f t="shared" si="8"/>
        <v>0</v>
      </c>
      <c r="W27" s="25">
        <f t="shared" si="8"/>
        <v>0</v>
      </c>
      <c r="X27" s="25">
        <f t="shared" si="8"/>
        <v>0</v>
      </c>
      <c r="Y27" s="25">
        <f t="shared" si="8"/>
        <v>0</v>
      </c>
      <c r="Z27" s="25">
        <v>22</v>
      </c>
      <c r="AA27" s="25">
        <f t="shared" ref="AA27:AF28" si="9">AA17/AA7*10</f>
        <v>0</v>
      </c>
      <c r="AB27" s="25">
        <f t="shared" si="9"/>
        <v>0</v>
      </c>
      <c r="AC27" s="25">
        <f t="shared" si="9"/>
        <v>0</v>
      </c>
      <c r="AD27" s="25">
        <f t="shared" si="9"/>
        <v>0</v>
      </c>
      <c r="AE27" s="25">
        <f t="shared" si="9"/>
        <v>0</v>
      </c>
      <c r="AF27" s="37">
        <f t="shared" si="9"/>
        <v>24.673149996779799</v>
      </c>
    </row>
    <row r="28" spans="1:32" s="13" customFormat="1" ht="14.25" customHeight="1">
      <c r="A28" s="5" t="s">
        <v>97</v>
      </c>
      <c r="B28" s="25">
        <f t="shared" ref="B28:F32" si="10">B18/B8*10</f>
        <v>26.296296296296298</v>
      </c>
      <c r="C28" s="25">
        <f t="shared" si="10"/>
        <v>26</v>
      </c>
      <c r="D28" s="25">
        <f t="shared" si="10"/>
        <v>29.047619047619047</v>
      </c>
      <c r="E28" s="25">
        <f t="shared" si="10"/>
        <v>30.478260869565219</v>
      </c>
      <c r="F28" s="25">
        <f t="shared" si="10"/>
        <v>18.37037037037037</v>
      </c>
      <c r="G28" s="25">
        <v>25</v>
      </c>
      <c r="H28" s="25">
        <f t="shared" ref="H28:Z28" si="11">H18/H8*10</f>
        <v>21.764705882352938</v>
      </c>
      <c r="I28" s="25">
        <f t="shared" si="11"/>
        <v>11.428571428571427</v>
      </c>
      <c r="J28" s="25">
        <f t="shared" si="11"/>
        <v>25</v>
      </c>
      <c r="K28" s="25">
        <f t="shared" si="11"/>
        <v>22</v>
      </c>
      <c r="L28" s="25">
        <f t="shared" si="11"/>
        <v>0</v>
      </c>
      <c r="M28" s="25">
        <f t="shared" si="11"/>
        <v>0</v>
      </c>
      <c r="N28" s="25">
        <f t="shared" si="11"/>
        <v>20.972222222222221</v>
      </c>
      <c r="O28" s="25">
        <f t="shared" si="11"/>
        <v>20.555555555555554</v>
      </c>
      <c r="P28" s="25">
        <f t="shared" si="11"/>
        <v>0</v>
      </c>
      <c r="Q28" s="25">
        <f t="shared" si="11"/>
        <v>35</v>
      </c>
      <c r="R28" s="25">
        <f t="shared" si="11"/>
        <v>0</v>
      </c>
      <c r="S28" s="25">
        <f t="shared" si="11"/>
        <v>0</v>
      </c>
      <c r="T28" s="25">
        <f t="shared" si="11"/>
        <v>0</v>
      </c>
      <c r="U28" s="25">
        <f t="shared" si="11"/>
        <v>24.727272727272727</v>
      </c>
      <c r="V28" s="25">
        <f t="shared" si="11"/>
        <v>0</v>
      </c>
      <c r="W28" s="25">
        <f t="shared" si="11"/>
        <v>34.25</v>
      </c>
      <c r="X28" s="25">
        <f t="shared" si="11"/>
        <v>0</v>
      </c>
      <c r="Y28" s="25">
        <f t="shared" si="11"/>
        <v>20</v>
      </c>
      <c r="Z28" s="25">
        <f t="shared" si="11"/>
        <v>25.882352941176471</v>
      </c>
      <c r="AA28" s="25">
        <f t="shared" si="9"/>
        <v>0</v>
      </c>
      <c r="AB28" s="25">
        <f t="shared" si="9"/>
        <v>0</v>
      </c>
      <c r="AC28" s="25">
        <f t="shared" si="9"/>
        <v>28</v>
      </c>
      <c r="AD28" s="25">
        <f t="shared" si="9"/>
        <v>0</v>
      </c>
      <c r="AE28" s="25">
        <f t="shared" si="9"/>
        <v>24.611872146118721</v>
      </c>
      <c r="AF28" s="37">
        <f t="shared" si="9"/>
        <v>27.677242889480496</v>
      </c>
    </row>
    <row r="29" spans="1:32" s="13" customFormat="1" ht="14.25" customHeight="1">
      <c r="A29" s="5" t="s">
        <v>98</v>
      </c>
      <c r="B29" s="25">
        <f t="shared" si="10"/>
        <v>30.680851063829788</v>
      </c>
      <c r="C29" s="25">
        <f t="shared" si="10"/>
        <v>25.662650602409638</v>
      </c>
      <c r="D29" s="25">
        <f t="shared" si="10"/>
        <v>21.412429378531073</v>
      </c>
      <c r="E29" s="25">
        <f t="shared" si="10"/>
        <v>30.5</v>
      </c>
      <c r="F29" s="25">
        <f t="shared" si="10"/>
        <v>20.925925925925924</v>
      </c>
      <c r="G29" s="25">
        <v>26.9</v>
      </c>
      <c r="H29" s="25">
        <f t="shared" ref="H29:Y29" si="12">H19/H9*10</f>
        <v>38</v>
      </c>
      <c r="I29" s="25">
        <f t="shared" si="12"/>
        <v>14.186046511627907</v>
      </c>
      <c r="J29" s="25">
        <f t="shared" si="12"/>
        <v>25.523809523809522</v>
      </c>
      <c r="K29" s="25">
        <f t="shared" si="12"/>
        <v>18.96</v>
      </c>
      <c r="L29" s="25">
        <f t="shared" si="12"/>
        <v>20</v>
      </c>
      <c r="M29" s="25">
        <f t="shared" si="12"/>
        <v>14.333333333333334</v>
      </c>
      <c r="N29" s="25">
        <f t="shared" si="12"/>
        <v>24.242424242424242</v>
      </c>
      <c r="O29" s="25">
        <f t="shared" si="12"/>
        <v>23.333333333333336</v>
      </c>
      <c r="P29" s="25">
        <f t="shared" si="12"/>
        <v>19.333333333333332</v>
      </c>
      <c r="Q29" s="25">
        <f t="shared" si="12"/>
        <v>35</v>
      </c>
      <c r="R29" s="25">
        <f t="shared" si="12"/>
        <v>0</v>
      </c>
      <c r="S29" s="25">
        <f t="shared" si="12"/>
        <v>30</v>
      </c>
      <c r="T29" s="25">
        <f t="shared" si="12"/>
        <v>25.466666666666669</v>
      </c>
      <c r="U29" s="25">
        <f t="shared" si="12"/>
        <v>25</v>
      </c>
      <c r="V29" s="25">
        <f t="shared" si="12"/>
        <v>23</v>
      </c>
      <c r="W29" s="25">
        <f t="shared" si="12"/>
        <v>25</v>
      </c>
      <c r="X29" s="25">
        <f t="shared" si="12"/>
        <v>30</v>
      </c>
      <c r="Y29" s="25">
        <f t="shared" si="12"/>
        <v>34.93333333333333</v>
      </c>
      <c r="Z29" s="25">
        <v>30</v>
      </c>
      <c r="AA29" s="25">
        <f t="shared" ref="AA29:AC32" si="13">AA19/AA9*10</f>
        <v>20</v>
      </c>
      <c r="AB29" s="25">
        <f t="shared" si="13"/>
        <v>0</v>
      </c>
      <c r="AC29" s="25">
        <f t="shared" si="13"/>
        <v>51.666666666666671</v>
      </c>
      <c r="AD29" s="25">
        <v>25</v>
      </c>
      <c r="AE29" s="25">
        <f t="shared" ref="AE29:AF32" si="14">AE19/AE9*10</f>
        <v>24.301412872841443</v>
      </c>
      <c r="AF29" s="37">
        <f t="shared" si="14"/>
        <v>27.016186960334437</v>
      </c>
    </row>
    <row r="30" spans="1:32" s="13" customFormat="1" ht="14.25" customHeight="1">
      <c r="A30" s="5" t="s">
        <v>99</v>
      </c>
      <c r="B30" s="25">
        <f t="shared" si="10"/>
        <v>26.551724137931036</v>
      </c>
      <c r="C30" s="25">
        <f t="shared" si="10"/>
        <v>24.8</v>
      </c>
      <c r="D30" s="25">
        <f t="shared" si="10"/>
        <v>0</v>
      </c>
      <c r="E30" s="25">
        <f t="shared" si="10"/>
        <v>30</v>
      </c>
      <c r="F30" s="25">
        <f t="shared" si="10"/>
        <v>25</v>
      </c>
      <c r="G30" s="25">
        <f>G20/G10*10</f>
        <v>25.666666666666668</v>
      </c>
      <c r="H30" s="25">
        <f t="shared" ref="H30:Y30" si="15">H20/H10*10</f>
        <v>36.666666666666664</v>
      </c>
      <c r="I30" s="25">
        <f t="shared" si="15"/>
        <v>13.597402597402597</v>
      </c>
      <c r="J30" s="25">
        <f t="shared" si="15"/>
        <v>0</v>
      </c>
      <c r="K30" s="25">
        <f t="shared" si="15"/>
        <v>36.200000000000003</v>
      </c>
      <c r="L30" s="25">
        <f t="shared" si="15"/>
        <v>25</v>
      </c>
      <c r="M30" s="25">
        <f t="shared" si="15"/>
        <v>15.652173913043478</v>
      </c>
      <c r="N30" s="25">
        <f t="shared" si="15"/>
        <v>0</v>
      </c>
      <c r="O30" s="25">
        <f t="shared" si="15"/>
        <v>25</v>
      </c>
      <c r="P30" s="25">
        <f t="shared" si="15"/>
        <v>30.4</v>
      </c>
      <c r="Q30" s="25">
        <f t="shared" si="15"/>
        <v>0</v>
      </c>
      <c r="R30" s="25">
        <f t="shared" si="15"/>
        <v>0</v>
      </c>
      <c r="S30" s="25">
        <f t="shared" si="15"/>
        <v>0</v>
      </c>
      <c r="T30" s="25">
        <f t="shared" si="15"/>
        <v>0</v>
      </c>
      <c r="U30" s="25">
        <f t="shared" si="15"/>
        <v>0</v>
      </c>
      <c r="V30" s="25">
        <f t="shared" si="15"/>
        <v>0</v>
      </c>
      <c r="W30" s="25">
        <f t="shared" si="15"/>
        <v>32.5</v>
      </c>
      <c r="X30" s="25">
        <f t="shared" si="15"/>
        <v>0</v>
      </c>
      <c r="Y30" s="25">
        <f t="shared" si="15"/>
        <v>0</v>
      </c>
      <c r="Z30" s="25">
        <f>Z20/Z10*10</f>
        <v>27.125</v>
      </c>
      <c r="AA30" s="25">
        <f t="shared" si="13"/>
        <v>20</v>
      </c>
      <c r="AB30" s="25">
        <f t="shared" si="13"/>
        <v>0</v>
      </c>
      <c r="AC30" s="25">
        <f t="shared" si="13"/>
        <v>0</v>
      </c>
      <c r="AD30" s="25">
        <f>AD20/AD10*10</f>
        <v>0</v>
      </c>
      <c r="AE30" s="25">
        <f t="shared" si="14"/>
        <v>23.75</v>
      </c>
      <c r="AF30" s="37">
        <f t="shared" si="14"/>
        <v>24.597385509005861</v>
      </c>
    </row>
    <row r="31" spans="1:32" s="13" customFormat="1" ht="14.25" customHeight="1">
      <c r="A31" s="20" t="s">
        <v>100</v>
      </c>
      <c r="B31" s="25">
        <f t="shared" si="10"/>
        <v>0</v>
      </c>
      <c r="C31" s="25">
        <f t="shared" si="10"/>
        <v>0</v>
      </c>
      <c r="D31" s="25">
        <f t="shared" si="10"/>
        <v>40.700000000000003</v>
      </c>
      <c r="E31" s="25">
        <f t="shared" si="10"/>
        <v>0</v>
      </c>
      <c r="F31" s="25">
        <f t="shared" si="10"/>
        <v>33.684210526315788</v>
      </c>
      <c r="G31" s="25">
        <f>G21/G11*10</f>
        <v>0</v>
      </c>
      <c r="H31" s="25">
        <f t="shared" ref="H31:Y31" si="16">H21/H11*10</f>
        <v>0</v>
      </c>
      <c r="I31" s="25">
        <f t="shared" si="16"/>
        <v>0</v>
      </c>
      <c r="J31" s="25">
        <f t="shared" si="16"/>
        <v>25.333333333333332</v>
      </c>
      <c r="K31" s="25">
        <f t="shared" si="16"/>
        <v>0</v>
      </c>
      <c r="L31" s="25">
        <f t="shared" si="16"/>
        <v>0</v>
      </c>
      <c r="M31" s="25">
        <f t="shared" si="16"/>
        <v>27.599999999999998</v>
      </c>
      <c r="N31" s="25">
        <f t="shared" si="16"/>
        <v>0</v>
      </c>
      <c r="O31" s="25">
        <f t="shared" si="16"/>
        <v>0</v>
      </c>
      <c r="P31" s="25">
        <f t="shared" si="16"/>
        <v>0</v>
      </c>
      <c r="Q31" s="25">
        <f t="shared" si="16"/>
        <v>0</v>
      </c>
      <c r="R31" s="25">
        <f t="shared" si="16"/>
        <v>0</v>
      </c>
      <c r="S31" s="25">
        <f t="shared" si="16"/>
        <v>0</v>
      </c>
      <c r="T31" s="25">
        <f t="shared" si="16"/>
        <v>0</v>
      </c>
      <c r="U31" s="25">
        <f t="shared" si="16"/>
        <v>0</v>
      </c>
      <c r="V31" s="25">
        <f t="shared" si="16"/>
        <v>0</v>
      </c>
      <c r="W31" s="25">
        <f t="shared" si="16"/>
        <v>0</v>
      </c>
      <c r="X31" s="25">
        <f t="shared" si="16"/>
        <v>0</v>
      </c>
      <c r="Y31" s="25">
        <f t="shared" si="16"/>
        <v>0</v>
      </c>
      <c r="Z31" s="25">
        <f>Z21/Z11*10</f>
        <v>0</v>
      </c>
      <c r="AA31" s="25">
        <f t="shared" si="13"/>
        <v>0</v>
      </c>
      <c r="AB31" s="25">
        <f t="shared" si="13"/>
        <v>0</v>
      </c>
      <c r="AC31" s="25">
        <f t="shared" si="13"/>
        <v>0</v>
      </c>
      <c r="AD31" s="25">
        <f>AD21/AD11*10</f>
        <v>0</v>
      </c>
      <c r="AE31" s="25">
        <f t="shared" si="14"/>
        <v>0</v>
      </c>
      <c r="AF31" s="37">
        <f t="shared" si="14"/>
        <v>31.848536235470178</v>
      </c>
    </row>
    <row r="32" spans="1:32" s="13" customFormat="1" ht="14.25" customHeight="1">
      <c r="A32" s="5" t="s">
        <v>101</v>
      </c>
      <c r="B32" s="25">
        <f t="shared" si="10"/>
        <v>32</v>
      </c>
      <c r="C32" s="25">
        <f t="shared" si="10"/>
        <v>0</v>
      </c>
      <c r="D32" s="25">
        <f t="shared" si="10"/>
        <v>0</v>
      </c>
      <c r="E32" s="25">
        <f t="shared" si="10"/>
        <v>0</v>
      </c>
      <c r="F32" s="25">
        <f t="shared" si="10"/>
        <v>0</v>
      </c>
      <c r="G32" s="25">
        <f>G22/G12*10</f>
        <v>0</v>
      </c>
      <c r="H32" s="25">
        <f t="shared" ref="H32:Y32" si="17">H22/H12*10</f>
        <v>17</v>
      </c>
      <c r="I32" s="25">
        <f t="shared" si="17"/>
        <v>0</v>
      </c>
      <c r="J32" s="25">
        <f t="shared" si="17"/>
        <v>20</v>
      </c>
      <c r="K32" s="25">
        <f t="shared" si="17"/>
        <v>0</v>
      </c>
      <c r="L32" s="25">
        <f t="shared" si="17"/>
        <v>0</v>
      </c>
      <c r="M32" s="25">
        <f t="shared" si="17"/>
        <v>0</v>
      </c>
      <c r="N32" s="25">
        <f t="shared" si="17"/>
        <v>0</v>
      </c>
      <c r="O32" s="25">
        <f t="shared" si="17"/>
        <v>0</v>
      </c>
      <c r="P32" s="25">
        <f t="shared" si="17"/>
        <v>0</v>
      </c>
      <c r="Q32" s="25">
        <f t="shared" si="17"/>
        <v>0</v>
      </c>
      <c r="R32" s="25">
        <f t="shared" si="17"/>
        <v>0</v>
      </c>
      <c r="S32" s="25">
        <f t="shared" si="17"/>
        <v>0</v>
      </c>
      <c r="T32" s="25">
        <f t="shared" si="17"/>
        <v>0</v>
      </c>
      <c r="U32" s="25">
        <f t="shared" si="17"/>
        <v>0</v>
      </c>
      <c r="V32" s="25">
        <f t="shared" si="17"/>
        <v>0</v>
      </c>
      <c r="W32" s="25">
        <f t="shared" si="17"/>
        <v>0</v>
      </c>
      <c r="X32" s="25">
        <f t="shared" si="17"/>
        <v>0</v>
      </c>
      <c r="Y32" s="25">
        <f t="shared" si="17"/>
        <v>0</v>
      </c>
      <c r="Z32" s="25">
        <f>Z22/Z12*10</f>
        <v>0</v>
      </c>
      <c r="AA32" s="25">
        <f t="shared" si="13"/>
        <v>0</v>
      </c>
      <c r="AB32" s="25">
        <f t="shared" si="13"/>
        <v>0</v>
      </c>
      <c r="AC32" s="25">
        <f t="shared" si="13"/>
        <v>0</v>
      </c>
      <c r="AD32" s="25">
        <f>AD22/AD12*10</f>
        <v>0</v>
      </c>
      <c r="AE32" s="25">
        <f t="shared" si="14"/>
        <v>0</v>
      </c>
      <c r="AF32" s="37">
        <f t="shared" si="14"/>
        <v>23.770038695411845</v>
      </c>
    </row>
    <row r="33" spans="1:34" s="13" customFormat="1" ht="14.25" customHeight="1">
      <c r="A33" s="5" t="s">
        <v>104</v>
      </c>
      <c r="B33" s="21">
        <v>4</v>
      </c>
      <c r="C33" s="21">
        <v>2</v>
      </c>
      <c r="D33" s="21">
        <v>2</v>
      </c>
      <c r="E33" s="21">
        <v>3</v>
      </c>
      <c r="F33" s="21">
        <v>2</v>
      </c>
      <c r="G33" s="21">
        <v>2</v>
      </c>
      <c r="H33" s="21">
        <v>3</v>
      </c>
      <c r="I33" s="21">
        <v>1</v>
      </c>
      <c r="J33" s="21">
        <v>3</v>
      </c>
      <c r="K33" s="21">
        <v>3</v>
      </c>
      <c r="L33" s="21">
        <v>1</v>
      </c>
      <c r="M33" s="21">
        <v>2</v>
      </c>
      <c r="N33" s="21">
        <v>1</v>
      </c>
      <c r="O33" s="21">
        <v>1</v>
      </c>
      <c r="P33" s="21">
        <v>1</v>
      </c>
      <c r="Q33" s="21">
        <v>3</v>
      </c>
      <c r="R33" s="21"/>
      <c r="S33" s="21">
        <v>2</v>
      </c>
      <c r="T33" s="21">
        <v>1</v>
      </c>
      <c r="U33" s="21">
        <v>1</v>
      </c>
      <c r="V33" s="21">
        <v>1</v>
      </c>
      <c r="W33" s="21">
        <v>2</v>
      </c>
      <c r="X33" s="21">
        <v>1</v>
      </c>
      <c r="Y33" s="21">
        <v>1</v>
      </c>
      <c r="Z33" s="21">
        <v>2</v>
      </c>
      <c r="AA33" s="21">
        <v>1</v>
      </c>
      <c r="AB33" s="21">
        <v>1</v>
      </c>
      <c r="AC33" s="21">
        <v>1</v>
      </c>
      <c r="AD33" s="21">
        <v>1</v>
      </c>
      <c r="AE33" s="21">
        <v>3</v>
      </c>
      <c r="AF33" s="32">
        <f>SUM(B33:AE33)</f>
        <v>52</v>
      </c>
    </row>
    <row r="34" spans="1:34" s="13" customFormat="1" ht="14.25" customHeight="1">
      <c r="A34" s="57" t="s">
        <v>113</v>
      </c>
      <c r="B34" s="55">
        <f>ROUND(B23/B13*10,1)</f>
        <v>0</v>
      </c>
      <c r="C34" s="55">
        <f t="shared" ref="C34:AF34" si="18">ROUND(C23/C13*10,1)</f>
        <v>0</v>
      </c>
      <c r="D34" s="55">
        <f t="shared" si="18"/>
        <v>0</v>
      </c>
      <c r="E34" s="55">
        <f t="shared" si="18"/>
        <v>0</v>
      </c>
      <c r="F34" s="55">
        <f t="shared" si="18"/>
        <v>0</v>
      </c>
      <c r="G34" s="55">
        <f t="shared" si="18"/>
        <v>0</v>
      </c>
      <c r="H34" s="55">
        <f t="shared" si="18"/>
        <v>0</v>
      </c>
      <c r="I34" s="55">
        <f t="shared" si="18"/>
        <v>0</v>
      </c>
      <c r="J34" s="55">
        <f t="shared" si="18"/>
        <v>0</v>
      </c>
      <c r="K34" s="55">
        <f t="shared" si="18"/>
        <v>0</v>
      </c>
      <c r="L34" s="55">
        <f t="shared" si="18"/>
        <v>0</v>
      </c>
      <c r="M34" s="55">
        <f t="shared" si="18"/>
        <v>0</v>
      </c>
      <c r="N34" s="55">
        <f t="shared" si="18"/>
        <v>0</v>
      </c>
      <c r="O34" s="55">
        <f t="shared" si="18"/>
        <v>0</v>
      </c>
      <c r="P34" s="55">
        <f t="shared" si="18"/>
        <v>0</v>
      </c>
      <c r="Q34" s="55">
        <f t="shared" si="18"/>
        <v>0</v>
      </c>
      <c r="R34" s="55">
        <f t="shared" si="18"/>
        <v>354.7</v>
      </c>
      <c r="S34" s="55">
        <f t="shared" si="18"/>
        <v>0</v>
      </c>
      <c r="T34" s="55">
        <f t="shared" si="18"/>
        <v>0</v>
      </c>
      <c r="U34" s="55">
        <f t="shared" si="18"/>
        <v>0</v>
      </c>
      <c r="V34" s="55">
        <f t="shared" si="18"/>
        <v>0</v>
      </c>
      <c r="W34" s="55">
        <f t="shared" si="18"/>
        <v>0</v>
      </c>
      <c r="X34" s="55">
        <f t="shared" si="18"/>
        <v>0</v>
      </c>
      <c r="Y34" s="55">
        <f t="shared" si="18"/>
        <v>0</v>
      </c>
      <c r="Z34" s="55">
        <f t="shared" si="18"/>
        <v>0</v>
      </c>
      <c r="AA34" s="55">
        <f t="shared" si="18"/>
        <v>0</v>
      </c>
      <c r="AB34" s="55">
        <f t="shared" si="18"/>
        <v>0</v>
      </c>
      <c r="AC34" s="55">
        <f t="shared" si="18"/>
        <v>0</v>
      </c>
      <c r="AD34" s="55">
        <f t="shared" si="18"/>
        <v>0</v>
      </c>
      <c r="AE34" s="55">
        <f t="shared" si="18"/>
        <v>0</v>
      </c>
      <c r="AF34" s="55">
        <f t="shared" si="18"/>
        <v>0</v>
      </c>
    </row>
    <row r="35" spans="1:34" s="13" customFormat="1" ht="14.25" customHeight="1">
      <c r="A35" s="57" t="s">
        <v>114</v>
      </c>
      <c r="B35" s="55">
        <f>ROUND(B24/B14*100,1)</f>
        <v>0</v>
      </c>
      <c r="C35" s="55">
        <f t="shared" ref="C35:AF35" si="19">ROUND(C24/C14*100,1)</f>
        <v>0</v>
      </c>
      <c r="D35" s="55">
        <f t="shared" si="19"/>
        <v>0</v>
      </c>
      <c r="E35" s="55">
        <f t="shared" si="19"/>
        <v>0</v>
      </c>
      <c r="F35" s="55">
        <f t="shared" si="19"/>
        <v>0</v>
      </c>
      <c r="G35" s="55">
        <f t="shared" si="19"/>
        <v>0</v>
      </c>
      <c r="H35" s="55">
        <f t="shared" si="19"/>
        <v>0</v>
      </c>
      <c r="I35" s="55">
        <f t="shared" si="19"/>
        <v>0</v>
      </c>
      <c r="J35" s="55">
        <f t="shared" si="19"/>
        <v>0</v>
      </c>
      <c r="K35" s="55">
        <f t="shared" si="19"/>
        <v>0</v>
      </c>
      <c r="L35" s="55">
        <f t="shared" si="19"/>
        <v>0</v>
      </c>
      <c r="M35" s="55">
        <f t="shared" si="19"/>
        <v>0</v>
      </c>
      <c r="N35" s="55">
        <f t="shared" si="19"/>
        <v>0</v>
      </c>
      <c r="O35" s="55">
        <f t="shared" si="19"/>
        <v>0</v>
      </c>
      <c r="P35" s="55">
        <f t="shared" si="19"/>
        <v>0</v>
      </c>
      <c r="Q35" s="55">
        <f t="shared" si="19"/>
        <v>0</v>
      </c>
      <c r="R35" s="55">
        <f t="shared" si="19"/>
        <v>0</v>
      </c>
      <c r="S35" s="55">
        <f t="shared" si="19"/>
        <v>0</v>
      </c>
      <c r="T35" s="55">
        <f t="shared" si="19"/>
        <v>0</v>
      </c>
      <c r="U35" s="55">
        <f t="shared" si="19"/>
        <v>0</v>
      </c>
      <c r="V35" s="55">
        <f t="shared" si="19"/>
        <v>0</v>
      </c>
      <c r="W35" s="55">
        <f t="shared" si="19"/>
        <v>0</v>
      </c>
      <c r="X35" s="55">
        <f t="shared" si="19"/>
        <v>0</v>
      </c>
      <c r="Y35" s="55">
        <f t="shared" si="19"/>
        <v>0</v>
      </c>
      <c r="Z35" s="55">
        <f t="shared" si="19"/>
        <v>0</v>
      </c>
      <c r="AA35" s="55">
        <f t="shared" si="19"/>
        <v>0</v>
      </c>
      <c r="AB35" s="55">
        <f t="shared" si="19"/>
        <v>0</v>
      </c>
      <c r="AC35" s="55">
        <f t="shared" si="19"/>
        <v>0</v>
      </c>
      <c r="AD35" s="55">
        <f t="shared" si="19"/>
        <v>0</v>
      </c>
      <c r="AE35" s="55">
        <f t="shared" si="19"/>
        <v>0</v>
      </c>
      <c r="AF35" s="55">
        <f t="shared" si="19"/>
        <v>0</v>
      </c>
    </row>
    <row r="36" spans="1:34" s="38" customFormat="1" ht="15.75">
      <c r="A36" s="27" t="s">
        <v>58</v>
      </c>
      <c r="B36" s="32">
        <f>B37+B38+B39</f>
        <v>4875</v>
      </c>
      <c r="C36" s="32">
        <f t="shared" ref="C36:AE36" si="20">C37+C38+C39</f>
        <v>950</v>
      </c>
      <c r="D36" s="32">
        <f t="shared" si="20"/>
        <v>2849</v>
      </c>
      <c r="E36" s="32">
        <f t="shared" si="20"/>
        <v>1500</v>
      </c>
      <c r="F36" s="32">
        <f t="shared" si="20"/>
        <v>2635</v>
      </c>
      <c r="G36" s="32">
        <f t="shared" si="20"/>
        <v>3511</v>
      </c>
      <c r="H36" s="32">
        <f t="shared" si="20"/>
        <v>5310</v>
      </c>
      <c r="I36" s="32">
        <f t="shared" si="20"/>
        <v>125</v>
      </c>
      <c r="J36" s="32">
        <f t="shared" si="20"/>
        <v>1510</v>
      </c>
      <c r="K36" s="32">
        <f t="shared" si="20"/>
        <v>700</v>
      </c>
      <c r="L36" s="32">
        <f t="shared" si="20"/>
        <v>214</v>
      </c>
      <c r="M36" s="32">
        <f t="shared" si="20"/>
        <v>1970</v>
      </c>
      <c r="N36" s="32">
        <f t="shared" si="20"/>
        <v>900</v>
      </c>
      <c r="O36" s="32">
        <f t="shared" si="20"/>
        <v>25</v>
      </c>
      <c r="P36" s="32">
        <f t="shared" si="20"/>
        <v>1770</v>
      </c>
      <c r="Q36" s="32">
        <f t="shared" si="20"/>
        <v>138</v>
      </c>
      <c r="R36" s="32">
        <f t="shared" si="20"/>
        <v>0</v>
      </c>
      <c r="S36" s="32">
        <f t="shared" si="20"/>
        <v>1800</v>
      </c>
      <c r="T36" s="32">
        <f t="shared" si="20"/>
        <v>260</v>
      </c>
      <c r="U36" s="32">
        <f t="shared" si="20"/>
        <v>750</v>
      </c>
      <c r="V36" s="32">
        <f t="shared" si="20"/>
        <v>300</v>
      </c>
      <c r="W36" s="32">
        <f t="shared" si="20"/>
        <v>50</v>
      </c>
      <c r="X36" s="32">
        <f t="shared" si="20"/>
        <v>1080</v>
      </c>
      <c r="Y36" s="32">
        <f t="shared" si="20"/>
        <v>0</v>
      </c>
      <c r="Z36" s="32">
        <f t="shared" si="20"/>
        <v>280</v>
      </c>
      <c r="AA36" s="32">
        <f t="shared" si="20"/>
        <v>55</v>
      </c>
      <c r="AB36" s="32">
        <f t="shared" si="20"/>
        <v>300</v>
      </c>
      <c r="AC36" s="32">
        <f t="shared" si="20"/>
        <v>580</v>
      </c>
      <c r="AD36" s="32">
        <f t="shared" si="20"/>
        <v>0</v>
      </c>
      <c r="AE36" s="32">
        <f t="shared" si="20"/>
        <v>40</v>
      </c>
      <c r="AF36" s="32">
        <f t="shared" ref="AF36:AF52" si="21">SUM(B36:AE36)</f>
        <v>34477</v>
      </c>
      <c r="AG36" s="29">
        <f>AF36/AH36</f>
        <v>0.63387325108933468</v>
      </c>
      <c r="AH36" s="52">
        <v>54391</v>
      </c>
    </row>
    <row r="37" spans="1:34" ht="15">
      <c r="A37" s="5" t="s">
        <v>59</v>
      </c>
      <c r="B37" s="21">
        <v>399</v>
      </c>
      <c r="C37" s="21">
        <v>350</v>
      </c>
      <c r="D37" s="21">
        <v>570</v>
      </c>
      <c r="E37" s="21">
        <v>400</v>
      </c>
      <c r="F37" s="21">
        <v>350</v>
      </c>
      <c r="G37" s="21">
        <v>342</v>
      </c>
      <c r="H37" s="21">
        <v>310</v>
      </c>
      <c r="I37" s="21">
        <v>125</v>
      </c>
      <c r="J37" s="21">
        <v>250</v>
      </c>
      <c r="K37" s="21">
        <v>200</v>
      </c>
      <c r="L37" s="21">
        <v>214</v>
      </c>
      <c r="M37" s="21">
        <v>320</v>
      </c>
      <c r="N37" s="21">
        <v>900</v>
      </c>
      <c r="O37" s="21">
        <v>25</v>
      </c>
      <c r="P37" s="21">
        <v>270</v>
      </c>
      <c r="Q37" s="21">
        <v>138</v>
      </c>
      <c r="R37" s="21"/>
      <c r="S37" s="21">
        <v>300</v>
      </c>
      <c r="T37" s="21">
        <v>60</v>
      </c>
      <c r="U37" s="21">
        <v>250</v>
      </c>
      <c r="V37" s="21">
        <v>300</v>
      </c>
      <c r="W37" s="21">
        <v>50</v>
      </c>
      <c r="X37" s="21">
        <v>280</v>
      </c>
      <c r="Y37" s="21"/>
      <c r="Z37" s="21">
        <v>280</v>
      </c>
      <c r="AA37" s="21">
        <v>55</v>
      </c>
      <c r="AB37" s="21"/>
      <c r="AC37" s="21">
        <v>180</v>
      </c>
      <c r="AD37" s="21"/>
      <c r="AE37" s="21">
        <v>40</v>
      </c>
      <c r="AF37" s="32">
        <f t="shared" si="21"/>
        <v>6958</v>
      </c>
    </row>
    <row r="38" spans="1:34" ht="15">
      <c r="A38" s="5" t="s">
        <v>60</v>
      </c>
      <c r="B38" s="21">
        <v>4476</v>
      </c>
      <c r="C38" s="21">
        <v>600</v>
      </c>
      <c r="D38" s="21">
        <v>1684</v>
      </c>
      <c r="E38" s="21">
        <v>1100</v>
      </c>
      <c r="F38" s="21">
        <v>2285</v>
      </c>
      <c r="G38" s="21">
        <v>2755</v>
      </c>
      <c r="H38" s="21">
        <v>5000</v>
      </c>
      <c r="I38" s="21"/>
      <c r="J38" s="21">
        <v>1260</v>
      </c>
      <c r="K38" s="21">
        <v>500</v>
      </c>
      <c r="L38" s="21"/>
      <c r="M38" s="21">
        <v>1650</v>
      </c>
      <c r="N38" s="21"/>
      <c r="O38" s="21"/>
      <c r="P38" s="21">
        <v>1500</v>
      </c>
      <c r="Q38" s="21"/>
      <c r="R38" s="21"/>
      <c r="S38" s="21">
        <v>1500</v>
      </c>
      <c r="T38" s="21">
        <v>200</v>
      </c>
      <c r="U38" s="21">
        <v>500</v>
      </c>
      <c r="V38" s="21"/>
      <c r="W38" s="21"/>
      <c r="X38" s="21">
        <v>800</v>
      </c>
      <c r="Y38" s="21"/>
      <c r="Z38" s="21"/>
      <c r="AA38" s="21"/>
      <c r="AB38" s="21">
        <v>300</v>
      </c>
      <c r="AC38" s="21">
        <v>400</v>
      </c>
      <c r="AD38" s="21"/>
      <c r="AE38" s="21"/>
      <c r="AF38" s="32">
        <f t="shared" si="21"/>
        <v>26510</v>
      </c>
    </row>
    <row r="39" spans="1:34" ht="15">
      <c r="A39" s="5" t="s">
        <v>87</v>
      </c>
      <c r="B39" s="21"/>
      <c r="C39" s="21"/>
      <c r="D39" s="21">
        <v>595</v>
      </c>
      <c r="E39" s="21"/>
      <c r="F39" s="21"/>
      <c r="G39" s="21">
        <v>414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32">
        <f t="shared" si="21"/>
        <v>1009</v>
      </c>
    </row>
    <row r="40" spans="1:34" ht="14.25">
      <c r="A40" s="7" t="s">
        <v>32</v>
      </c>
      <c r="B40" s="22">
        <v>150</v>
      </c>
      <c r="C40" s="22">
        <v>68</v>
      </c>
      <c r="D40" s="22">
        <v>309</v>
      </c>
      <c r="E40" s="22">
        <v>60</v>
      </c>
      <c r="F40" s="22">
        <v>125</v>
      </c>
      <c r="G40" s="22">
        <v>100</v>
      </c>
      <c r="H40" s="22">
        <v>156</v>
      </c>
      <c r="I40" s="22">
        <v>77</v>
      </c>
      <c r="J40" s="22">
        <v>104</v>
      </c>
      <c r="K40" s="22">
        <v>80</v>
      </c>
      <c r="L40" s="22"/>
      <c r="M40" s="22">
        <v>46</v>
      </c>
      <c r="N40" s="22"/>
      <c r="O40" s="22"/>
      <c r="P40" s="22">
        <v>50</v>
      </c>
      <c r="Q40" s="22"/>
      <c r="R40" s="22"/>
      <c r="S40" s="22">
        <v>80</v>
      </c>
      <c r="T40" s="22"/>
      <c r="U40" s="22">
        <v>45</v>
      </c>
      <c r="V40" s="22">
        <v>60</v>
      </c>
      <c r="W40" s="22">
        <v>197</v>
      </c>
      <c r="X40" s="22"/>
      <c r="Y40" s="22"/>
      <c r="Z40" s="22"/>
      <c r="AA40" s="22"/>
      <c r="AB40" s="22">
        <v>160</v>
      </c>
      <c r="AC40" s="22">
        <v>40</v>
      </c>
      <c r="AD40" s="22"/>
      <c r="AE40" s="22"/>
      <c r="AF40" s="32">
        <f t="shared" si="21"/>
        <v>1907</v>
      </c>
    </row>
    <row r="41" spans="1:34" ht="15">
      <c r="A41" s="5" t="s">
        <v>31</v>
      </c>
      <c r="B41" s="21">
        <v>150</v>
      </c>
      <c r="C41" s="21">
        <v>68</v>
      </c>
      <c r="D41" s="21">
        <v>230</v>
      </c>
      <c r="E41" s="21">
        <v>60</v>
      </c>
      <c r="F41" s="21">
        <v>125</v>
      </c>
      <c r="G41" s="21">
        <v>25</v>
      </c>
      <c r="H41" s="21">
        <v>77</v>
      </c>
      <c r="I41" s="21"/>
      <c r="J41" s="21">
        <v>104</v>
      </c>
      <c r="K41" s="21">
        <v>80</v>
      </c>
      <c r="L41" s="21"/>
      <c r="M41" s="21"/>
      <c r="N41" s="21"/>
      <c r="O41" s="21"/>
      <c r="P41" s="21">
        <v>50</v>
      </c>
      <c r="Q41" s="21"/>
      <c r="R41" s="21"/>
      <c r="S41" s="21">
        <v>80</v>
      </c>
      <c r="T41" s="21"/>
      <c r="U41" s="21"/>
      <c r="V41" s="21"/>
      <c r="W41" s="21">
        <v>20</v>
      </c>
      <c r="X41" s="21"/>
      <c r="Y41" s="21"/>
      <c r="Z41" s="21"/>
      <c r="AA41" s="21"/>
      <c r="AB41" s="21">
        <v>100</v>
      </c>
      <c r="AC41" s="21">
        <v>40</v>
      </c>
      <c r="AD41" s="21"/>
      <c r="AE41" s="21"/>
      <c r="AF41" s="32">
        <f>SUM(B41:AE41)</f>
        <v>1209</v>
      </c>
    </row>
    <row r="42" spans="1:34" ht="14.25">
      <c r="A42" s="7" t="s">
        <v>30</v>
      </c>
      <c r="B42" s="22">
        <v>471</v>
      </c>
      <c r="C42" s="22">
        <v>200</v>
      </c>
      <c r="D42" s="22">
        <v>259</v>
      </c>
      <c r="E42" s="22">
        <v>207</v>
      </c>
      <c r="F42" s="22">
        <v>397</v>
      </c>
      <c r="G42" s="22">
        <v>155</v>
      </c>
      <c r="H42" s="22">
        <v>300</v>
      </c>
      <c r="I42" s="22">
        <v>168</v>
      </c>
      <c r="J42" s="22">
        <v>86</v>
      </c>
      <c r="K42" s="22">
        <v>160</v>
      </c>
      <c r="L42" s="22">
        <v>60</v>
      </c>
      <c r="M42" s="22">
        <v>200</v>
      </c>
      <c r="N42" s="22">
        <v>141</v>
      </c>
      <c r="O42" s="22"/>
      <c r="P42" s="22">
        <v>348</v>
      </c>
      <c r="Q42" s="22">
        <v>66</v>
      </c>
      <c r="R42" s="22"/>
      <c r="S42" s="22">
        <v>110</v>
      </c>
      <c r="T42" s="22">
        <v>100</v>
      </c>
      <c r="U42" s="22">
        <v>204</v>
      </c>
      <c r="V42" s="22">
        <v>122</v>
      </c>
      <c r="W42" s="22">
        <v>25</v>
      </c>
      <c r="X42" s="22">
        <v>116</v>
      </c>
      <c r="Y42" s="22">
        <v>30</v>
      </c>
      <c r="Z42" s="22">
        <v>167</v>
      </c>
      <c r="AA42" s="22">
        <v>30</v>
      </c>
      <c r="AB42" s="22"/>
      <c r="AC42" s="22">
        <v>98</v>
      </c>
      <c r="AD42" s="22"/>
      <c r="AE42" s="22"/>
      <c r="AF42" s="32">
        <f t="shared" si="21"/>
        <v>4220</v>
      </c>
    </row>
    <row r="43" spans="1:34" ht="15">
      <c r="A43" s="6" t="s">
        <v>63</v>
      </c>
      <c r="B43" s="21"/>
      <c r="C43" s="21">
        <v>200</v>
      </c>
      <c r="D43" s="21"/>
      <c r="E43" s="21">
        <v>100</v>
      </c>
      <c r="F43" s="21">
        <v>150</v>
      </c>
      <c r="G43" s="21"/>
      <c r="H43" s="21"/>
      <c r="I43" s="21"/>
      <c r="J43" s="21"/>
      <c r="K43" s="21"/>
      <c r="L43" s="21"/>
      <c r="M43" s="21"/>
      <c r="N43" s="21"/>
      <c r="O43" s="21"/>
      <c r="P43" s="21">
        <v>250</v>
      </c>
      <c r="Q43" s="21"/>
      <c r="R43" s="21"/>
      <c r="S43" s="21"/>
      <c r="T43" s="21"/>
      <c r="U43" s="21"/>
      <c r="V43" s="21">
        <v>15</v>
      </c>
      <c r="W43" s="21">
        <v>25</v>
      </c>
      <c r="X43" s="21">
        <v>136</v>
      </c>
      <c r="Y43" s="21"/>
      <c r="Z43" s="21"/>
      <c r="AA43" s="21"/>
      <c r="AB43" s="21"/>
      <c r="AC43" s="21"/>
      <c r="AD43" s="21"/>
      <c r="AE43" s="21"/>
      <c r="AF43" s="32">
        <f t="shared" si="21"/>
        <v>876</v>
      </c>
    </row>
    <row r="44" spans="1:34" ht="15">
      <c r="A44" s="6" t="s">
        <v>64</v>
      </c>
      <c r="B44" s="21">
        <v>471</v>
      </c>
      <c r="C44" s="21">
        <v>200</v>
      </c>
      <c r="D44" s="21">
        <v>259</v>
      </c>
      <c r="E44" s="21">
        <v>80</v>
      </c>
      <c r="F44" s="21">
        <v>450</v>
      </c>
      <c r="G44" s="21">
        <v>155</v>
      </c>
      <c r="H44" s="21">
        <v>200</v>
      </c>
      <c r="I44" s="21">
        <v>168</v>
      </c>
      <c r="J44" s="21">
        <v>86</v>
      </c>
      <c r="K44" s="21">
        <v>160</v>
      </c>
      <c r="L44" s="21">
        <v>60</v>
      </c>
      <c r="M44" s="21">
        <v>200</v>
      </c>
      <c r="N44" s="21">
        <v>141</v>
      </c>
      <c r="O44" s="21">
        <v>18</v>
      </c>
      <c r="P44" s="21">
        <v>250</v>
      </c>
      <c r="Q44" s="21"/>
      <c r="R44" s="21"/>
      <c r="S44" s="21">
        <v>110</v>
      </c>
      <c r="T44" s="21">
        <v>80</v>
      </c>
      <c r="U44" s="21">
        <v>200</v>
      </c>
      <c r="V44" s="21">
        <v>120</v>
      </c>
      <c r="W44" s="21">
        <v>25</v>
      </c>
      <c r="X44" s="21">
        <v>136</v>
      </c>
      <c r="Y44" s="21">
        <v>25</v>
      </c>
      <c r="Z44" s="21">
        <v>150</v>
      </c>
      <c r="AA44" s="21">
        <v>40</v>
      </c>
      <c r="AB44" s="21"/>
      <c r="AC44" s="21">
        <v>98</v>
      </c>
      <c r="AD44" s="21"/>
      <c r="AE44" s="21"/>
      <c r="AF44" s="32">
        <f t="shared" si="21"/>
        <v>3882</v>
      </c>
    </row>
    <row r="45" spans="1:34" ht="15">
      <c r="A45" s="5" t="s">
        <v>31</v>
      </c>
      <c r="B45" s="21">
        <v>471</v>
      </c>
      <c r="C45" s="21">
        <v>200</v>
      </c>
      <c r="D45" s="21">
        <v>214</v>
      </c>
      <c r="E45" s="21">
        <v>207</v>
      </c>
      <c r="F45" s="21">
        <v>330</v>
      </c>
      <c r="G45" s="21">
        <v>155</v>
      </c>
      <c r="H45" s="21">
        <v>300</v>
      </c>
      <c r="I45" s="21">
        <v>110</v>
      </c>
      <c r="J45" s="21">
        <v>124</v>
      </c>
      <c r="K45" s="21">
        <v>160</v>
      </c>
      <c r="L45" s="21">
        <v>60</v>
      </c>
      <c r="M45" s="21">
        <v>180</v>
      </c>
      <c r="N45" s="21">
        <v>141</v>
      </c>
      <c r="O45" s="21"/>
      <c r="P45" s="21">
        <v>300</v>
      </c>
      <c r="Q45" s="21">
        <v>66</v>
      </c>
      <c r="R45" s="21"/>
      <c r="S45" s="21">
        <v>110</v>
      </c>
      <c r="T45" s="21">
        <v>80</v>
      </c>
      <c r="U45" s="21">
        <v>204</v>
      </c>
      <c r="V45" s="21">
        <v>90</v>
      </c>
      <c r="W45" s="21">
        <v>50</v>
      </c>
      <c r="X45" s="21">
        <v>116</v>
      </c>
      <c r="Y45" s="21"/>
      <c r="Z45" s="21">
        <v>167</v>
      </c>
      <c r="AA45" s="21">
        <v>30</v>
      </c>
      <c r="AB45" s="21"/>
      <c r="AC45" s="21">
        <v>98</v>
      </c>
      <c r="AD45" s="21"/>
      <c r="AE45" s="21"/>
      <c r="AF45" s="32">
        <f t="shared" si="21"/>
        <v>3963</v>
      </c>
    </row>
    <row r="46" spans="1:34" s="26" customFormat="1" ht="14.25">
      <c r="A46" s="7" t="s">
        <v>102</v>
      </c>
      <c r="B46" s="22">
        <v>300</v>
      </c>
      <c r="C46" s="22">
        <v>150</v>
      </c>
      <c r="D46" s="22">
        <v>142</v>
      </c>
      <c r="E46" s="22">
        <v>140</v>
      </c>
      <c r="F46" s="22">
        <v>161</v>
      </c>
      <c r="G46" s="22">
        <v>130</v>
      </c>
      <c r="H46" s="22">
        <v>230</v>
      </c>
      <c r="I46" s="22">
        <v>25</v>
      </c>
      <c r="J46" s="22">
        <v>195</v>
      </c>
      <c r="K46" s="22">
        <v>100</v>
      </c>
      <c r="L46" s="22">
        <v>60</v>
      </c>
      <c r="M46" s="22">
        <v>78</v>
      </c>
      <c r="N46" s="22">
        <v>60</v>
      </c>
      <c r="O46" s="22"/>
      <c r="P46" s="22"/>
      <c r="Q46" s="22">
        <v>92</v>
      </c>
      <c r="R46" s="22"/>
      <c r="S46" s="22"/>
      <c r="T46" s="22">
        <v>50</v>
      </c>
      <c r="U46" s="22">
        <v>160</v>
      </c>
      <c r="V46" s="22"/>
      <c r="W46" s="22">
        <v>50</v>
      </c>
      <c r="X46" s="22"/>
      <c r="Y46" s="22">
        <v>100</v>
      </c>
      <c r="Z46" s="22">
        <v>45</v>
      </c>
      <c r="AA46" s="22">
        <v>50</v>
      </c>
      <c r="AB46" s="22">
        <v>150</v>
      </c>
      <c r="AC46" s="22"/>
      <c r="AD46" s="22">
        <v>150</v>
      </c>
      <c r="AE46" s="22">
        <v>0</v>
      </c>
      <c r="AF46" s="32">
        <f t="shared" si="21"/>
        <v>2618</v>
      </c>
      <c r="AG46" s="49"/>
    </row>
    <row r="47" spans="1:34" s="48" customFormat="1" ht="15">
      <c r="A47" s="44" t="s">
        <v>108</v>
      </c>
      <c r="B47" s="45">
        <f>B46/B48</f>
        <v>0.75</v>
      </c>
      <c r="C47" s="45">
        <f t="shared" ref="C47:AF47" si="22">C46/C48</f>
        <v>0.75</v>
      </c>
      <c r="D47" s="45">
        <f t="shared" si="22"/>
        <v>0.88749999999999996</v>
      </c>
      <c r="E47" s="45">
        <f t="shared" si="22"/>
        <v>0.4</v>
      </c>
      <c r="F47" s="45">
        <f t="shared" si="22"/>
        <v>0.44109589041095892</v>
      </c>
      <c r="G47" s="45">
        <f t="shared" si="22"/>
        <v>0.43333333333333335</v>
      </c>
      <c r="H47" s="45">
        <f t="shared" si="22"/>
        <v>0.76666666666666672</v>
      </c>
      <c r="I47" s="45">
        <f t="shared" si="22"/>
        <v>0.41666666666666669</v>
      </c>
      <c r="J47" s="45">
        <f t="shared" si="22"/>
        <v>0.97499999999999998</v>
      </c>
      <c r="K47" s="45">
        <f t="shared" si="22"/>
        <v>0.4</v>
      </c>
      <c r="L47" s="45">
        <f t="shared" si="22"/>
        <v>0.4</v>
      </c>
      <c r="M47" s="45">
        <f t="shared" si="22"/>
        <v>0.48749999999999999</v>
      </c>
      <c r="N47" s="45">
        <f t="shared" si="22"/>
        <v>0.49180327868852458</v>
      </c>
      <c r="O47" s="45">
        <f t="shared" si="22"/>
        <v>0</v>
      </c>
      <c r="P47" s="45">
        <f t="shared" si="22"/>
        <v>0</v>
      </c>
      <c r="Q47" s="45">
        <f t="shared" si="22"/>
        <v>0.24210526315789474</v>
      </c>
      <c r="R47" s="45">
        <f t="shared" si="22"/>
        <v>0</v>
      </c>
      <c r="S47" s="45">
        <f t="shared" si="22"/>
        <v>0</v>
      </c>
      <c r="T47" s="45">
        <f t="shared" si="22"/>
        <v>0.25</v>
      </c>
      <c r="U47" s="45">
        <f t="shared" si="22"/>
        <v>0.84210526315789469</v>
      </c>
      <c r="V47" s="45">
        <f t="shared" si="22"/>
        <v>0</v>
      </c>
      <c r="W47" s="45">
        <f t="shared" si="22"/>
        <v>0.25641025641025639</v>
      </c>
      <c r="X47" s="45">
        <f t="shared" si="22"/>
        <v>0</v>
      </c>
      <c r="Y47" s="45">
        <v>1</v>
      </c>
      <c r="Z47" s="45">
        <f t="shared" si="22"/>
        <v>0.3</v>
      </c>
      <c r="AA47" s="45">
        <v>1</v>
      </c>
      <c r="AB47" s="45">
        <f t="shared" si="22"/>
        <v>1</v>
      </c>
      <c r="AC47" s="45">
        <f t="shared" si="22"/>
        <v>0</v>
      </c>
      <c r="AD47" s="45">
        <f t="shared" si="22"/>
        <v>0.375</v>
      </c>
      <c r="AE47" s="45">
        <f t="shared" si="22"/>
        <v>0</v>
      </c>
      <c r="AF47" s="46">
        <f t="shared" si="22"/>
        <v>0.51830807455875505</v>
      </c>
      <c r="AG47" s="47"/>
    </row>
    <row r="48" spans="1:34" s="51" customFormat="1" ht="14.25">
      <c r="A48" s="53" t="s">
        <v>106</v>
      </c>
      <c r="B48" s="28">
        <v>400</v>
      </c>
      <c r="C48" s="28">
        <v>200</v>
      </c>
      <c r="D48" s="28">
        <v>160</v>
      </c>
      <c r="E48" s="28">
        <v>350</v>
      </c>
      <c r="F48" s="28">
        <v>365</v>
      </c>
      <c r="G48" s="28">
        <v>300</v>
      </c>
      <c r="H48" s="28">
        <v>300</v>
      </c>
      <c r="I48" s="28">
        <v>60</v>
      </c>
      <c r="J48" s="28">
        <v>200</v>
      </c>
      <c r="K48" s="28">
        <v>250</v>
      </c>
      <c r="L48" s="28">
        <v>150</v>
      </c>
      <c r="M48" s="28">
        <v>160</v>
      </c>
      <c r="N48" s="28">
        <v>122</v>
      </c>
      <c r="O48" s="28">
        <v>52</v>
      </c>
      <c r="P48" s="28">
        <v>25</v>
      </c>
      <c r="Q48" s="28">
        <v>380</v>
      </c>
      <c r="R48" s="28">
        <v>0.01</v>
      </c>
      <c r="S48" s="28">
        <v>150</v>
      </c>
      <c r="T48" s="28">
        <v>200</v>
      </c>
      <c r="U48" s="28">
        <v>190</v>
      </c>
      <c r="V48" s="28">
        <v>45</v>
      </c>
      <c r="W48" s="28">
        <v>195</v>
      </c>
      <c r="X48" s="28">
        <v>0.01</v>
      </c>
      <c r="Y48" s="28">
        <v>0.01</v>
      </c>
      <c r="Z48" s="28">
        <v>150</v>
      </c>
      <c r="AA48" s="28">
        <v>0.01</v>
      </c>
      <c r="AB48" s="28">
        <v>150</v>
      </c>
      <c r="AC48" s="28">
        <v>0.01</v>
      </c>
      <c r="AD48" s="28">
        <v>400</v>
      </c>
      <c r="AE48" s="28">
        <v>97</v>
      </c>
      <c r="AF48" s="40">
        <f t="shared" ref="AF48" si="23">SUM(B48:AE48)</f>
        <v>5051.0500000000011</v>
      </c>
      <c r="AG48" s="50"/>
    </row>
    <row r="49" spans="1:33" s="13" customFormat="1" ht="14.25" customHeight="1">
      <c r="A49" s="5" t="s">
        <v>90</v>
      </c>
      <c r="B49" s="24">
        <v>15</v>
      </c>
      <c r="C49" s="24">
        <v>0.01</v>
      </c>
      <c r="D49" s="24">
        <v>0.01</v>
      </c>
      <c r="E49" s="24">
        <v>0.01</v>
      </c>
      <c r="F49" s="24">
        <v>0.01</v>
      </c>
      <c r="G49" s="24">
        <v>20</v>
      </c>
      <c r="H49" s="24">
        <v>41</v>
      </c>
      <c r="I49" s="24">
        <v>0.01</v>
      </c>
      <c r="J49" s="24">
        <v>0.01</v>
      </c>
      <c r="K49" s="24">
        <v>0.01</v>
      </c>
      <c r="L49" s="24">
        <v>0.01</v>
      </c>
      <c r="M49" s="24">
        <v>0.01</v>
      </c>
      <c r="N49" s="24">
        <v>0.01</v>
      </c>
      <c r="O49" s="24">
        <v>0.01</v>
      </c>
      <c r="P49" s="24">
        <v>1E-3</v>
      </c>
      <c r="Q49" s="24">
        <v>15</v>
      </c>
      <c r="R49" s="24">
        <v>0.01</v>
      </c>
      <c r="S49" s="24">
        <v>0.01</v>
      </c>
      <c r="T49" s="24">
        <v>0.01</v>
      </c>
      <c r="U49" s="24">
        <v>0.01</v>
      </c>
      <c r="V49" s="24">
        <v>0.01</v>
      </c>
      <c r="W49" s="24">
        <v>0.01</v>
      </c>
      <c r="X49" s="24">
        <v>0.01</v>
      </c>
      <c r="Y49" s="24">
        <v>0.01</v>
      </c>
      <c r="Z49" s="24">
        <v>0.01</v>
      </c>
      <c r="AA49" s="24">
        <v>0.01</v>
      </c>
      <c r="AB49" s="24">
        <v>0.01</v>
      </c>
      <c r="AC49" s="24">
        <v>0.01</v>
      </c>
      <c r="AD49" s="24">
        <v>0.01</v>
      </c>
      <c r="AE49" s="24">
        <v>0.01</v>
      </c>
      <c r="AF49" s="40">
        <f t="shared" ref="AF49:AF50" si="24">SUM(B49:AE49)</f>
        <v>91.251000000000104</v>
      </c>
    </row>
    <row r="50" spans="1:33" s="13" customFormat="1" ht="14.25" customHeight="1">
      <c r="A50" s="5" t="s">
        <v>89</v>
      </c>
      <c r="B50" s="24">
        <v>0.01</v>
      </c>
      <c r="C50" s="24">
        <v>0.01</v>
      </c>
      <c r="D50" s="24">
        <v>0.01</v>
      </c>
      <c r="E50" s="24">
        <v>0.01</v>
      </c>
      <c r="F50" s="24">
        <v>0.01</v>
      </c>
      <c r="G50" s="24">
        <v>0.01</v>
      </c>
      <c r="H50" s="24">
        <v>0.01</v>
      </c>
      <c r="I50" s="24">
        <v>0.01</v>
      </c>
      <c r="J50" s="24">
        <v>0.01</v>
      </c>
      <c r="K50" s="24">
        <v>0.01</v>
      </c>
      <c r="L50" s="24">
        <v>0.01</v>
      </c>
      <c r="M50" s="24">
        <v>0.01</v>
      </c>
      <c r="N50" s="24">
        <v>0.01</v>
      </c>
      <c r="O50" s="24">
        <v>0.01</v>
      </c>
      <c r="P50" s="24">
        <v>0.01</v>
      </c>
      <c r="Q50" s="24">
        <v>0.01</v>
      </c>
      <c r="R50" s="24">
        <v>0.01</v>
      </c>
      <c r="S50" s="24">
        <v>0.01</v>
      </c>
      <c r="T50" s="24">
        <v>0.01</v>
      </c>
      <c r="U50" s="24">
        <v>0.01</v>
      </c>
      <c r="V50" s="24">
        <v>0.01</v>
      </c>
      <c r="W50" s="24">
        <v>15</v>
      </c>
      <c r="X50" s="24">
        <v>0.01</v>
      </c>
      <c r="Y50" s="24">
        <v>0.01</v>
      </c>
      <c r="Z50" s="24">
        <v>0.01</v>
      </c>
      <c r="AA50" s="24">
        <v>0.01</v>
      </c>
      <c r="AB50" s="24">
        <v>0.01</v>
      </c>
      <c r="AC50" s="24">
        <v>0.01</v>
      </c>
      <c r="AD50" s="24">
        <v>0.01</v>
      </c>
      <c r="AE50" s="24">
        <v>0.01</v>
      </c>
      <c r="AF50" s="40">
        <f t="shared" si="24"/>
        <v>15.29</v>
      </c>
    </row>
    <row r="51" spans="1:33" s="48" customFormat="1" ht="15">
      <c r="A51" s="44" t="s">
        <v>107</v>
      </c>
      <c r="B51" s="45">
        <f>(B49+B50)/B48</f>
        <v>3.7525000000000003E-2</v>
      </c>
      <c r="C51" s="45">
        <f t="shared" ref="C51:AE51" si="25">(C49+C50)/C48</f>
        <v>1E-4</v>
      </c>
      <c r="D51" s="45">
        <f t="shared" si="25"/>
        <v>1.25E-4</v>
      </c>
      <c r="E51" s="45">
        <f t="shared" si="25"/>
        <v>5.7142857142857142E-5</v>
      </c>
      <c r="F51" s="45">
        <f t="shared" si="25"/>
        <v>5.4794520547945207E-5</v>
      </c>
      <c r="G51" s="45">
        <f t="shared" si="25"/>
        <v>6.6700000000000009E-2</v>
      </c>
      <c r="H51" s="45">
        <f t="shared" si="25"/>
        <v>0.13669999999999999</v>
      </c>
      <c r="I51" s="45">
        <f t="shared" si="25"/>
        <v>3.3333333333333332E-4</v>
      </c>
      <c r="J51" s="45">
        <f t="shared" si="25"/>
        <v>1E-4</v>
      </c>
      <c r="K51" s="45">
        <f t="shared" si="25"/>
        <v>8.0000000000000007E-5</v>
      </c>
      <c r="L51" s="45">
        <f t="shared" si="25"/>
        <v>1.3333333333333334E-4</v>
      </c>
      <c r="M51" s="45">
        <f t="shared" si="25"/>
        <v>1.25E-4</v>
      </c>
      <c r="N51" s="45">
        <f t="shared" si="25"/>
        <v>1.639344262295082E-4</v>
      </c>
      <c r="O51" s="45">
        <f t="shared" si="25"/>
        <v>3.8461538461538462E-4</v>
      </c>
      <c r="P51" s="45">
        <f t="shared" si="25"/>
        <v>4.3999999999999996E-4</v>
      </c>
      <c r="Q51" s="45">
        <f t="shared" si="25"/>
        <v>3.95E-2</v>
      </c>
      <c r="R51" s="45">
        <v>1</v>
      </c>
      <c r="S51" s="45">
        <f t="shared" si="25"/>
        <v>1.3333333333333334E-4</v>
      </c>
      <c r="T51" s="45">
        <f t="shared" si="25"/>
        <v>1E-4</v>
      </c>
      <c r="U51" s="45">
        <f t="shared" si="25"/>
        <v>1.0526315789473685E-4</v>
      </c>
      <c r="V51" s="45">
        <f t="shared" si="25"/>
        <v>4.4444444444444447E-4</v>
      </c>
      <c r="W51" s="45">
        <f t="shared" si="25"/>
        <v>7.6974358974358975E-2</v>
      </c>
      <c r="X51" s="45">
        <v>1</v>
      </c>
      <c r="Y51" s="45">
        <v>1</v>
      </c>
      <c r="Z51" s="45">
        <f t="shared" si="25"/>
        <v>1.3333333333333334E-4</v>
      </c>
      <c r="AA51" s="45">
        <v>1</v>
      </c>
      <c r="AB51" s="45">
        <f t="shared" si="25"/>
        <v>1.3333333333333334E-4</v>
      </c>
      <c r="AC51" s="45">
        <v>1</v>
      </c>
      <c r="AD51" s="45">
        <f t="shared" si="25"/>
        <v>5.0000000000000002E-5</v>
      </c>
      <c r="AE51" s="45">
        <f t="shared" si="25"/>
        <v>2.0618556701030929E-4</v>
      </c>
      <c r="AF51" s="46">
        <f>(AF49+AF50)/AF48</f>
        <v>2.1092842082339334E-2</v>
      </c>
      <c r="AG51" s="47"/>
    </row>
    <row r="52" spans="1:33" ht="15">
      <c r="A52" s="7" t="s">
        <v>103</v>
      </c>
      <c r="B52" s="21">
        <v>375</v>
      </c>
      <c r="C52" s="21">
        <v>25</v>
      </c>
      <c r="D52" s="21">
        <v>175</v>
      </c>
      <c r="E52" s="21"/>
      <c r="F52" s="21">
        <v>50</v>
      </c>
      <c r="G52" s="21">
        <v>165</v>
      </c>
      <c r="H52" s="21">
        <v>149</v>
      </c>
      <c r="I52" s="21"/>
      <c r="J52" s="21">
        <v>25</v>
      </c>
      <c r="K52" s="21"/>
      <c r="L52" s="21"/>
      <c r="M52" s="21"/>
      <c r="N52" s="21">
        <v>120</v>
      </c>
      <c r="O52" s="21"/>
      <c r="P52" s="21"/>
      <c r="Q52" s="21">
        <v>16</v>
      </c>
      <c r="R52" s="21"/>
      <c r="S52" s="21"/>
      <c r="T52" s="21"/>
      <c r="U52" s="21">
        <v>300</v>
      </c>
      <c r="V52" s="21"/>
      <c r="W52" s="21"/>
      <c r="X52" s="21"/>
      <c r="Y52" s="21">
        <v>250</v>
      </c>
      <c r="Z52" s="21"/>
      <c r="AA52" s="21"/>
      <c r="AB52" s="21"/>
      <c r="AC52" s="21"/>
      <c r="AD52" s="21"/>
      <c r="AE52" s="21"/>
      <c r="AF52" s="32">
        <f t="shared" si="21"/>
        <v>1650</v>
      </c>
    </row>
    <row r="53" spans="1:33">
      <c r="W53" t="s">
        <v>105</v>
      </c>
    </row>
  </sheetData>
  <mergeCells count="2">
    <mergeCell ref="A1:M1"/>
    <mergeCell ref="N1:P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50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koms_cod4</cp:lastModifiedBy>
  <cp:lastPrinted>2019-08-25T13:06:27Z</cp:lastPrinted>
  <dcterms:created xsi:type="dcterms:W3CDTF">2016-04-11T07:05:16Z</dcterms:created>
  <dcterms:modified xsi:type="dcterms:W3CDTF">2019-08-29T07:40:33Z</dcterms:modified>
</cp:coreProperties>
</file>