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<sst xmlns="http://schemas.openxmlformats.org/spreadsheetml/2006/main" count="106" uniqueCount="43">
  <si>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</si>
  <si>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</si>
  <si>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</si>
  <si>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</si>
  <si>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</si>
  <si>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</si>
  <si>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</si>
  <si>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</si>
  <si>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</si>
  <si>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</si>
  <si>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</si>
  <si>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</si>
  <si>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</si>
  <si>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</si>
  <si>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</si>
  <si>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</si>
  <si>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</si>
  <si>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</si>
  <si>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</si>
  <si>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</si>
  <si>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</si>
  <si>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</si>
  <si>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</si>
  <si>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</si>
  <si>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</si>
  <si>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</si>
  <si>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</si>
  <si>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</si>
  <si>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</si>
  <si>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</si>
  <si>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</si>
  <si>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</si>
  <si>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</si>
  <si>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</si>
  <si>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</si>
  <si>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</si>
  <si>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</si>
  <si>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</si>
  <si>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</si>
  <si>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</si>
  <si>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</si>
  <si>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</si>
  <si>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апреля 2019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</si>
</sst>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AN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2.57421875" style="11" bestFit="1" customWidth="1"/>
    <col min="4" max="4" width="10.8515625" style="11" bestFit="1" customWidth="1"/>
    <col min="5" max="5" width="9.421875" style="11" bestFit="1" customWidth="1"/>
    <col min="6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1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4" width="10.421875" style="11" bestFit="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6" t="s">
        <v>0</v>
      </c>
      <c r="S1" s="36"/>
      <c r="T1" s="3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40" t="s">
        <v>21</v>
      </c>
      <c r="B4" s="77" t="s">
        <v>1</v>
      </c>
      <c r="C4" s="38" t="s">
        <v>2</v>
      </c>
      <c r="D4" s="39"/>
      <c r="E4" s="40"/>
      <c r="F4" s="47" t="s">
        <v>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66" t="s">
        <v>4</v>
      </c>
      <c r="AT4" s="67"/>
      <c r="AU4" s="68"/>
      <c r="AV4" s="47" t="s">
        <v>7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38" t="s">
        <v>5</v>
      </c>
      <c r="BL4" s="39"/>
      <c r="BM4" s="40"/>
      <c r="BN4" s="18"/>
      <c r="BO4" s="18"/>
    </row>
    <row r="5" spans="1:67" ht="15" customHeight="1">
      <c r="A5" s="43"/>
      <c r="B5" s="78"/>
      <c r="C5" s="41"/>
      <c r="D5" s="42"/>
      <c r="E5" s="43"/>
      <c r="F5" s="49" t="s">
        <v>6</v>
      </c>
      <c r="G5" s="49"/>
      <c r="H5" s="49"/>
      <c r="I5" s="63" t="s">
        <v>7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49" t="s">
        <v>8</v>
      </c>
      <c r="AK5" s="49"/>
      <c r="AL5" s="49"/>
      <c r="AM5" s="47" t="s">
        <v>7</v>
      </c>
      <c r="AN5" s="48"/>
      <c r="AO5" s="48"/>
      <c r="AP5" s="48"/>
      <c r="AQ5" s="48"/>
      <c r="AR5" s="48"/>
      <c r="AS5" s="69"/>
      <c r="AT5" s="70"/>
      <c r="AU5" s="71"/>
      <c r="AV5" s="57" t="s">
        <v>12</v>
      </c>
      <c r="AW5" s="58"/>
      <c r="AX5" s="58"/>
      <c r="AY5" s="50" t="s">
        <v>7</v>
      </c>
      <c r="AZ5" s="50"/>
      <c r="BA5" s="50"/>
      <c r="BB5" s="50" t="s">
        <v>13</v>
      </c>
      <c r="BC5" s="50"/>
      <c r="BD5" s="50"/>
      <c r="BE5" s="50" t="s">
        <v>14</v>
      </c>
      <c r="BF5" s="50"/>
      <c r="BG5" s="50"/>
      <c r="BH5" s="49" t="s">
        <v>15</v>
      </c>
      <c r="BI5" s="49"/>
      <c r="BJ5" s="49"/>
      <c r="BK5" s="41"/>
      <c r="BL5" s="42"/>
      <c r="BM5" s="43"/>
      <c r="BN5" s="18"/>
      <c r="BO5" s="18"/>
    </row>
    <row r="6" spans="1:67" ht="15" customHeight="1">
      <c r="A6" s="43"/>
      <c r="B6" s="78"/>
      <c r="C6" s="41"/>
      <c r="D6" s="42"/>
      <c r="E6" s="43"/>
      <c r="F6" s="49"/>
      <c r="G6" s="49"/>
      <c r="H6" s="49"/>
      <c r="I6" s="38" t="s">
        <v>9</v>
      </c>
      <c r="J6" s="39"/>
      <c r="K6" s="40"/>
      <c r="L6" s="38" t="s">
        <v>10</v>
      </c>
      <c r="M6" s="39"/>
      <c r="N6" s="40"/>
      <c r="O6" s="38" t="s">
        <v>23</v>
      </c>
      <c r="P6" s="39"/>
      <c r="Q6" s="40"/>
      <c r="R6" s="38" t="s">
        <v>11</v>
      </c>
      <c r="S6" s="39"/>
      <c r="T6" s="40"/>
      <c r="U6" s="38" t="s">
        <v>22</v>
      </c>
      <c r="V6" s="39"/>
      <c r="W6" s="40"/>
      <c r="X6" s="38" t="s">
        <v>24</v>
      </c>
      <c r="Y6" s="39"/>
      <c r="Z6" s="40"/>
      <c r="AA6" s="38" t="s">
        <v>28</v>
      </c>
      <c r="AB6" s="39"/>
      <c r="AC6" s="40"/>
      <c r="AD6" s="51" t="s">
        <v>29</v>
      </c>
      <c r="AE6" s="52"/>
      <c r="AF6" s="53"/>
      <c r="AG6" s="38" t="s">
        <v>27</v>
      </c>
      <c r="AH6" s="39"/>
      <c r="AI6" s="40"/>
      <c r="AJ6" s="49"/>
      <c r="AK6" s="49"/>
      <c r="AL6" s="49"/>
      <c r="AM6" s="38" t="s">
        <v>25</v>
      </c>
      <c r="AN6" s="39"/>
      <c r="AO6" s="40"/>
      <c r="AP6" s="38" t="s">
        <v>26</v>
      </c>
      <c r="AQ6" s="39"/>
      <c r="AR6" s="40"/>
      <c r="AS6" s="69"/>
      <c r="AT6" s="70"/>
      <c r="AU6" s="71"/>
      <c r="AV6" s="59"/>
      <c r="AW6" s="60"/>
      <c r="AX6" s="60"/>
      <c r="AY6" s="50" t="s">
        <v>16</v>
      </c>
      <c r="AZ6" s="50"/>
      <c r="BA6" s="50"/>
      <c r="BB6" s="50"/>
      <c r="BC6" s="50"/>
      <c r="BD6" s="50"/>
      <c r="BE6" s="50"/>
      <c r="BF6" s="50"/>
      <c r="BG6" s="50"/>
      <c r="BH6" s="49"/>
      <c r="BI6" s="49"/>
      <c r="BJ6" s="49"/>
      <c r="BK6" s="41"/>
      <c r="BL6" s="42"/>
      <c r="BM6" s="43"/>
      <c r="BN6" s="18"/>
      <c r="BO6" s="18"/>
    </row>
    <row r="7" spans="1:67" ht="168" customHeight="1">
      <c r="A7" s="43"/>
      <c r="B7" s="78"/>
      <c r="C7" s="44"/>
      <c r="D7" s="45"/>
      <c r="E7" s="46"/>
      <c r="F7" s="49"/>
      <c r="G7" s="49"/>
      <c r="H7" s="49"/>
      <c r="I7" s="44"/>
      <c r="J7" s="45"/>
      <c r="K7" s="46"/>
      <c r="L7" s="44"/>
      <c r="M7" s="45"/>
      <c r="N7" s="46"/>
      <c r="O7" s="44"/>
      <c r="P7" s="45"/>
      <c r="Q7" s="46"/>
      <c r="R7" s="44"/>
      <c r="S7" s="45"/>
      <c r="T7" s="46"/>
      <c r="U7" s="44"/>
      <c r="V7" s="45"/>
      <c r="W7" s="46"/>
      <c r="X7" s="44"/>
      <c r="Y7" s="45"/>
      <c r="Z7" s="46"/>
      <c r="AA7" s="44"/>
      <c r="AB7" s="45"/>
      <c r="AC7" s="46"/>
      <c r="AD7" s="54"/>
      <c r="AE7" s="55"/>
      <c r="AF7" s="56"/>
      <c r="AG7" s="44"/>
      <c r="AH7" s="45"/>
      <c r="AI7" s="46"/>
      <c r="AJ7" s="49"/>
      <c r="AK7" s="49"/>
      <c r="AL7" s="49"/>
      <c r="AM7" s="44"/>
      <c r="AN7" s="45"/>
      <c r="AO7" s="46"/>
      <c r="AP7" s="44"/>
      <c r="AQ7" s="45"/>
      <c r="AR7" s="46"/>
      <c r="AS7" s="72"/>
      <c r="AT7" s="73"/>
      <c r="AU7" s="74"/>
      <c r="AV7" s="61"/>
      <c r="AW7" s="62"/>
      <c r="AX7" s="62"/>
      <c r="AY7" s="50"/>
      <c r="AZ7" s="50"/>
      <c r="BA7" s="50"/>
      <c r="BB7" s="50"/>
      <c r="BC7" s="50"/>
      <c r="BD7" s="50"/>
      <c r="BE7" s="50"/>
      <c r="BF7" s="50"/>
      <c r="BG7" s="50"/>
      <c r="BH7" s="49"/>
      <c r="BI7" s="49"/>
      <c r="BJ7" s="49"/>
      <c r="BK7" s="44"/>
      <c r="BL7" s="45"/>
      <c r="BM7" s="46"/>
      <c r="BN7" s="18"/>
      <c r="BO7" s="18"/>
    </row>
    <row r="8" spans="1:67" ht="33.75">
      <c r="A8" s="46"/>
      <c r="B8" s="79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1" t="s">
        <v>17</v>
      </c>
      <c r="AE8" s="31" t="s">
        <v>18</v>
      </c>
      <c r="AF8" s="31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5985.900000000001</v>
      </c>
      <c r="D10" s="8">
        <f>G10+AK10</f>
        <v>91.60000000000001</v>
      </c>
      <c r="E10" s="2">
        <f aca="true" t="shared" si="0" ref="E10:E21">D10/C10*100</f>
        <v>1.5302627842095593</v>
      </c>
      <c r="F10" s="2">
        <v>1456.8</v>
      </c>
      <c r="G10" s="2">
        <v>210.3</v>
      </c>
      <c r="H10" s="2">
        <f>G10/F10*100</f>
        <v>14.435749588138385</v>
      </c>
      <c r="I10" s="2">
        <v>160</v>
      </c>
      <c r="J10" s="2">
        <v>34.6</v>
      </c>
      <c r="K10" s="2">
        <f aca="true" t="shared" si="1" ref="K10:K22">J10/I10*100</f>
        <v>21.625</v>
      </c>
      <c r="L10" s="2">
        <v>75</v>
      </c>
      <c r="M10" s="2">
        <v>17.1</v>
      </c>
      <c r="N10" s="2">
        <f>M10/L10*100</f>
        <v>22.8</v>
      </c>
      <c r="O10" s="2">
        <v>264</v>
      </c>
      <c r="P10" s="2">
        <v>5.7</v>
      </c>
      <c r="Q10" s="2">
        <f>P10/O10*100</f>
        <v>2.159090909090909</v>
      </c>
      <c r="R10" s="2">
        <v>679</v>
      </c>
      <c r="S10" s="2">
        <v>49.9</v>
      </c>
      <c r="T10" s="2">
        <f>S10/R10*100</f>
        <v>7.349042709867453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21.7</v>
      </c>
      <c r="Z10" s="2">
        <f>Y10/X10*100</f>
        <v>90.7949790794979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6">
        <v>4529.1</v>
      </c>
      <c r="AK10" s="2">
        <v>-118.7</v>
      </c>
      <c r="AL10" s="2"/>
      <c r="AM10" s="2">
        <v>1880.8</v>
      </c>
      <c r="AN10" s="2">
        <v>470.2</v>
      </c>
      <c r="AO10" s="2">
        <f>AN10/AM10*100</f>
        <v>25</v>
      </c>
      <c r="AP10" s="2">
        <v>1149.5</v>
      </c>
      <c r="AQ10" s="2">
        <v>0</v>
      </c>
      <c r="AR10" s="2">
        <f>AQ10/AP10*100</f>
        <v>0</v>
      </c>
      <c r="AS10" s="19">
        <v>6029.1</v>
      </c>
      <c r="AT10" s="2">
        <v>713.5</v>
      </c>
      <c r="AU10" s="2">
        <f>AT10/AS10*100</f>
        <v>11.834270454960109</v>
      </c>
      <c r="AV10" s="20">
        <v>1262.5</v>
      </c>
      <c r="AW10" s="2">
        <v>271.1</v>
      </c>
      <c r="AX10" s="2">
        <f>AW10/AV10*100</f>
        <v>21.473267326732675</v>
      </c>
      <c r="AY10" s="20">
        <v>1256</v>
      </c>
      <c r="AZ10" s="2">
        <v>267.2</v>
      </c>
      <c r="BA10" s="2">
        <f>AZ10/AY10*100</f>
        <v>21.27388535031847</v>
      </c>
      <c r="BB10" s="2">
        <v>731.8</v>
      </c>
      <c r="BC10" s="2">
        <v>0</v>
      </c>
      <c r="BD10" s="2">
        <f>BC10/BB10*100</f>
        <v>0</v>
      </c>
      <c r="BE10" s="20">
        <v>549.6</v>
      </c>
      <c r="BF10" s="2">
        <v>68.8</v>
      </c>
      <c r="BG10" s="2">
        <f>BF10/BE10*100</f>
        <v>12.51819505094614</v>
      </c>
      <c r="BH10" s="20">
        <v>3267.8</v>
      </c>
      <c r="BI10" s="2">
        <v>326.9</v>
      </c>
      <c r="BJ10" s="2">
        <f>BI10/BH10*100</f>
        <v>10.003672195360792</v>
      </c>
      <c r="BK10" s="19">
        <f>C10-AS10</f>
        <v>-43.19999999999982</v>
      </c>
      <c r="BL10" s="19">
        <f>D10-AT10</f>
        <v>-621.9</v>
      </c>
      <c r="BM10" s="2">
        <f>BL10/BK10*100</f>
        <v>1439.5833333333392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2" ref="C11:C21">F11+AJ11</f>
        <v>3621.3</v>
      </c>
      <c r="D11" s="8">
        <f aca="true" t="shared" si="3" ref="D11:D21">G11+AK11</f>
        <v>484.70000000000005</v>
      </c>
      <c r="E11" s="2">
        <f t="shared" si="0"/>
        <v>13.384696103609201</v>
      </c>
      <c r="F11" s="2">
        <v>794.2</v>
      </c>
      <c r="G11" s="2">
        <v>123.1</v>
      </c>
      <c r="H11" s="2">
        <f aca="true" t="shared" si="4" ref="H11:H21">G11/F11*100</f>
        <v>15.499874087131705</v>
      </c>
      <c r="I11" s="2">
        <v>75</v>
      </c>
      <c r="J11" s="2">
        <v>14.9</v>
      </c>
      <c r="K11" s="2">
        <f t="shared" si="1"/>
        <v>19.866666666666667</v>
      </c>
      <c r="L11" s="2">
        <v>30</v>
      </c>
      <c r="M11" s="2">
        <v>22.6</v>
      </c>
      <c r="N11" s="2">
        <f aca="true" t="shared" si="5" ref="N11:N21">M11/L11*100</f>
        <v>75.33333333333334</v>
      </c>
      <c r="O11" s="2">
        <v>90</v>
      </c>
      <c r="P11" s="2">
        <v>3.3</v>
      </c>
      <c r="Q11" s="2">
        <f aca="true" t="shared" si="6" ref="Q11:Q21">P11/O11*100</f>
        <v>3.6666666666666665</v>
      </c>
      <c r="R11" s="2">
        <v>270</v>
      </c>
      <c r="S11" s="2">
        <v>12.1</v>
      </c>
      <c r="T11" s="2">
        <f aca="true" t="shared" si="7" ref="T11:T21">S11/R11*100</f>
        <v>4.481481481481482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8" ref="Z11:Z23">Y11/X11*100</f>
        <v>0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7">
        <v>2827.1</v>
      </c>
      <c r="AK11" s="2">
        <v>361.6</v>
      </c>
      <c r="AL11" s="2">
        <f aca="true" t="shared" si="11" ref="AL11:AL21">AK11/AJ11*100</f>
        <v>12.790492023628456</v>
      </c>
      <c r="AM11" s="2">
        <v>1354.8</v>
      </c>
      <c r="AN11" s="2">
        <v>338.7</v>
      </c>
      <c r="AO11" s="2">
        <f aca="true" t="shared" si="12" ref="AO11:AO21">AN11/AM11*100</f>
        <v>25</v>
      </c>
      <c r="AP11" s="2">
        <v>793.6</v>
      </c>
      <c r="AQ11" s="2">
        <v>0</v>
      </c>
      <c r="AR11" s="2">
        <f aca="true" t="shared" si="13" ref="AR11:AR21">AQ11/AP11*100</f>
        <v>0</v>
      </c>
      <c r="AS11" s="19">
        <v>3699.4</v>
      </c>
      <c r="AT11" s="2">
        <v>480</v>
      </c>
      <c r="AU11" s="2">
        <f aca="true" t="shared" si="14" ref="AU11:AU21">AT11/AS11*100</f>
        <v>12.975077039519922</v>
      </c>
      <c r="AV11" s="21">
        <v>1156.5</v>
      </c>
      <c r="AW11" s="2">
        <v>202.6</v>
      </c>
      <c r="AX11" s="2">
        <f aca="true" t="shared" si="15" ref="AX11:AX21">AW11/AV11*100</f>
        <v>17.518374405533937</v>
      </c>
      <c r="AY11" s="20">
        <v>1151.3</v>
      </c>
      <c r="AZ11" s="2">
        <v>199.8</v>
      </c>
      <c r="BA11" s="2">
        <f aca="true" t="shared" si="16" ref="BA11:BA22">AZ11/AY11*100</f>
        <v>17.35429514461913</v>
      </c>
      <c r="BB11" s="2">
        <v>829.6</v>
      </c>
      <c r="BC11" s="2">
        <v>0</v>
      </c>
      <c r="BD11" s="2">
        <f aca="true" t="shared" si="17" ref="BD11:BD21">BC11/BB11*100</f>
        <v>0</v>
      </c>
      <c r="BE11" s="20">
        <v>219.2</v>
      </c>
      <c r="BF11" s="2">
        <v>11.7</v>
      </c>
      <c r="BG11" s="2">
        <f aca="true" t="shared" si="18" ref="BG11:BG21">BF11/BE11*100</f>
        <v>5.337591240875912</v>
      </c>
      <c r="BH11" s="20">
        <v>1380</v>
      </c>
      <c r="BI11" s="2">
        <v>242.9</v>
      </c>
      <c r="BJ11" s="2">
        <f aca="true" t="shared" si="19" ref="BJ11:BJ21">BI11/BH11*100</f>
        <v>17.60144927536232</v>
      </c>
      <c r="BK11" s="19">
        <f aca="true" t="shared" si="20" ref="BK11:BK21">C11-AS11</f>
        <v>-78.09999999999991</v>
      </c>
      <c r="BL11" s="19">
        <f aca="true" t="shared" si="21" ref="BL11:BL21">D11-AT11</f>
        <v>4.7000000000000455</v>
      </c>
      <c r="BM11" s="2">
        <f aca="true" t="shared" si="22" ref="BM11:BM21">BL11/BK11*100</f>
        <v>-6.01792573623566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2"/>
        <v>3291</v>
      </c>
      <c r="D12" s="8">
        <f t="shared" si="3"/>
        <v>441.5</v>
      </c>
      <c r="E12" s="2">
        <f t="shared" si="0"/>
        <v>13.415375265876634</v>
      </c>
      <c r="F12" s="2">
        <v>752.4</v>
      </c>
      <c r="G12" s="2">
        <v>122.3</v>
      </c>
      <c r="H12" s="2">
        <f t="shared" si="4"/>
        <v>16.25465178096757</v>
      </c>
      <c r="I12" s="2">
        <v>65</v>
      </c>
      <c r="J12" s="2">
        <v>14.5</v>
      </c>
      <c r="K12" s="2">
        <f t="shared" si="1"/>
        <v>22.30769230769231</v>
      </c>
      <c r="L12" s="2">
        <v>40</v>
      </c>
      <c r="M12" s="2">
        <v>15.3</v>
      </c>
      <c r="N12" s="2">
        <f t="shared" si="5"/>
        <v>38.25</v>
      </c>
      <c r="O12" s="2">
        <v>58</v>
      </c>
      <c r="P12" s="2">
        <v>3.2</v>
      </c>
      <c r="Q12" s="2">
        <f t="shared" si="6"/>
        <v>5.517241379310345</v>
      </c>
      <c r="R12" s="16">
        <v>248</v>
      </c>
      <c r="S12" s="2">
        <v>15.4</v>
      </c>
      <c r="T12" s="2">
        <f t="shared" si="7"/>
        <v>6.209677419354839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0</v>
      </c>
      <c r="Z12" s="2">
        <f t="shared" si="8"/>
        <v>0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0</v>
      </c>
      <c r="AF12" s="2">
        <f>AE12/AD12*100</f>
        <v>0</v>
      </c>
      <c r="AG12" s="2">
        <v>0</v>
      </c>
      <c r="AH12" s="2">
        <v>0</v>
      </c>
      <c r="AI12" s="2" t="e">
        <v>#DIV/0!</v>
      </c>
      <c r="AJ12" s="27">
        <v>2538.6</v>
      </c>
      <c r="AK12" s="2">
        <v>319.2</v>
      </c>
      <c r="AL12" s="2">
        <f t="shared" si="11"/>
        <v>12.573859607657765</v>
      </c>
      <c r="AM12" s="2">
        <v>1012.9</v>
      </c>
      <c r="AN12" s="2">
        <v>253.2</v>
      </c>
      <c r="AO12" s="2">
        <f t="shared" si="12"/>
        <v>24.997531839273375</v>
      </c>
      <c r="AP12" s="2">
        <v>645.2</v>
      </c>
      <c r="AQ12" s="2">
        <v>0</v>
      </c>
      <c r="AR12" s="2">
        <f t="shared" si="13"/>
        <v>0</v>
      </c>
      <c r="AS12" s="19">
        <v>3451.9</v>
      </c>
      <c r="AT12" s="2">
        <v>389.8</v>
      </c>
      <c r="AU12" s="2">
        <f t="shared" si="14"/>
        <v>11.292331759320954</v>
      </c>
      <c r="AV12" s="21">
        <v>1149.3</v>
      </c>
      <c r="AW12" s="2">
        <v>247.7</v>
      </c>
      <c r="AX12" s="2">
        <f t="shared" si="15"/>
        <v>21.552249195162272</v>
      </c>
      <c r="AY12" s="20">
        <v>1144.4</v>
      </c>
      <c r="AZ12" s="2">
        <v>245.3</v>
      </c>
      <c r="BA12" s="2">
        <f t="shared" si="16"/>
        <v>21.434813002446695</v>
      </c>
      <c r="BB12" s="2">
        <v>924.1</v>
      </c>
      <c r="BC12" s="2">
        <v>15.1</v>
      </c>
      <c r="BD12" s="2">
        <f t="shared" si="17"/>
        <v>1.6340222919597445</v>
      </c>
      <c r="BE12" s="20">
        <v>484.1</v>
      </c>
      <c r="BF12" s="2">
        <v>17.2</v>
      </c>
      <c r="BG12" s="2">
        <f t="shared" si="18"/>
        <v>3.5529849204709767</v>
      </c>
      <c r="BH12" s="20">
        <v>740.5</v>
      </c>
      <c r="BI12" s="2">
        <v>86.9</v>
      </c>
      <c r="BJ12" s="2">
        <f t="shared" si="19"/>
        <v>11.73531397704254</v>
      </c>
      <c r="BK12" s="19">
        <f t="shared" si="20"/>
        <v>-160.9000000000001</v>
      </c>
      <c r="BL12" s="19">
        <f>D12-AT12</f>
        <v>51.69999999999999</v>
      </c>
      <c r="BM12" s="2">
        <f t="shared" si="22"/>
        <v>-32.13175885643254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2"/>
        <v>3191.3999999999996</v>
      </c>
      <c r="D13" s="8">
        <f t="shared" si="3"/>
        <v>272.7</v>
      </c>
      <c r="E13" s="2">
        <f t="shared" si="0"/>
        <v>8.544839255499156</v>
      </c>
      <c r="F13" s="2">
        <v>1115.7</v>
      </c>
      <c r="G13" s="2">
        <v>63.7</v>
      </c>
      <c r="H13" s="2">
        <f t="shared" si="4"/>
        <v>5.709420095007618</v>
      </c>
      <c r="I13" s="2">
        <v>83</v>
      </c>
      <c r="J13" s="2">
        <v>16.1</v>
      </c>
      <c r="K13" s="2">
        <f t="shared" si="1"/>
        <v>19.397590361445786</v>
      </c>
      <c r="L13" s="2">
        <v>510</v>
      </c>
      <c r="M13" s="2">
        <v>0</v>
      </c>
      <c r="N13" s="2">
        <f t="shared" si="5"/>
        <v>0</v>
      </c>
      <c r="O13" s="2">
        <v>51</v>
      </c>
      <c r="P13" s="2">
        <v>0.3</v>
      </c>
      <c r="Q13" s="2">
        <f t="shared" si="6"/>
        <v>0.5882352941176471</v>
      </c>
      <c r="R13" s="2">
        <v>223</v>
      </c>
      <c r="S13" s="2">
        <v>2.3</v>
      </c>
      <c r="T13" s="2">
        <f t="shared" si="7"/>
        <v>1.031390134529148</v>
      </c>
      <c r="U13" s="2">
        <v>0</v>
      </c>
      <c r="V13" s="2">
        <v>0</v>
      </c>
      <c r="W13" s="2" t="e">
        <f t="shared" si="23"/>
        <v>#DIV/0!</v>
      </c>
      <c r="X13" s="2">
        <v>61.4</v>
      </c>
      <c r="Y13" s="2">
        <v>0</v>
      </c>
      <c r="Z13" s="2">
        <f t="shared" si="8"/>
        <v>0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3">
        <v>2075.7</v>
      </c>
      <c r="AK13" s="2">
        <v>209</v>
      </c>
      <c r="AL13" s="2">
        <f t="shared" si="11"/>
        <v>10.0688924218336</v>
      </c>
      <c r="AM13" s="2">
        <v>744.5</v>
      </c>
      <c r="AN13" s="2">
        <v>186.1</v>
      </c>
      <c r="AO13" s="2">
        <f t="shared" si="12"/>
        <v>24.996642041638683</v>
      </c>
      <c r="AP13" s="2">
        <v>792.7</v>
      </c>
      <c r="AQ13" s="2">
        <v>0</v>
      </c>
      <c r="AR13" s="2">
        <f t="shared" si="13"/>
        <v>0</v>
      </c>
      <c r="AS13" s="19">
        <v>3808.4</v>
      </c>
      <c r="AT13" s="2">
        <v>897.3</v>
      </c>
      <c r="AU13" s="2">
        <f t="shared" si="14"/>
        <v>23.561075517277594</v>
      </c>
      <c r="AV13" s="21">
        <v>1678.4</v>
      </c>
      <c r="AW13" s="2">
        <v>723.5</v>
      </c>
      <c r="AX13" s="2">
        <f t="shared" si="15"/>
        <v>43.10653002859866</v>
      </c>
      <c r="AY13" s="20">
        <v>1172.1</v>
      </c>
      <c r="AZ13" s="2">
        <v>240.4</v>
      </c>
      <c r="BA13" s="2">
        <f t="shared" si="16"/>
        <v>20.510195375821176</v>
      </c>
      <c r="BB13" s="2">
        <v>540.3</v>
      </c>
      <c r="BC13" s="2">
        <v>60</v>
      </c>
      <c r="BD13" s="2">
        <f t="shared" si="17"/>
        <v>11.10494169905608</v>
      </c>
      <c r="BE13" s="20">
        <v>262</v>
      </c>
      <c r="BF13" s="2">
        <v>0</v>
      </c>
      <c r="BG13" s="2">
        <f t="shared" si="18"/>
        <v>0</v>
      </c>
      <c r="BH13" s="20">
        <v>1217.8</v>
      </c>
      <c r="BI13" s="2">
        <v>90.9</v>
      </c>
      <c r="BJ13" s="2">
        <f t="shared" si="19"/>
        <v>7.464279848907868</v>
      </c>
      <c r="BK13" s="19">
        <f t="shared" si="20"/>
        <v>-617.0000000000005</v>
      </c>
      <c r="BL13" s="19">
        <f t="shared" si="21"/>
        <v>-624.5999999999999</v>
      </c>
      <c r="BM13" s="2">
        <f t="shared" si="22"/>
        <v>101.23176661264172</v>
      </c>
      <c r="BN13" s="9"/>
      <c r="BO13" s="10"/>
    </row>
    <row r="14" spans="1:67" ht="15">
      <c r="A14" s="24">
        <v>5</v>
      </c>
      <c r="B14" s="23" t="s">
        <v>34</v>
      </c>
      <c r="C14" s="7">
        <f>F14+AJ14</f>
        <v>28352.3</v>
      </c>
      <c r="D14" s="8">
        <f t="shared" si="3"/>
        <v>1893.5</v>
      </c>
      <c r="E14" s="2">
        <f t="shared" si="0"/>
        <v>6.678470529727747</v>
      </c>
      <c r="F14" s="2">
        <v>9394.7</v>
      </c>
      <c r="G14" s="2">
        <v>1530.2</v>
      </c>
      <c r="H14" s="2">
        <f t="shared" si="4"/>
        <v>16.287907011400044</v>
      </c>
      <c r="I14" s="2">
        <v>2251.2</v>
      </c>
      <c r="J14" s="2">
        <v>381.7</v>
      </c>
      <c r="K14" s="2">
        <f t="shared" si="1"/>
        <v>16.95540156361052</v>
      </c>
      <c r="L14" s="2">
        <v>503</v>
      </c>
      <c r="M14" s="2">
        <v>177.3</v>
      </c>
      <c r="N14" s="2">
        <f t="shared" si="5"/>
        <v>35.24850894632207</v>
      </c>
      <c r="O14" s="2">
        <v>3129</v>
      </c>
      <c r="P14" s="2">
        <v>71.7</v>
      </c>
      <c r="Q14" s="2">
        <f t="shared" si="6"/>
        <v>2.2914669223394055</v>
      </c>
      <c r="R14" s="2">
        <v>2764</v>
      </c>
      <c r="S14" s="2">
        <v>687.8</v>
      </c>
      <c r="T14" s="2">
        <f t="shared" si="7"/>
        <v>24.884225759768448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21.1</v>
      </c>
      <c r="Z14" s="2">
        <f t="shared" si="8"/>
        <v>126.34730538922156</v>
      </c>
      <c r="AA14" s="2">
        <v>0</v>
      </c>
      <c r="AB14" s="2">
        <v>3.5</v>
      </c>
      <c r="AC14" s="2" t="e">
        <f t="shared" si="9"/>
        <v>#DIV/0!</v>
      </c>
      <c r="AD14" s="2">
        <v>15</v>
      </c>
      <c r="AE14" s="2">
        <v>26.7</v>
      </c>
      <c r="AF14" s="2">
        <f t="shared" si="10"/>
        <v>178</v>
      </c>
      <c r="AG14" s="2">
        <v>0</v>
      </c>
      <c r="AH14" s="2">
        <v>0</v>
      </c>
      <c r="AI14" s="2" t="e">
        <v>#DIV/0!</v>
      </c>
      <c r="AJ14" s="33">
        <v>18957.6</v>
      </c>
      <c r="AK14" s="2">
        <v>363.3</v>
      </c>
      <c r="AL14" s="2">
        <f t="shared" si="11"/>
        <v>1.9163818204836056</v>
      </c>
      <c r="AM14" s="2">
        <v>1376.2</v>
      </c>
      <c r="AN14" s="2">
        <v>344</v>
      </c>
      <c r="AO14" s="2">
        <f t="shared" si="12"/>
        <v>24.99636680715012</v>
      </c>
      <c r="AP14" s="2">
        <v>988.5</v>
      </c>
      <c r="AQ14" s="2">
        <v>0</v>
      </c>
      <c r="AR14" s="2">
        <f t="shared" si="13"/>
        <v>0</v>
      </c>
      <c r="AS14" s="19">
        <v>28659.8</v>
      </c>
      <c r="AT14" s="2">
        <v>1915.4</v>
      </c>
      <c r="AU14" s="2">
        <f t="shared" si="14"/>
        <v>6.6832287734038625</v>
      </c>
      <c r="AV14" s="21">
        <v>2581.4</v>
      </c>
      <c r="AW14" s="2">
        <v>479.6</v>
      </c>
      <c r="AX14" s="2">
        <f t="shared" si="15"/>
        <v>18.579065623305183</v>
      </c>
      <c r="AY14" s="20">
        <v>2533.9</v>
      </c>
      <c r="AZ14" s="2">
        <v>465.4</v>
      </c>
      <c r="BA14" s="2">
        <f t="shared" si="16"/>
        <v>18.3669442361577</v>
      </c>
      <c r="BB14" s="2">
        <v>4081.7</v>
      </c>
      <c r="BC14" s="2">
        <v>375</v>
      </c>
      <c r="BD14" s="2">
        <f t="shared" si="17"/>
        <v>9.187348408751255</v>
      </c>
      <c r="BE14" s="20">
        <v>15680.9</v>
      </c>
      <c r="BF14" s="2">
        <v>650.7</v>
      </c>
      <c r="BG14" s="2">
        <f t="shared" si="18"/>
        <v>4.149634268441225</v>
      </c>
      <c r="BH14" s="20">
        <v>4417.2</v>
      </c>
      <c r="BI14" s="2">
        <v>410.1</v>
      </c>
      <c r="BJ14" s="2">
        <f t="shared" si="19"/>
        <v>9.284161912523771</v>
      </c>
      <c r="BK14" s="19">
        <f t="shared" si="20"/>
        <v>-307.5</v>
      </c>
      <c r="BL14" s="19">
        <f t="shared" si="21"/>
        <v>-21.90000000000009</v>
      </c>
      <c r="BM14" s="2">
        <f t="shared" si="22"/>
        <v>7.121951219512225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2"/>
        <v>4841</v>
      </c>
      <c r="D15" s="8">
        <f t="shared" si="3"/>
        <v>533.5</v>
      </c>
      <c r="E15" s="2">
        <f t="shared" si="0"/>
        <v>11.02045032018178</v>
      </c>
      <c r="F15" s="2">
        <v>859</v>
      </c>
      <c r="G15" s="2">
        <v>106.2</v>
      </c>
      <c r="H15" s="2">
        <f t="shared" si="4"/>
        <v>12.363213038416763</v>
      </c>
      <c r="I15" s="2">
        <v>33</v>
      </c>
      <c r="J15" s="2">
        <v>6.9</v>
      </c>
      <c r="K15" s="2">
        <f t="shared" si="1"/>
        <v>20.90909090909091</v>
      </c>
      <c r="L15" s="2">
        <v>5</v>
      </c>
      <c r="M15" s="2">
        <v>2.9</v>
      </c>
      <c r="N15" s="2">
        <f t="shared" si="5"/>
        <v>57.99999999999999</v>
      </c>
      <c r="O15" s="2">
        <v>133</v>
      </c>
      <c r="P15" s="2">
        <v>1.4</v>
      </c>
      <c r="Q15" s="2">
        <f t="shared" si="6"/>
        <v>1.0526315789473684</v>
      </c>
      <c r="R15" s="2">
        <v>456</v>
      </c>
      <c r="S15" s="2">
        <v>30.2</v>
      </c>
      <c r="T15" s="2">
        <f t="shared" si="7"/>
        <v>6.62280701754386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22.4</v>
      </c>
      <c r="Z15" s="2">
        <f t="shared" si="8"/>
        <v>52.95508274231678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3">
        <v>3982</v>
      </c>
      <c r="AK15" s="2">
        <v>427.3</v>
      </c>
      <c r="AL15" s="2">
        <f t="shared" si="11"/>
        <v>10.730788548468107</v>
      </c>
      <c r="AM15" s="2">
        <v>1617.3</v>
      </c>
      <c r="AN15" s="2">
        <v>404.3</v>
      </c>
      <c r="AO15" s="2">
        <f t="shared" si="12"/>
        <v>24.998454213813144</v>
      </c>
      <c r="AP15" s="2">
        <v>1451.6</v>
      </c>
      <c r="AQ15" s="2">
        <v>0</v>
      </c>
      <c r="AR15" s="2">
        <f t="shared" si="13"/>
        <v>0</v>
      </c>
      <c r="AS15" s="19">
        <v>4874.7</v>
      </c>
      <c r="AT15" s="2">
        <v>632.8</v>
      </c>
      <c r="AU15" s="2">
        <f t="shared" si="14"/>
        <v>12.981311670461771</v>
      </c>
      <c r="AV15" s="21">
        <v>1337.3</v>
      </c>
      <c r="AW15" s="2">
        <v>256.9</v>
      </c>
      <c r="AX15" s="2">
        <f t="shared" si="15"/>
        <v>19.210349211096986</v>
      </c>
      <c r="AY15" s="20">
        <v>1327.7</v>
      </c>
      <c r="AZ15" s="2">
        <v>253.8</v>
      </c>
      <c r="BA15" s="2">
        <f t="shared" si="16"/>
        <v>19.115764103336595</v>
      </c>
      <c r="BB15" s="2">
        <v>610.2</v>
      </c>
      <c r="BC15" s="2">
        <v>50.6</v>
      </c>
      <c r="BD15" s="2">
        <f t="shared" si="17"/>
        <v>8.292363159619796</v>
      </c>
      <c r="BE15" s="20">
        <v>866</v>
      </c>
      <c r="BF15" s="2">
        <v>60</v>
      </c>
      <c r="BG15" s="2">
        <f t="shared" si="18"/>
        <v>6.928406466512701</v>
      </c>
      <c r="BH15" s="20">
        <v>1139.6</v>
      </c>
      <c r="BI15" s="2">
        <v>66.5</v>
      </c>
      <c r="BJ15" s="2">
        <f t="shared" si="19"/>
        <v>5.835380835380835</v>
      </c>
      <c r="BK15" s="19">
        <f t="shared" si="20"/>
        <v>-33.69999999999982</v>
      </c>
      <c r="BL15" s="19">
        <f t="shared" si="21"/>
        <v>-99.29999999999995</v>
      </c>
      <c r="BM15" s="2">
        <f t="shared" si="22"/>
        <v>294.65875370920025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2"/>
        <v>9973.5</v>
      </c>
      <c r="D16" s="8">
        <f t="shared" si="3"/>
        <v>534.8</v>
      </c>
      <c r="E16" s="2">
        <f t="shared" si="0"/>
        <v>5.362209856118714</v>
      </c>
      <c r="F16" s="2">
        <v>1192.8</v>
      </c>
      <c r="G16" s="2">
        <v>105.5</v>
      </c>
      <c r="H16" s="2">
        <f t="shared" si="4"/>
        <v>8.844735077129444</v>
      </c>
      <c r="I16" s="2">
        <v>90</v>
      </c>
      <c r="J16" s="2">
        <v>8.4</v>
      </c>
      <c r="K16" s="2">
        <f t="shared" si="1"/>
        <v>9.333333333333334</v>
      </c>
      <c r="L16" s="2">
        <v>20</v>
      </c>
      <c r="M16" s="2">
        <v>7.7</v>
      </c>
      <c r="N16" s="2">
        <f t="shared" si="5"/>
        <v>38.5</v>
      </c>
      <c r="O16" s="2">
        <v>81</v>
      </c>
      <c r="P16" s="2">
        <v>2.4</v>
      </c>
      <c r="Q16" s="2">
        <f t="shared" si="6"/>
        <v>2.962962962962963</v>
      </c>
      <c r="R16" s="2">
        <v>621</v>
      </c>
      <c r="S16" s="2">
        <v>-2.7</v>
      </c>
      <c r="T16" s="2"/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39.9</v>
      </c>
      <c r="Z16" s="2">
        <f t="shared" si="8"/>
        <v>89.86486486486487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3">
        <v>8780.7</v>
      </c>
      <c r="AK16" s="2">
        <v>429.3</v>
      </c>
      <c r="AL16" s="2">
        <f t="shared" si="11"/>
        <v>4.889131845980389</v>
      </c>
      <c r="AM16" s="2">
        <v>1446.3</v>
      </c>
      <c r="AN16" s="2">
        <v>361.6</v>
      </c>
      <c r="AO16" s="2">
        <f t="shared" si="12"/>
        <v>25.001728548710506</v>
      </c>
      <c r="AP16" s="2">
        <v>1973.7</v>
      </c>
      <c r="AQ16" s="2">
        <v>0</v>
      </c>
      <c r="AR16" s="2">
        <f t="shared" si="13"/>
        <v>0</v>
      </c>
      <c r="AS16" s="19">
        <v>10198.5</v>
      </c>
      <c r="AT16" s="2">
        <v>722.4</v>
      </c>
      <c r="AU16" s="2">
        <f t="shared" si="14"/>
        <v>7.083394616855419</v>
      </c>
      <c r="AV16" s="21">
        <v>1215.1</v>
      </c>
      <c r="AW16" s="2">
        <v>267.5</v>
      </c>
      <c r="AX16" s="2">
        <f t="shared" si="15"/>
        <v>22.014649000082297</v>
      </c>
      <c r="AY16" s="20">
        <v>1209.3</v>
      </c>
      <c r="AZ16" s="2">
        <v>267.5</v>
      </c>
      <c r="BA16" s="2">
        <f t="shared" si="16"/>
        <v>22.120234846605474</v>
      </c>
      <c r="BB16" s="2">
        <v>900.8</v>
      </c>
      <c r="BC16" s="2">
        <v>110</v>
      </c>
      <c r="BD16" s="2">
        <f t="shared" si="17"/>
        <v>12.211367673179396</v>
      </c>
      <c r="BE16" s="20">
        <v>1356.2</v>
      </c>
      <c r="BF16" s="2">
        <v>61.6</v>
      </c>
      <c r="BG16" s="2">
        <f t="shared" si="18"/>
        <v>4.542102934670403</v>
      </c>
      <c r="BH16" s="20">
        <v>6107.5</v>
      </c>
      <c r="BI16" s="2">
        <v>244</v>
      </c>
      <c r="BJ16" s="2">
        <f t="shared" si="19"/>
        <v>3.9950880065493246</v>
      </c>
      <c r="BK16" s="19">
        <f t="shared" si="20"/>
        <v>-225</v>
      </c>
      <c r="BL16" s="19">
        <f t="shared" si="21"/>
        <v>-187.60000000000002</v>
      </c>
      <c r="BM16" s="2">
        <f t="shared" si="22"/>
        <v>83.37777777777778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2"/>
        <v>3602.7</v>
      </c>
      <c r="D17" s="8">
        <f t="shared" si="3"/>
        <v>338.6</v>
      </c>
      <c r="E17" s="2">
        <f t="shared" si="0"/>
        <v>9.398506675548896</v>
      </c>
      <c r="F17" s="2">
        <v>755.6</v>
      </c>
      <c r="G17" s="2">
        <v>98.6</v>
      </c>
      <c r="H17" s="2">
        <f t="shared" si="4"/>
        <v>13.04923239809423</v>
      </c>
      <c r="I17" s="2">
        <v>70.3</v>
      </c>
      <c r="J17" s="2">
        <v>14</v>
      </c>
      <c r="K17" s="2">
        <f t="shared" si="1"/>
        <v>19.91465149359886</v>
      </c>
      <c r="L17" s="2">
        <v>10</v>
      </c>
      <c r="M17" s="2">
        <v>0</v>
      </c>
      <c r="N17" s="2">
        <f t="shared" si="5"/>
        <v>0</v>
      </c>
      <c r="O17" s="2">
        <v>37</v>
      </c>
      <c r="P17" s="2">
        <v>0.4</v>
      </c>
      <c r="Q17" s="2">
        <f t="shared" si="6"/>
        <v>1.0810810810810811</v>
      </c>
      <c r="R17" s="2">
        <v>333</v>
      </c>
      <c r="S17" s="2">
        <v>23.3</v>
      </c>
      <c r="T17" s="2">
        <f t="shared" si="7"/>
        <v>6.996996996996997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0</v>
      </c>
      <c r="Z17" s="2">
        <f t="shared" si="8"/>
        <v>0</v>
      </c>
      <c r="AA17" s="2">
        <v>0</v>
      </c>
      <c r="AB17" s="2">
        <v>0</v>
      </c>
      <c r="AC17" s="2" t="e">
        <f t="shared" si="9"/>
        <v>#DIV/0!</v>
      </c>
      <c r="AD17" s="2">
        <v>35.3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6">
        <v>2847.1</v>
      </c>
      <c r="AK17" s="2">
        <v>240</v>
      </c>
      <c r="AL17" s="2">
        <f>AK17/AJ17*100</f>
        <v>8.42963014997717</v>
      </c>
      <c r="AM17" s="2">
        <v>837.5</v>
      </c>
      <c r="AN17" s="2">
        <v>209.4</v>
      </c>
      <c r="AO17" s="2">
        <f t="shared" si="12"/>
        <v>25.002985074626867</v>
      </c>
      <c r="AP17" s="2">
        <v>1192.7</v>
      </c>
      <c r="AQ17" s="2">
        <v>0</v>
      </c>
      <c r="AR17" s="2">
        <f t="shared" si="13"/>
        <v>0</v>
      </c>
      <c r="AS17" s="19">
        <v>3677.7</v>
      </c>
      <c r="AT17" s="2">
        <v>391.5</v>
      </c>
      <c r="AU17" s="2">
        <f t="shared" si="14"/>
        <v>10.64524023166653</v>
      </c>
      <c r="AV17" s="21">
        <v>1128.6</v>
      </c>
      <c r="AW17" s="2">
        <v>239.6</v>
      </c>
      <c r="AX17" s="2">
        <f t="shared" si="15"/>
        <v>21.22984228247386</v>
      </c>
      <c r="AY17" s="20">
        <v>1123.8</v>
      </c>
      <c r="AZ17" s="2">
        <v>237.4</v>
      </c>
      <c r="BA17" s="2">
        <f t="shared" si="16"/>
        <v>21.124755294536396</v>
      </c>
      <c r="BB17" s="2">
        <v>715.1</v>
      </c>
      <c r="BC17" s="2">
        <v>69</v>
      </c>
      <c r="BD17" s="2">
        <f t="shared" si="17"/>
        <v>9.649000139840581</v>
      </c>
      <c r="BE17" s="20">
        <v>523.5</v>
      </c>
      <c r="BF17" s="2">
        <v>21.4</v>
      </c>
      <c r="BG17" s="2">
        <f t="shared" si="18"/>
        <v>4.087870105062081</v>
      </c>
      <c r="BH17" s="20">
        <v>1199.6</v>
      </c>
      <c r="BI17" s="2">
        <v>38.5</v>
      </c>
      <c r="BJ17" s="2">
        <f t="shared" si="19"/>
        <v>3.2094031343781264</v>
      </c>
      <c r="BK17" s="19">
        <f t="shared" si="20"/>
        <v>-75</v>
      </c>
      <c r="BL17" s="19">
        <f t="shared" si="21"/>
        <v>-52.89999999999998</v>
      </c>
      <c r="BM17" s="2">
        <f t="shared" si="22"/>
        <v>70.5333333333333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2"/>
        <v>7657</v>
      </c>
      <c r="D18" s="8">
        <f t="shared" si="3"/>
        <v>940.5</v>
      </c>
      <c r="E18" s="2">
        <f t="shared" si="0"/>
        <v>12.28287841191067</v>
      </c>
      <c r="F18" s="2">
        <v>1739</v>
      </c>
      <c r="G18" s="2">
        <v>200.8</v>
      </c>
      <c r="H18" s="2">
        <f t="shared" si="4"/>
        <v>11.546866014951123</v>
      </c>
      <c r="I18" s="2">
        <v>187.8</v>
      </c>
      <c r="J18" s="2">
        <v>30.6</v>
      </c>
      <c r="K18" s="2">
        <f t="shared" si="1"/>
        <v>16.293929712460063</v>
      </c>
      <c r="L18" s="2">
        <v>115</v>
      </c>
      <c r="M18" s="2">
        <v>6.3</v>
      </c>
      <c r="N18" s="2">
        <f t="shared" si="5"/>
        <v>5.478260869565217</v>
      </c>
      <c r="O18" s="2">
        <v>208</v>
      </c>
      <c r="P18" s="2">
        <v>1.5</v>
      </c>
      <c r="Q18" s="2">
        <f t="shared" si="6"/>
        <v>0.7211538461538461</v>
      </c>
      <c r="R18" s="2">
        <v>616</v>
      </c>
      <c r="S18" s="2">
        <v>20.6</v>
      </c>
      <c r="T18" s="2">
        <f t="shared" si="7"/>
        <v>3.3441558441558445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0</v>
      </c>
      <c r="Z18" s="2">
        <f t="shared" si="8"/>
        <v>0</v>
      </c>
      <c r="AA18" s="2">
        <v>0</v>
      </c>
      <c r="AB18" s="2">
        <v>0</v>
      </c>
      <c r="AC18" s="2" t="e">
        <f t="shared" si="9"/>
        <v>#DIV/0!</v>
      </c>
      <c r="AD18" s="2">
        <v>83.1</v>
      </c>
      <c r="AE18" s="2">
        <v>6.4</v>
      </c>
      <c r="AF18" s="2">
        <f t="shared" si="10"/>
        <v>7.701564380264742</v>
      </c>
      <c r="AG18" s="2">
        <v>0</v>
      </c>
      <c r="AH18" s="2">
        <v>0</v>
      </c>
      <c r="AI18" s="2" t="e">
        <v>#DIV/0!</v>
      </c>
      <c r="AJ18" s="26">
        <v>5918</v>
      </c>
      <c r="AK18" s="2">
        <v>739.7</v>
      </c>
      <c r="AL18" s="2">
        <f t="shared" si="11"/>
        <v>12.499155119972965</v>
      </c>
      <c r="AM18" s="2">
        <v>2778.2</v>
      </c>
      <c r="AN18" s="2">
        <v>694.5</v>
      </c>
      <c r="AO18" s="2">
        <f t="shared" si="12"/>
        <v>24.99820027355842</v>
      </c>
      <c r="AP18" s="2">
        <v>1698.7</v>
      </c>
      <c r="AQ18" s="2">
        <v>0</v>
      </c>
      <c r="AR18" s="2">
        <f t="shared" si="13"/>
        <v>0</v>
      </c>
      <c r="AS18" s="19">
        <v>7914.3</v>
      </c>
      <c r="AT18" s="2">
        <v>1133.2</v>
      </c>
      <c r="AU18" s="2">
        <f t="shared" si="14"/>
        <v>14.318385706885007</v>
      </c>
      <c r="AV18" s="21">
        <v>1605.3</v>
      </c>
      <c r="AW18" s="2">
        <v>377.4</v>
      </c>
      <c r="AX18" s="2">
        <f t="shared" si="15"/>
        <v>23.509624369276768</v>
      </c>
      <c r="AY18" s="20">
        <v>1598</v>
      </c>
      <c r="AZ18" s="2">
        <v>372.7</v>
      </c>
      <c r="BA18" s="2">
        <f t="shared" si="16"/>
        <v>23.32290362953692</v>
      </c>
      <c r="BB18" s="2">
        <v>1573.3</v>
      </c>
      <c r="BC18" s="2">
        <v>193.4</v>
      </c>
      <c r="BD18" s="2">
        <f t="shared" si="17"/>
        <v>12.292633318502512</v>
      </c>
      <c r="BE18" s="20">
        <v>752.4</v>
      </c>
      <c r="BF18" s="2">
        <v>78.1</v>
      </c>
      <c r="BG18" s="2">
        <f t="shared" si="18"/>
        <v>10.380116959064328</v>
      </c>
      <c r="BH18" s="20">
        <v>3760</v>
      </c>
      <c r="BI18" s="2">
        <v>439.2</v>
      </c>
      <c r="BJ18" s="2">
        <f t="shared" si="19"/>
        <v>11.680851063829786</v>
      </c>
      <c r="BK18" s="19">
        <f t="shared" si="20"/>
        <v>-257.3000000000002</v>
      </c>
      <c r="BL18" s="19">
        <f t="shared" si="21"/>
        <v>-192.70000000000005</v>
      </c>
      <c r="BM18" s="2">
        <f t="shared" si="22"/>
        <v>74.89312087057905</v>
      </c>
      <c r="BN18" s="9"/>
      <c r="BO18" s="10"/>
    </row>
    <row r="19" spans="1:67" ht="15">
      <c r="A19" s="24">
        <v>10</v>
      </c>
      <c r="B19" s="23" t="s">
        <v>38</v>
      </c>
      <c r="C19" s="7">
        <f>F19+AJ19</f>
        <v>33988.9</v>
      </c>
      <c r="D19" s="8">
        <f t="shared" si="3"/>
        <v>1756</v>
      </c>
      <c r="E19" s="2">
        <f t="shared" si="0"/>
        <v>5.166392557570266</v>
      </c>
      <c r="F19" s="2">
        <v>2782.2</v>
      </c>
      <c r="G19" s="2">
        <v>294.4</v>
      </c>
      <c r="H19" s="2">
        <f t="shared" si="4"/>
        <v>10.581554165768097</v>
      </c>
      <c r="I19" s="2">
        <v>135</v>
      </c>
      <c r="J19" s="2">
        <v>33.1</v>
      </c>
      <c r="K19" s="2">
        <f t="shared" si="1"/>
        <v>24.51851851851852</v>
      </c>
      <c r="L19" s="2">
        <v>40</v>
      </c>
      <c r="M19" s="2">
        <v>9.8</v>
      </c>
      <c r="N19" s="2">
        <f t="shared" si="5"/>
        <v>24.500000000000004</v>
      </c>
      <c r="O19" s="2">
        <v>1058</v>
      </c>
      <c r="P19" s="2">
        <v>20.4</v>
      </c>
      <c r="Q19" s="2">
        <f t="shared" si="6"/>
        <v>1.928166351606805</v>
      </c>
      <c r="R19" s="2">
        <v>721</v>
      </c>
      <c r="S19" s="2">
        <v>52.4</v>
      </c>
      <c r="T19" s="2">
        <f t="shared" si="7"/>
        <v>7.267683772538142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0</v>
      </c>
      <c r="Z19" s="2">
        <f t="shared" si="8"/>
        <v>0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6">
        <v>31206.7</v>
      </c>
      <c r="AK19" s="2">
        <v>1461.6</v>
      </c>
      <c r="AL19" s="2">
        <f t="shared" si="11"/>
        <v>4.683609609474888</v>
      </c>
      <c r="AM19" s="2">
        <v>5665.9</v>
      </c>
      <c r="AN19" s="2">
        <v>1416.5</v>
      </c>
      <c r="AO19" s="2">
        <f t="shared" si="12"/>
        <v>25.000441236167248</v>
      </c>
      <c r="AP19" s="2">
        <v>304.1</v>
      </c>
      <c r="AQ19" s="2">
        <v>0</v>
      </c>
      <c r="AR19" s="2">
        <f t="shared" si="13"/>
        <v>0</v>
      </c>
      <c r="AS19" s="19">
        <v>35188.9</v>
      </c>
      <c r="AT19" s="2">
        <v>2367.8</v>
      </c>
      <c r="AU19" s="2">
        <f t="shared" si="14"/>
        <v>6.7288264196948475</v>
      </c>
      <c r="AV19" s="21">
        <v>2878</v>
      </c>
      <c r="AW19" s="2">
        <v>1286.9</v>
      </c>
      <c r="AX19" s="2">
        <f t="shared" si="15"/>
        <v>44.71507991660876</v>
      </c>
      <c r="AY19" s="20">
        <v>1937.7</v>
      </c>
      <c r="AZ19" s="2">
        <v>457.5</v>
      </c>
      <c r="BA19" s="2">
        <f t="shared" si="16"/>
        <v>23.61046601641121</v>
      </c>
      <c r="BB19" s="2">
        <v>26045.3</v>
      </c>
      <c r="BC19" s="2">
        <v>273.7</v>
      </c>
      <c r="BD19" s="2">
        <f t="shared" si="17"/>
        <v>1.0508613838197294</v>
      </c>
      <c r="BE19" s="20">
        <v>2656.2</v>
      </c>
      <c r="BF19" s="2">
        <v>372.9</v>
      </c>
      <c r="BG19" s="2">
        <f t="shared" si="18"/>
        <v>14.038852496046985</v>
      </c>
      <c r="BH19" s="20">
        <v>2930.6</v>
      </c>
      <c r="BI19" s="2">
        <v>285.8</v>
      </c>
      <c r="BJ19" s="2">
        <f t="shared" si="19"/>
        <v>9.752269159898997</v>
      </c>
      <c r="BK19" s="19">
        <f t="shared" si="20"/>
        <v>-1200</v>
      </c>
      <c r="BL19" s="19">
        <f t="shared" si="21"/>
        <v>-611.8000000000002</v>
      </c>
      <c r="BM19" s="2">
        <f t="shared" si="22"/>
        <v>50.98333333333335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2"/>
        <v>5570.7</v>
      </c>
      <c r="D20" s="8">
        <f t="shared" si="3"/>
        <v>518.9</v>
      </c>
      <c r="E20" s="2">
        <f t="shared" si="0"/>
        <v>9.314807833844938</v>
      </c>
      <c r="F20" s="2">
        <v>1004.7</v>
      </c>
      <c r="G20" s="2">
        <v>96.2</v>
      </c>
      <c r="H20" s="2">
        <f t="shared" si="4"/>
        <v>9.574997511695033</v>
      </c>
      <c r="I20" s="2">
        <v>84.5</v>
      </c>
      <c r="J20" s="2">
        <v>15.4</v>
      </c>
      <c r="K20" s="2">
        <f t="shared" si="1"/>
        <v>18.224852071005916</v>
      </c>
      <c r="L20" s="2">
        <v>5</v>
      </c>
      <c r="M20" s="2">
        <v>0</v>
      </c>
      <c r="N20" s="2">
        <f t="shared" si="5"/>
        <v>0</v>
      </c>
      <c r="O20" s="2">
        <v>181</v>
      </c>
      <c r="P20" s="2">
        <v>1.2</v>
      </c>
      <c r="Q20" s="2">
        <f t="shared" si="6"/>
        <v>0.6629834254143646</v>
      </c>
      <c r="R20" s="2">
        <v>350</v>
      </c>
      <c r="S20" s="2">
        <v>10.4</v>
      </c>
      <c r="T20" s="2">
        <f t="shared" si="7"/>
        <v>2.9714285714285715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0</v>
      </c>
      <c r="Z20" s="2">
        <f t="shared" si="8"/>
        <v>0</v>
      </c>
      <c r="AA20" s="2">
        <v>0</v>
      </c>
      <c r="AB20" s="2">
        <v>0</v>
      </c>
      <c r="AC20" s="2" t="e">
        <f t="shared" si="9"/>
        <v>#DIV/0!</v>
      </c>
      <c r="AD20" s="2">
        <v>9</v>
      </c>
      <c r="AE20" s="2">
        <v>2.9</v>
      </c>
      <c r="AF20" s="2">
        <f t="shared" si="10"/>
        <v>32.22222222222222</v>
      </c>
      <c r="AG20" s="2">
        <v>0</v>
      </c>
      <c r="AH20" s="2">
        <v>0</v>
      </c>
      <c r="AI20" s="2" t="e">
        <v>#DIV/0!</v>
      </c>
      <c r="AJ20" s="26">
        <v>4566</v>
      </c>
      <c r="AK20" s="2">
        <v>422.7</v>
      </c>
      <c r="AL20" s="2">
        <f t="shared" si="11"/>
        <v>9.257555847568987</v>
      </c>
      <c r="AM20" s="2">
        <v>1559</v>
      </c>
      <c r="AN20" s="2">
        <v>389.8</v>
      </c>
      <c r="AO20" s="2">
        <f t="shared" si="12"/>
        <v>25.003207184092368</v>
      </c>
      <c r="AP20" s="2">
        <v>1666.8</v>
      </c>
      <c r="AQ20" s="2">
        <v>0</v>
      </c>
      <c r="AR20" s="2">
        <f>AQ20/AP20*100</f>
        <v>0</v>
      </c>
      <c r="AS20" s="19">
        <v>5770.7</v>
      </c>
      <c r="AT20" s="2">
        <v>589</v>
      </c>
      <c r="AU20" s="2">
        <f t="shared" si="14"/>
        <v>10.206734018403314</v>
      </c>
      <c r="AV20" s="21">
        <v>1165.4</v>
      </c>
      <c r="AW20" s="2">
        <v>259.1</v>
      </c>
      <c r="AX20" s="2">
        <f t="shared" si="15"/>
        <v>22.23270979921057</v>
      </c>
      <c r="AY20" s="20">
        <v>1158.6</v>
      </c>
      <c r="AZ20" s="2">
        <v>256</v>
      </c>
      <c r="BA20" s="2">
        <f t="shared" si="16"/>
        <v>22.09563266010703</v>
      </c>
      <c r="BB20" s="2">
        <v>761.4</v>
      </c>
      <c r="BC20" s="2">
        <v>30</v>
      </c>
      <c r="BD20" s="2">
        <f t="shared" si="17"/>
        <v>3.940110323089047</v>
      </c>
      <c r="BE20" s="20">
        <v>2018.1</v>
      </c>
      <c r="BF20" s="2">
        <v>37.5</v>
      </c>
      <c r="BG20" s="2">
        <f t="shared" si="18"/>
        <v>1.8581834398691839</v>
      </c>
      <c r="BH20" s="20">
        <v>1719.9</v>
      </c>
      <c r="BI20" s="2">
        <v>239.4</v>
      </c>
      <c r="BJ20" s="2">
        <f t="shared" si="19"/>
        <v>13.91941391941392</v>
      </c>
      <c r="BK20" s="19">
        <f t="shared" si="20"/>
        <v>-200</v>
      </c>
      <c r="BL20" s="19">
        <f t="shared" si="21"/>
        <v>-70.10000000000002</v>
      </c>
      <c r="BM20" s="2">
        <f t="shared" si="22"/>
        <v>35.05000000000001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2"/>
        <v>23575.9</v>
      </c>
      <c r="D21" s="8">
        <f t="shared" si="3"/>
        <v>746.7</v>
      </c>
      <c r="E21" s="2">
        <f t="shared" si="0"/>
        <v>3.167217370280668</v>
      </c>
      <c r="F21" s="2">
        <v>1246.2</v>
      </c>
      <c r="G21" s="2">
        <v>294.5</v>
      </c>
      <c r="H21" s="2">
        <f t="shared" si="4"/>
        <v>23.631840796019898</v>
      </c>
      <c r="I21" s="2">
        <v>130</v>
      </c>
      <c r="J21" s="2">
        <v>24.5</v>
      </c>
      <c r="K21" s="2">
        <f t="shared" si="1"/>
        <v>18.846153846153847</v>
      </c>
      <c r="L21" s="2">
        <v>60</v>
      </c>
      <c r="M21" s="2">
        <v>10.3</v>
      </c>
      <c r="N21" s="2">
        <f t="shared" si="5"/>
        <v>17.166666666666668</v>
      </c>
      <c r="O21" s="2">
        <v>141</v>
      </c>
      <c r="P21" s="2">
        <v>1.3</v>
      </c>
      <c r="Q21" s="2">
        <f t="shared" si="6"/>
        <v>0.921985815602837</v>
      </c>
      <c r="R21" s="2">
        <v>383</v>
      </c>
      <c r="S21" s="2">
        <v>20.2</v>
      </c>
      <c r="T21" s="2">
        <f t="shared" si="7"/>
        <v>5.274151436031332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117</v>
      </c>
      <c r="Z21" s="2">
        <f t="shared" si="8"/>
        <v>111.21673003802282</v>
      </c>
      <c r="AA21" s="2">
        <v>0</v>
      </c>
      <c r="AB21" s="2">
        <v>0</v>
      </c>
      <c r="AC21" s="2" t="e">
        <f t="shared" si="9"/>
        <v>#DIV/0!</v>
      </c>
      <c r="AD21" s="2">
        <v>32.3</v>
      </c>
      <c r="AE21" s="2">
        <v>12.5</v>
      </c>
      <c r="AF21" s="2">
        <f t="shared" si="10"/>
        <v>38.69969040247678</v>
      </c>
      <c r="AG21" s="2">
        <v>0</v>
      </c>
      <c r="AH21" s="2">
        <v>0</v>
      </c>
      <c r="AI21" s="2" t="e">
        <v>#DIV/0!</v>
      </c>
      <c r="AJ21" s="26">
        <v>22329.7</v>
      </c>
      <c r="AK21" s="2">
        <v>452.2</v>
      </c>
      <c r="AL21" s="2">
        <f t="shared" si="11"/>
        <v>2.0251055768774324</v>
      </c>
      <c r="AM21" s="2">
        <v>1717.3</v>
      </c>
      <c r="AN21" s="2">
        <v>429.3</v>
      </c>
      <c r="AO21" s="2">
        <f t="shared" si="12"/>
        <v>24.99854422640191</v>
      </c>
      <c r="AP21" s="2">
        <v>1301.2</v>
      </c>
      <c r="AQ21" s="2">
        <v>0</v>
      </c>
      <c r="AR21" s="2">
        <f t="shared" si="13"/>
        <v>0</v>
      </c>
      <c r="AS21" s="19">
        <v>23723</v>
      </c>
      <c r="AT21" s="2">
        <v>640.6</v>
      </c>
      <c r="AU21" s="2">
        <f t="shared" si="14"/>
        <v>2.700333010158918</v>
      </c>
      <c r="AV21" s="21">
        <v>1124.1</v>
      </c>
      <c r="AW21" s="2">
        <v>253.3</v>
      </c>
      <c r="AX21" s="2">
        <f t="shared" si="15"/>
        <v>22.533582421492753</v>
      </c>
      <c r="AY21" s="20">
        <v>1117.6</v>
      </c>
      <c r="AZ21" s="2">
        <v>250</v>
      </c>
      <c r="BA21" s="2">
        <f t="shared" si="16"/>
        <v>22.369362920544024</v>
      </c>
      <c r="BB21" s="2">
        <v>1267.9</v>
      </c>
      <c r="BC21" s="2">
        <v>100</v>
      </c>
      <c r="BD21" s="2">
        <f t="shared" si="17"/>
        <v>7.887057338906852</v>
      </c>
      <c r="BE21" s="20">
        <v>4008.3</v>
      </c>
      <c r="BF21" s="2">
        <v>37.8</v>
      </c>
      <c r="BG21" s="2">
        <f t="shared" si="18"/>
        <v>0.943043185390315</v>
      </c>
      <c r="BH21" s="20">
        <v>17189.7</v>
      </c>
      <c r="BI21" s="2">
        <v>226.6</v>
      </c>
      <c r="BJ21" s="2">
        <f t="shared" si="19"/>
        <v>1.318231266397901</v>
      </c>
      <c r="BK21" s="19">
        <f t="shared" si="20"/>
        <v>-147.09999999999854</v>
      </c>
      <c r="BL21" s="19">
        <f t="shared" si="21"/>
        <v>106.10000000000002</v>
      </c>
      <c r="BM21" s="2">
        <f t="shared" si="22"/>
        <v>-72.12780421482059</v>
      </c>
      <c r="BN21" s="9"/>
      <c r="BO21" s="10"/>
    </row>
    <row r="22" spans="1:67" s="30" customFormat="1" ht="14.25" customHeight="1">
      <c r="A22" s="75" t="s">
        <v>20</v>
      </c>
      <c r="B22" s="76"/>
      <c r="C22" s="34">
        <f>SUM(C10:C21)</f>
        <v>133651.6</v>
      </c>
      <c r="D22" s="34">
        <f>SUM(D10:D21)</f>
        <v>8553</v>
      </c>
      <c r="E22" s="6">
        <f>D22/C22*100</f>
        <v>6.399474454477162</v>
      </c>
      <c r="F22" s="6">
        <f>SUM(F10:F21)</f>
        <v>23093.300000000003</v>
      </c>
      <c r="G22" s="6">
        <f>SUM(G10:G21)</f>
        <v>3245.7999999999997</v>
      </c>
      <c r="H22" s="6">
        <f>G22/F22*100</f>
        <v>14.055158855598807</v>
      </c>
      <c r="I22" s="6">
        <f>SUM(I10:I21)</f>
        <v>3364.8</v>
      </c>
      <c r="J22" s="6">
        <f>SUM(J10:J21)</f>
        <v>594.6999999999999</v>
      </c>
      <c r="K22" s="6">
        <f t="shared" si="1"/>
        <v>17.674155967665236</v>
      </c>
      <c r="L22" s="6">
        <f>SUM(L10:L21)</f>
        <v>1413</v>
      </c>
      <c r="M22" s="6">
        <f>SUM(M10:M21)</f>
        <v>269.3</v>
      </c>
      <c r="N22" s="6">
        <f>M22/L22*100</f>
        <v>19.058740268931352</v>
      </c>
      <c r="O22" s="6">
        <f>SUM(O10:O21)</f>
        <v>5431</v>
      </c>
      <c r="P22" s="6">
        <f>SUM(P10:P21)</f>
        <v>112.80000000000001</v>
      </c>
      <c r="Q22" s="6">
        <f>P22/O22*100</f>
        <v>2.076965568035353</v>
      </c>
      <c r="R22" s="6">
        <f>SUM(R10:R21)</f>
        <v>7664</v>
      </c>
      <c r="S22" s="6">
        <f>SUM(S10:S21)</f>
        <v>921.9</v>
      </c>
      <c r="T22" s="6">
        <f>S22/R22*100</f>
        <v>12.028966597077243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564</v>
      </c>
      <c r="Y22" s="6">
        <f>SUM(Y10:Y21)</f>
        <v>222.1</v>
      </c>
      <c r="Z22" s="6">
        <f t="shared" si="8"/>
        <v>39.37943262411348</v>
      </c>
      <c r="AA22" s="6">
        <f>SUM(AA10:AA21)</f>
        <v>0</v>
      </c>
      <c r="AB22" s="6">
        <f>SUM(AB10:AB21)</f>
        <v>3.5</v>
      </c>
      <c r="AC22" s="6" t="e">
        <f>AB22/AA22*100</f>
        <v>#DIV/0!</v>
      </c>
      <c r="AD22" s="6">
        <f>SUM(AD10:AD21)</f>
        <v>184.09999999999997</v>
      </c>
      <c r="AE22" s="6">
        <f>SUM(AE10:AE21)</f>
        <v>48.5</v>
      </c>
      <c r="AF22" s="6">
        <f>AE22/AD22*100</f>
        <v>26.344378055404675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110558.3</v>
      </c>
      <c r="AK22" s="6">
        <f>SUM(AK10:AK21)</f>
        <v>5307.199999999999</v>
      </c>
      <c r="AL22" s="6">
        <f>AK22/AJ22*100</f>
        <v>4.800363247264112</v>
      </c>
      <c r="AM22" s="6">
        <f>SUM(AM10:AM21)</f>
        <v>21990.7</v>
      </c>
      <c r="AN22" s="6">
        <f>SUM(AN10:AN21)</f>
        <v>5497.6</v>
      </c>
      <c r="AO22" s="6">
        <f>AN22/AM22*100</f>
        <v>24.999658946736574</v>
      </c>
      <c r="AP22" s="6">
        <f>SUM(AP10:AP21)</f>
        <v>13958.300000000001</v>
      </c>
      <c r="AQ22" s="6">
        <f>SUM(AQ10:AQ21)</f>
        <v>0</v>
      </c>
      <c r="AR22" s="6">
        <f>AQ22/AP22*100</f>
        <v>0</v>
      </c>
      <c r="AS22" s="35">
        <f>SUM(AS10:AS21)</f>
        <v>136996.39999999997</v>
      </c>
      <c r="AT22" s="6">
        <f>SUM(AT10:AT21)</f>
        <v>10873.300000000001</v>
      </c>
      <c r="AU22" s="6">
        <f>(AT22/AS22)*100</f>
        <v>7.936923889970834</v>
      </c>
      <c r="AV22" s="6">
        <f>SUM(AV10:AV21)</f>
        <v>18281.899999999998</v>
      </c>
      <c r="AW22" s="6">
        <f>SUM(AW10:AW21)</f>
        <v>4865.200000000001</v>
      </c>
      <c r="AX22" s="6">
        <f>AW22/AV22*100</f>
        <v>26.61211362057555</v>
      </c>
      <c r="AY22" s="6">
        <f>SUM(AY10:AY21)</f>
        <v>16730.4</v>
      </c>
      <c r="AZ22" s="6">
        <f>SUM(AZ10:AZ21)</f>
        <v>3512.9999999999995</v>
      </c>
      <c r="BA22" s="6">
        <f t="shared" si="16"/>
        <v>20.997704776933006</v>
      </c>
      <c r="BB22" s="6">
        <f>SUM(BB10:BB21)</f>
        <v>38981.5</v>
      </c>
      <c r="BC22" s="6">
        <f>SUM(BC10:BC21)</f>
        <v>1276.8</v>
      </c>
      <c r="BD22" s="6">
        <f>BC22/BB22*100</f>
        <v>3.2753998691687083</v>
      </c>
      <c r="BE22" s="6">
        <f>SUM(BE10:BE21)</f>
        <v>29376.5</v>
      </c>
      <c r="BF22" s="6">
        <f>SUM(BF10:BF21)</f>
        <v>1417.7</v>
      </c>
      <c r="BG22" s="6">
        <f>BF22/BE22*100</f>
        <v>4.825966333634027</v>
      </c>
      <c r="BH22" s="6">
        <f>SUM(BH10:BH21)</f>
        <v>45070.2</v>
      </c>
      <c r="BI22" s="6">
        <f>SUM(BI10:BI21)</f>
        <v>2697.7</v>
      </c>
      <c r="BJ22" s="6">
        <f>BI22/BH22*100</f>
        <v>5.9855514286601785</v>
      </c>
      <c r="BK22" s="6">
        <f>SUM(BK10:BK21)</f>
        <v>-3344.799999999999</v>
      </c>
      <c r="BL22" s="6">
        <f>SUM(BL10:BL21)</f>
        <v>-2320.3</v>
      </c>
      <c r="BM22" s="6">
        <f>BL22/BK22*100</f>
        <v>69.37036594116243</v>
      </c>
      <c r="BN22" s="28"/>
      <c r="BO22" s="29"/>
    </row>
    <row r="23" spans="3:65" ht="15" hidden="1">
      <c r="C23" s="14">
        <f aca="true" t="shared" si="24" ref="C23:AC23">C22-C20</f>
        <v>128080.90000000001</v>
      </c>
      <c r="D23" s="14">
        <f t="shared" si="24"/>
        <v>8034.1</v>
      </c>
      <c r="E23" s="14">
        <f t="shared" si="24"/>
        <v>-2.915333379367776</v>
      </c>
      <c r="F23" s="14">
        <f t="shared" si="24"/>
        <v>22088.600000000002</v>
      </c>
      <c r="G23" s="14">
        <f t="shared" si="24"/>
        <v>3149.6</v>
      </c>
      <c r="H23" s="14">
        <f t="shared" si="24"/>
        <v>4.480161343903774</v>
      </c>
      <c r="I23" s="14">
        <f t="shared" si="24"/>
        <v>3280.3</v>
      </c>
      <c r="J23" s="14">
        <f t="shared" si="24"/>
        <v>579.3</v>
      </c>
      <c r="K23" s="14">
        <f t="shared" si="24"/>
        <v>-0.5506961033406803</v>
      </c>
      <c r="L23" s="14">
        <f t="shared" si="24"/>
        <v>1408</v>
      </c>
      <c r="M23" s="14">
        <f t="shared" si="24"/>
        <v>269.3</v>
      </c>
      <c r="N23" s="14">
        <f t="shared" si="24"/>
        <v>19.058740268931352</v>
      </c>
      <c r="O23" s="14">
        <f t="shared" si="24"/>
        <v>5250</v>
      </c>
      <c r="P23" s="14">
        <f t="shared" si="24"/>
        <v>111.60000000000001</v>
      </c>
      <c r="Q23" s="14">
        <f t="shared" si="24"/>
        <v>1.4139821426209882</v>
      </c>
      <c r="R23" s="14">
        <f t="shared" si="24"/>
        <v>7314</v>
      </c>
      <c r="S23" s="14">
        <f t="shared" si="24"/>
        <v>911.5</v>
      </c>
      <c r="T23" s="14">
        <f t="shared" si="24"/>
        <v>9.057538025648672</v>
      </c>
      <c r="U23" s="14">
        <f t="shared" si="24"/>
        <v>0</v>
      </c>
      <c r="V23" s="14">
        <f t="shared" si="24"/>
        <v>0</v>
      </c>
      <c r="W23" s="14" t="e">
        <f t="shared" si="24"/>
        <v>#DIV/0!</v>
      </c>
      <c r="X23" s="14">
        <f t="shared" si="24"/>
        <v>533.5</v>
      </c>
      <c r="Y23" s="14">
        <f t="shared" si="24"/>
        <v>222.1</v>
      </c>
      <c r="Z23" s="2">
        <f t="shared" si="8"/>
        <v>41.63074039362699</v>
      </c>
      <c r="AA23" s="14">
        <f t="shared" si="24"/>
        <v>0</v>
      </c>
      <c r="AB23" s="14">
        <f t="shared" si="24"/>
        <v>3.5</v>
      </c>
      <c r="AC23" s="14" t="e">
        <f t="shared" si="24"/>
        <v>#DIV/0!</v>
      </c>
      <c r="AD23" s="14"/>
      <c r="AE23" s="14"/>
      <c r="AF23" s="2" t="e">
        <f>AE23/AD23*100</f>
        <v>#DIV/0!</v>
      </c>
      <c r="AG23" s="14">
        <f aca="true" t="shared" si="25" ref="AG23:BM23">AG22-AG20</f>
        <v>0</v>
      </c>
      <c r="AH23" s="14">
        <f t="shared" si="25"/>
        <v>0</v>
      </c>
      <c r="AI23" s="14" t="e">
        <f t="shared" si="25"/>
        <v>#DIV/0!</v>
      </c>
      <c r="AJ23" s="14">
        <f t="shared" si="25"/>
        <v>105992.3</v>
      </c>
      <c r="AK23" s="14">
        <f t="shared" si="25"/>
        <v>4884.499999999999</v>
      </c>
      <c r="AL23" s="14">
        <f t="shared" si="25"/>
        <v>-4.457192600304875</v>
      </c>
      <c r="AM23" s="14">
        <f t="shared" si="25"/>
        <v>20431.7</v>
      </c>
      <c r="AN23" s="14">
        <f t="shared" si="25"/>
        <v>5107.8</v>
      </c>
      <c r="AO23" s="14">
        <f t="shared" si="25"/>
        <v>-0.003548237355794015</v>
      </c>
      <c r="AP23" s="14">
        <f t="shared" si="25"/>
        <v>12291.500000000002</v>
      </c>
      <c r="AQ23" s="14">
        <f t="shared" si="25"/>
        <v>0</v>
      </c>
      <c r="AR23" s="14">
        <f t="shared" si="25"/>
        <v>0</v>
      </c>
      <c r="AS23" s="14">
        <f t="shared" si="25"/>
        <v>131225.69999999995</v>
      </c>
      <c r="AT23" s="14">
        <f t="shared" si="25"/>
        <v>10284.300000000001</v>
      </c>
      <c r="AU23" s="14">
        <f t="shared" si="25"/>
        <v>-2.2698101284324794</v>
      </c>
      <c r="AV23" s="14">
        <f t="shared" si="25"/>
        <v>17116.499999999996</v>
      </c>
      <c r="AW23" s="14">
        <f t="shared" si="25"/>
        <v>4606.1</v>
      </c>
      <c r="AX23" s="14">
        <f t="shared" si="25"/>
        <v>4.379403821364978</v>
      </c>
      <c r="AY23" s="14">
        <f t="shared" si="25"/>
        <v>15571.800000000001</v>
      </c>
      <c r="AZ23" s="14">
        <f t="shared" si="25"/>
        <v>3256.9999999999995</v>
      </c>
      <c r="BA23" s="14">
        <f t="shared" si="25"/>
        <v>-1.0979278831740231</v>
      </c>
      <c r="BB23" s="14">
        <f t="shared" si="25"/>
        <v>38220.1</v>
      </c>
      <c r="BC23" s="14">
        <f t="shared" si="25"/>
        <v>1246.8</v>
      </c>
      <c r="BD23" s="14">
        <f t="shared" si="25"/>
        <v>-0.6647104539203386</v>
      </c>
      <c r="BE23" s="14">
        <f t="shared" si="25"/>
        <v>27358.4</v>
      </c>
      <c r="BF23" s="14">
        <f t="shared" si="25"/>
        <v>1380.2</v>
      </c>
      <c r="BG23" s="14">
        <f t="shared" si="25"/>
        <v>2.967782893764843</v>
      </c>
      <c r="BH23" s="14">
        <f t="shared" si="25"/>
        <v>43350.299999999996</v>
      </c>
      <c r="BI23" s="14">
        <f t="shared" si="25"/>
        <v>2458.2999999999997</v>
      </c>
      <c r="BJ23" s="14">
        <f t="shared" si="25"/>
        <v>-7.933862490753741</v>
      </c>
      <c r="BK23" s="14">
        <f t="shared" si="25"/>
        <v>-3144.799999999999</v>
      </c>
      <c r="BL23" s="14">
        <f t="shared" si="25"/>
        <v>-2250.2000000000003</v>
      </c>
      <c r="BM23" s="14">
        <f t="shared" si="25"/>
        <v>34.32036594116242</v>
      </c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32"/>
      <c r="BH35" s="32"/>
    </row>
    <row r="36" spans="35:60" ht="15">
      <c r="AI36" s="25"/>
      <c r="AJ36" s="25"/>
      <c r="AL36" s="14"/>
      <c r="AM36" s="14"/>
      <c r="BG36" s="32"/>
      <c r="BH36" s="32"/>
    </row>
    <row r="37" spans="59:60" ht="15">
      <c r="BG37" s="32"/>
      <c r="BH37" s="32"/>
    </row>
  </sheetData>
  <sheetProtection/>
  <mergeCells count="31">
    <mergeCell ref="A22:B22"/>
    <mergeCell ref="AG6:AI7"/>
    <mergeCell ref="AM6:AO7"/>
    <mergeCell ref="B4:B8"/>
    <mergeCell ref="A4:A8"/>
    <mergeCell ref="O6:Q7"/>
    <mergeCell ref="BB5:BD7"/>
    <mergeCell ref="AV4:BJ4"/>
    <mergeCell ref="AY5:BA5"/>
    <mergeCell ref="AS4:AU7"/>
    <mergeCell ref="AM5:AR5"/>
    <mergeCell ref="U6:W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R1:T1"/>
    <mergeCell ref="C2:T2"/>
    <mergeCell ref="C4:E7"/>
    <mergeCell ref="F4:AR4"/>
    <mergeCell ref="F5:H7"/>
    <mergeCell ref="L6:N7"/>
    <mergeCell ref="X6:Z7"/>
    <mergeCell ref="AJ5:AL7"/>
    <mergeCell ref="I6:K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2019-03-13T10:47:16Z</cp:lastPrinted>
  <dcterms:created xsi:type="dcterms:W3CDTF">2013-04-03T10:22:22Z</dcterms:created>
  <dcterms:modified xsi:type="dcterms:W3CDTF">2019-04-08T05:25:35Z</dcterms:modified>
  <cp:category/>
  <cp:version/>
  <cp:contentType/>
  <cp:contentStatus/>
</cp:coreProperties>
</file>