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600" windowWidth="20775" windowHeight="8640"/>
  </bookViews>
  <sheets>
    <sheet name="Доход консолид" sheetId="2" r:id="rId1"/>
  </sheets>
  <definedNames>
    <definedName name="_xlnm.Print_Titles" localSheetId="0">'Доход консолид'!$7:$8</definedName>
    <definedName name="_xlnm.Print_Area" localSheetId="0">'Доход консолид'!$A$1:$AJ$117</definedName>
  </definedNames>
  <calcPr calcId="145621"/>
</workbook>
</file>

<file path=xl/calcChain.xml><?xml version="1.0" encoding="utf-8"?>
<calcChain xmlns="http://schemas.openxmlformats.org/spreadsheetml/2006/main">
  <c r="V102" i="2" l="1"/>
  <c r="V90" i="2" s="1"/>
  <c r="V89" i="2" s="1"/>
  <c r="V117" i="2" s="1"/>
  <c r="W102" i="2"/>
  <c r="X102" i="2"/>
  <c r="X90" i="2" s="1"/>
  <c r="X89" i="2" s="1"/>
  <c r="X117" i="2" s="1"/>
  <c r="Y102" i="2"/>
  <c r="Z102" i="2"/>
  <c r="Z90" i="2" s="1"/>
  <c r="Z89" i="2" s="1"/>
  <c r="Z117" i="2" s="1"/>
  <c r="AA102" i="2"/>
  <c r="AB102" i="2"/>
  <c r="AB90" i="2" s="1"/>
  <c r="AB89" i="2" s="1"/>
  <c r="AB117" i="2" s="1"/>
  <c r="AC102" i="2"/>
  <c r="AD102" i="2"/>
  <c r="AD90" i="2" s="1"/>
  <c r="AD89" i="2" s="1"/>
  <c r="AD117" i="2" s="1"/>
  <c r="U102" i="2"/>
  <c r="U90" i="2" s="1"/>
  <c r="AJ110" i="2"/>
  <c r="AJ111" i="2"/>
  <c r="AJ112" i="2"/>
  <c r="AJ113" i="2"/>
  <c r="AJ114" i="2"/>
  <c r="W90" i="2"/>
  <c r="W89" i="2" s="1"/>
  <c r="W117" i="2" s="1"/>
  <c r="Y90" i="2"/>
  <c r="Y89" i="2" s="1"/>
  <c r="Y117" i="2" s="1"/>
  <c r="AA90" i="2"/>
  <c r="AA89" i="2" s="1"/>
  <c r="AA117" i="2" s="1"/>
  <c r="AC90" i="2"/>
  <c r="AC89" i="2" s="1"/>
  <c r="AC117" i="2" s="1"/>
  <c r="AJ102" i="2"/>
  <c r="V93" i="2"/>
  <c r="W93" i="2"/>
  <c r="X93" i="2"/>
  <c r="Y93" i="2"/>
  <c r="Z93" i="2"/>
  <c r="AA93" i="2"/>
  <c r="AB93" i="2"/>
  <c r="AC93" i="2"/>
  <c r="AD93" i="2"/>
  <c r="U93" i="2"/>
  <c r="V91" i="2"/>
  <c r="W91" i="2"/>
  <c r="X91" i="2"/>
  <c r="Y91" i="2"/>
  <c r="Z91" i="2"/>
  <c r="AA91" i="2"/>
  <c r="AB91" i="2"/>
  <c r="AC91" i="2"/>
  <c r="AD91" i="2"/>
  <c r="AJ91" i="2" s="1"/>
  <c r="U91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72" i="2"/>
  <c r="AJ73" i="2"/>
  <c r="AJ74" i="2"/>
  <c r="AJ75" i="2"/>
  <c r="AJ76" i="2"/>
  <c r="AJ77" i="2"/>
  <c r="AJ78" i="2"/>
  <c r="AJ79" i="2"/>
  <c r="AJ80" i="2"/>
  <c r="AJ81" i="2"/>
  <c r="AJ82" i="2"/>
  <c r="AJ83" i="2"/>
  <c r="AJ84" i="2"/>
  <c r="AJ85" i="2"/>
  <c r="AJ86" i="2"/>
  <c r="AJ87" i="2"/>
  <c r="AJ88" i="2"/>
  <c r="AJ92" i="2"/>
  <c r="AJ93" i="2"/>
  <c r="AJ94" i="2"/>
  <c r="AJ95" i="2"/>
  <c r="AJ96" i="2"/>
  <c r="AJ97" i="2"/>
  <c r="AJ98" i="2"/>
  <c r="AJ99" i="2"/>
  <c r="AJ100" i="2"/>
  <c r="AJ101" i="2"/>
  <c r="AJ103" i="2"/>
  <c r="AJ104" i="2"/>
  <c r="AJ105" i="2"/>
  <c r="AJ106" i="2"/>
  <c r="AJ107" i="2"/>
  <c r="AJ108" i="2"/>
  <c r="AJ109" i="2"/>
  <c r="AJ115" i="2"/>
  <c r="AJ116" i="2"/>
  <c r="AJ9" i="2"/>
  <c r="V110" i="2"/>
  <c r="W110" i="2"/>
  <c r="X110" i="2"/>
  <c r="Y110" i="2"/>
  <c r="Z110" i="2"/>
  <c r="AA110" i="2"/>
  <c r="AB110" i="2"/>
  <c r="AC110" i="2"/>
  <c r="AD110" i="2"/>
  <c r="U110" i="2"/>
  <c r="U89" i="2" l="1"/>
  <c r="U117" i="2" s="1"/>
  <c r="AJ117" i="2" s="1"/>
  <c r="AJ90" i="2"/>
  <c r="AJ89" i="2"/>
</calcChain>
</file>

<file path=xl/sharedStrings.xml><?xml version="1.0" encoding="utf-8"?>
<sst xmlns="http://schemas.openxmlformats.org/spreadsheetml/2006/main" count="368" uniqueCount="232">
  <si>
    <t>за период с 01.01.2019г. по 31.08.2019г.</t>
  </si>
  <si>
    <t>Единица измерения: руб.</t>
  </si>
  <si>
    <t/>
  </si>
  <si>
    <t>Наименование показателя</t>
  </si>
  <si>
    <t>Код</t>
  </si>
  <si>
    <t>Документ</t>
  </si>
  <si>
    <t>Плательщик</t>
  </si>
  <si>
    <t>Остаток на начало года</t>
  </si>
  <si>
    <t>Уточненный план на год</t>
  </si>
  <si>
    <t>Исполнение с начала года</t>
  </si>
  <si>
    <t>Исполнение за отчетный период</t>
  </si>
  <si>
    <t>Расхождение за отчетный период</t>
  </si>
  <si>
    <t>Расхождение кассового плана</t>
  </si>
  <si>
    <t>% исполнения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</si>
  <si>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</si>
  <si>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</si>
  <si>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</si>
  <si>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</si>
  <si>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00010102000000000000</t>
  </si>
  <si>
    <t xml:space="preserve">            Налог на доходы физических лиц</t>
  </si>
  <si>
    <t>00010102010010000110</t>
  </si>
  <si>
    <t xml:space="preserve">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</si>
  <si>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00010102020010000110</t>
  </si>
  <si>
    <t xml:space="preserve">  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</si>
  <si>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00010102030010000110</t>
  </si>
  <si>
    <t xml:space="preserve">  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</si>
  <si>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00010102050010000110</t>
  </si>
  <si>
    <t xml:space="preserve">            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</si>
  <si>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</si>
  <si>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</si>
  <si>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00010302231010000110</t>
  </si>
  <si>
    <t xml:space="preserve">  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</si>
  <si>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</si>
  <si>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 xml:space="preserve">  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</si>
  <si>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</si>
  <si>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 xml:space="preserve">  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</si>
  <si>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</si>
  <si>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 xml:space="preserve">  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</si>
  <si>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00010500000000000000</t>
  </si>
  <si>
    <t xml:space="preserve">        НАЛОГИ НА СОВОКУПНЫЙ ДОХОД</t>
  </si>
  <si>
    <t>00010502010020000110</t>
  </si>
  <si>
    <t xml:space="preserve">              Единый налог на вмененный доход для отдельных видов деятельности</t>
  </si>
  <si>
    <t>00010503000000000000</t>
  </si>
  <si>
    <t xml:space="preserve">            Единый сельскохозяйственный налог</t>
  </si>
  <si>
    <t>00010503010010000110</t>
  </si>
  <si>
    <t xml:space="preserve">              Единый сельскохозяйственный налог</t>
  </si>
  <si>
    <t>00010504000000000000</t>
  </si>
  <si>
    <t xml:space="preserve">            Налог, взимаемый в связи с применением патентной системы налогообложения</t>
  </si>
  <si>
    <t>00010504020020000110</t>
  </si>
  <si>
    <t xml:space="preserve">              Налог, взимаемый в связи с применением патентной системы налогообложения, зачисляемый в бюджеты муниципальных районов</t>
  </si>
  <si>
    <t>00010600000000000000</t>
  </si>
  <si>
    <t xml:space="preserve">        НАЛОГИ НА ИМУЩЕСТВО</t>
  </si>
  <si>
    <t>00010601030100000110</t>
  </si>
  <si>
    <t xml:space="preserve">      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</si>
  <si>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00010604000000000000</t>
  </si>
  <si>
    <t xml:space="preserve">            Транспортный налог</t>
  </si>
  <si>
    <t>00010604011020000110</t>
  </si>
  <si>
    <t xml:space="preserve">              Транспортный налог с организаций</t>
  </si>
  <si>
    <t>00010604012020000110</t>
  </si>
  <si>
    <t xml:space="preserve">              Транспортный налог с физических лиц</t>
  </si>
  <si>
    <t>00010606000000000000</t>
  </si>
  <si>
    <t xml:space="preserve">            Земельный налог</t>
  </si>
  <si>
    <t>00010606033100000110</t>
  </si>
  <si>
    <t xml:space="preserve">              Земельный налог с организаций, обладающих земельным участком, расположенным в границах сельских поселений</t>
  </si>
  <si>
    <t>00010606043100000110</t>
  </si>
  <si>
    <t xml:space="preserve">              Земельный налог с физических лиц, обладающих земельным участком, расположенным в границах сельских поселений</t>
  </si>
  <si>
    <t>00010700000000000000</t>
  </si>
  <si>
    <t xml:space="preserve">        НАЛОГИ, СБОРЫ И РЕГУЛЯРНЫЕ ПЛАТЕЖИ ЗА ПОЛЬЗОВАНИЕ ПРИРОДНЫМИ РЕСУРСАМИ</t>
  </si>
  <si>
    <t>00010701000000000000</t>
  </si>
  <si>
    <t xml:space="preserve">            Налог на добычу полезных ископаемых</t>
  </si>
  <si>
    <t>00010701020010000110</t>
  </si>
  <si>
    <t xml:space="preserve">              Налог на добычу общераспространенных полезных ископаемых</t>
  </si>
  <si>
    <t>00010800000000000000</t>
  </si>
  <si>
    <t xml:space="preserve">        ГОСУДАРСТВЕННАЯ ПОШЛИНА</t>
  </si>
  <si>
    <t>00010803010010000110</t>
  </si>
  <si>
    <t xml:space="preserve">  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</si>
  <si>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00010804020010000110</t>
  </si>
  <si>
    <t xml:space="preserve">    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</si>
  <si>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00010806000010000110</t>
  </si>
  <si>
    <t xml:space="preserve">              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</si>
  <si>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00010807010010000110</t>
  </si>
  <si>
    <t xml:space="preserve">              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</si>
  <si>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00010807020010000110</t>
  </si>
  <si>
    <t xml:space="preserve">              Государственная пошлина за государственную регистрацию прав, ограничений (обременений) прав на недвижимое имущество и сделок с ним</t>
  </si>
  <si>
    <t>00010807100010000110</t>
  </si>
  <si>
    <t xml:space="preserve">              Государственная пошлина за выдачу и обмен паспорта гражданина Российской Федерации</t>
  </si>
  <si>
    <t>00010807141010000110</t>
  </si>
  <si>
    <t xml:space="preserve">              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</si>
  <si>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</si>
  <si>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</si>
  <si>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00011101050050000120</t>
  </si>
  <si>
    <t xml:space="preserve">            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</si>
  <si>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00011105000000000000</t>
  </si>
  <si>
    <t xml:space="preserve">  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</si>
  <si>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00011105013050000120</t>
  </si>
  <si>
    <t xml:space="preserve">  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</si>
  <si>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00011105025100000120</t>
  </si>
  <si>
    <t xml:space="preserve">            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</si>
  <si>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00011105035050000120</t>
  </si>
  <si>
    <t xml:space="preserve">            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</si>
  <si>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00011105035100000120</t>
  </si>
  <si>
    <t xml:space="preserve">         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</si>
  <si>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00011105313050000120</t>
  </si>
  <si>
    <t xml:space="preserve">              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</si>
  <si>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00011200000000000000</t>
  </si>
  <si>
    <t xml:space="preserve">        ПЛАТЕЖИ ПРИ ПОЛЬЗОВАНИИ ПРИРОДНЫМИ РЕСУРСАМИ</t>
  </si>
  <si>
    <t>00011201010010000120</t>
  </si>
  <si>
    <t xml:space="preserve">              Плата за выбросы загрязняющих веществ в атмосферный воздух стационарными объектами</t>
  </si>
  <si>
    <t>00011201030010000120</t>
  </si>
  <si>
    <t xml:space="preserve">              Плата за сбросы загрязняющих веществ в водные объекты</t>
  </si>
  <si>
    <t>00011201041010000120</t>
  </si>
  <si>
    <t xml:space="preserve">              Плата за размещение отходов производства</t>
  </si>
  <si>
    <t>00011201042010000120</t>
  </si>
  <si>
    <t xml:space="preserve">              Плата за размещение твердых коммунальных отходов</t>
  </si>
  <si>
    <t>00011300000000000000</t>
  </si>
  <si>
    <t xml:space="preserve">        ДОХОДЫ ОТ ОКАЗАНИЯ ПЛАТНЫХ УСЛУГ И КОМПЕНСАЦИИ ЗАТРАТ ГОСУДАРСТВА</t>
  </si>
  <si>
    <t>00011302065050000130</t>
  </si>
  <si>
    <t xml:space="preserve">              Доходы, поступающие в порядке возмещения расходов, понесенных в связи с эксплуатацией имущества муниципальных районов</t>
  </si>
  <si>
    <t>00011302065100000130</t>
  </si>
  <si>
    <t xml:space="preserve">              Доходы, поступающие в порядке возмещения расходов, понесенных в связи с эксплуатацией имущества сельских поселений</t>
  </si>
  <si>
    <t>00011302995050000130</t>
  </si>
  <si>
    <t xml:space="preserve">              Прочие доходы от компенсации затрат бюджетов муниципальных районов</t>
  </si>
  <si>
    <t>00011400000000000000</t>
  </si>
  <si>
    <t xml:space="preserve">        ДОХОДЫ ОТ ПРОДАЖИ МАТЕРИАЛЬНЫХ И НЕМАТЕРИАЛЬНЫХ АКТИВОВ</t>
  </si>
  <si>
    <t>00011402000000000000</t>
  </si>
  <si>
    <t xml:space="preserve">          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</si>
  <si>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00011402053050000410</t>
  </si>
  <si>
    <t xml:space="preserve">            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</si>
  <si>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00011406000000000000</t>
  </si>
  <si>
    <t xml:space="preserve">            Доходы от продажи земельных участков, находящихся в государственной и муниципальной собственности</t>
  </si>
  <si>
    <t>00011406013050000430</t>
  </si>
  <si>
    <t xml:space="preserve">            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</si>
  <si>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00011406025050000430</t>
  </si>
  <si>
    <t xml:space="preserve">            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</si>
  <si>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00011406025100000430</t>
  </si>
  <si>
    <t xml:space="preserve">           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</si>
  <si>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00011600000000000000</t>
  </si>
  <si>
    <t xml:space="preserve">        ШТРАФЫ, САНКЦИИ, ВОЗМЕЩЕНИЕ УЩЕРБА</t>
  </si>
  <si>
    <t>00011603010010000140</t>
  </si>
  <si>
    <t xml:space="preserve">            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</si>
  <si>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00011603030010000140</t>
  </si>
  <si>
    <t xml:space="preserve">           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</si>
  <si>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00011606000010000140</t>
  </si>
  <si>
    <t xml:space="preserve">            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</si>
  <si>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00011608010010000140</t>
  </si>
  <si>
    <t xml:space="preserve">            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</si>
  <si>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00011621050050000140</t>
  </si>
  <si>
    <t xml:space="preserve">            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</si>
  <si>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00011623051100000140</t>
  </si>
  <si>
    <t xml:space="preserve">              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</si>
  <si>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00011625050010000140</t>
  </si>
  <si>
    <t xml:space="preserve">              Денежные взыскания (штрафы) за нарушение законодательства в области охраны окружающей среды</t>
  </si>
  <si>
    <t>00011625060010000140</t>
  </si>
  <si>
    <t xml:space="preserve">              Денежные взыскания (штрафы) за нарушение земельного законодательства</t>
  </si>
  <si>
    <t>00011628000010000140</t>
  </si>
  <si>
    <t xml:space="preserve">           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</si>
  <si>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00011633050050000140</t>
  </si>
  <si>
    <t xml:space="preserve">          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</si>
  <si>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00011633050100000140</t>
  </si>
  <si>
    <t xml:space="preserve">          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</si>
  <si>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00011643000010000140</t>
  </si>
  <si>
    <t xml:space="preserve">            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</si>
  <si>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00011690050050000140</t>
  </si>
  <si>
    <t xml:space="preserve">              Прочие поступления от денежных взысканий (штрафов) и иных сумм в возмещение ущерба, зачисляемые в бюджеты муниципальных районов</t>
  </si>
  <si>
    <t>00011700000000000000</t>
  </si>
  <si>
    <t xml:space="preserve">        ПРОЧИЕ НЕНАЛОГОВЫЕ ДОХОДЫ</t>
  </si>
  <si>
    <t>00011701000000000000</t>
  </si>
  <si>
    <t xml:space="preserve">            Невыясненные поступления</t>
  </si>
  <si>
    <t>00011701050100000180</t>
  </si>
  <si>
    <t xml:space="preserve">              Невыясненные поступления, зачисляемые в бюджеты сельских поселений</t>
  </si>
  <si>
    <t>00011705000000000000</t>
  </si>
  <si>
    <t xml:space="preserve">            Прочие неналоговые доходы</t>
  </si>
  <si>
    <t>00011705050050000180</t>
  </si>
  <si>
    <t xml:space="preserve">              Прочие неналоговые доходы бюджетов муниципальных районов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</si>
  <si>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</si>
  <si>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</si>
  <si>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</si>
  <si>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</si>
  <si>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00020210000000000000</t>
  </si>
  <si>
    <t xml:space="preserve">          Дотации бюджетам бюджетной системы Российской Федерации</t>
  </si>
  <si>
    <t>00020219999050000150</t>
  </si>
  <si>
    <t xml:space="preserve">              Прочие дотации бюджетам муниципальных районов</t>
  </si>
  <si>
    <t>00020220000000000000</t>
  </si>
  <si>
    <t xml:space="preserve">          Субсидии бюджетам бюджетной системы Российской Федерации (межбюджетные субсидии)</t>
  </si>
  <si>
    <t>00020220216050000150</t>
  </si>
  <si>
    <t xml:space="preserve">            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</si>
  <si>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00020225097050000150</t>
  </si>
  <si>
    <t xml:space="preserve">            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</si>
  <si>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00020225467050000150</t>
  </si>
  <si>
    <t xml:space="preserve">            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</si>
  <si>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00020225497050000150</t>
  </si>
  <si>
    <t xml:space="preserve">              Субсидии бюджетам муниципальных районов на реализацию мероприятий по обеспечению жильем молодых семей</t>
  </si>
  <si>
    <t>00020225519050000150</t>
  </si>
  <si>
    <t xml:space="preserve">              Субсидия бюджетам муниципальных районов на поддержку отрасли культуры</t>
  </si>
  <si>
    <t>00020225555050000150</t>
  </si>
  <si>
    <t xml:space="preserve">              Субсидии бюджетам муниципальных районов на реализацию программ формирования современной городской среды</t>
  </si>
  <si>
    <t>00020225567050000150</t>
  </si>
  <si>
    <t xml:space="preserve">              Субсидии бюджетам муниципальных районов на обеспечение устойчивого развития сельских территорий</t>
  </si>
  <si>
    <t>00020229999050000150</t>
  </si>
  <si>
    <t xml:space="preserve">              Прочие субсидии бюджетам муниципальных районов</t>
  </si>
  <si>
    <t>00020230000000000000</t>
  </si>
  <si>
    <t xml:space="preserve">          Субвенции бюджетам бюджетной системы Российской Федерации</t>
  </si>
  <si>
    <t>00020230024050000150</t>
  </si>
  <si>
    <t xml:space="preserve">              Субвенции бюджетам муниципальных районов на выполнение передаваемых полномочий субъектов Российской Федерации</t>
  </si>
  <si>
    <t>00020230029050000150</t>
  </si>
  <si>
    <t xml:space="preserve">            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</si>
  <si>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00020235082050000150</t>
  </si>
  <si>
    <t xml:space="preserve">            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</si>
  <si>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00020235118050000150</t>
  </si>
  <si>
    <t xml:space="preserve">            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</si>
  <si>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00020235120050000150</t>
  </si>
  <si>
    <t xml:space="preserve">            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</si>
  <si>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00020235260050000150</t>
  </si>
  <si>
    <t xml:space="preserve">            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</si>
  <si>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00020235930050000150</t>
  </si>
  <si>
    <t xml:space="preserve">              Субвенции бюджетам муниципальных районов на государственную регистрацию актов гражданского состояния</t>
  </si>
  <si>
    <t>00020240000000000000</t>
  </si>
  <si>
    <t xml:space="preserve">          Иные межбюджетные трансферты</t>
  </si>
  <si>
    <t>00020249999050000150</t>
  </si>
  <si>
    <t xml:space="preserve">              Прочие межбюджетные трансферты, передаваемые бюджетам муниципальных районов</t>
  </si>
  <si>
    <t>00020700000000000000</t>
  </si>
  <si>
    <t xml:space="preserve">        ПРОЧИЕ БЕЗВОЗМЕЗДНЫЕ ПОСТУПЛЕНИЯ</t>
  </si>
  <si>
    <t>00020705010100000150</t>
  </si>
  <si>
    <t xml:space="preserve">              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</si>
  <si>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00020705020100000150</t>
  </si>
  <si>
    <t xml:space="preserve">              Поступления от денежных пожертвований, предоставляемых физическими лицами получателям средств бюджетов сельских поселений</t>
  </si>
  <si>
    <t>00021900000000000000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</si>
  <si>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</si>
  <si>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00021960010050000150</t>
  </si>
  <si>
    <t xml:space="preserve">            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</si>
  <si>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ДОХОДОВ</t>
  </si>
  <si>
    <t xml:space="preserve">Отчет об исполнении консолидированного бюджета  Красноармейского района Чувашской Республики
1. ДОХОД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</si>
</sst>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Arial Cyr"/>
    </font>
    <font>
      <b/>
      <sz val="10"/>
      <color rgb="FF000000"/>
      <name val="Arial Cyr"/>
      <charset val="204"/>
    </font>
    <font>
      <b/>
      <sz val="12"/>
      <color rgb="FF000000"/>
      <name val="Arial Cyr"/>
      <charset val="204"/>
    </font>
    <font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6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1" fontId="1" fillId="0" borderId="2">
      <alignment horizontal="center" vertical="top" shrinkToFit="1"/>
    </xf>
    <xf numFmtId="0" fontId="1" fillId="0" borderId="2">
      <alignment horizontal="left" vertical="top" wrapText="1"/>
    </xf>
    <xf numFmtId="49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center" vertical="top" shrinkToFit="1"/>
    </xf>
    <xf numFmtId="1" fontId="3" fillId="0" borderId="2">
      <alignment horizontal="left" vertical="top" shrinkToFit="1"/>
    </xf>
    <xf numFmtId="1" fontId="3" fillId="0" borderId="4">
      <alignment horizontal="left" vertical="top" shrinkToFit="1"/>
    </xf>
    <xf numFmtId="4" fontId="3" fillId="3" borderId="2">
      <alignment horizontal="right" vertical="top" shrinkToFit="1"/>
    </xf>
    <xf numFmtId="10" fontId="3" fillId="3" borderId="2">
      <alignment horizontal="center" vertical="top" shrinkToFi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0" borderId="2">
      <alignment horizontal="center" vertical="top" wrapText="1"/>
    </xf>
    <xf numFmtId="4" fontId="1" fillId="0" borderId="2">
      <alignment horizontal="right" vertical="top" shrinkToFit="1"/>
    </xf>
    <xf numFmtId="10" fontId="1" fillId="0" borderId="2">
      <alignment horizontal="center" vertical="top" shrinkToFit="1"/>
    </xf>
    <xf numFmtId="0" fontId="1" fillId="4" borderId="1">
      <alignment horizontal="left"/>
    </xf>
  </cellStyleXfs>
  <cellXfs count="78">
    <xf numFmtId="0" fontId="0" fillId="0" borderId="0" xfId="0"/>
    <xf numFmtId="1" fontId="1" fillId="0" borderId="2" xfId="17" applyNumberFormat="1" applyProtection="1">
      <alignment horizontal="center" vertical="top" shrinkToFit="1"/>
    </xf>
    <xf numFmtId="0" fontId="1" fillId="0" borderId="2" xfId="18" applyNumberFormat="1" applyProtection="1">
      <alignment horizontal="left" vertical="top" wrapText="1"/>
    </xf>
    <xf numFmtId="49" fontId="1" fillId="0" borderId="2" xfId="19" applyNumberFormat="1" applyProtection="1">
      <alignment horizontal="center" vertical="top" shrinkToFit="1"/>
    </xf>
    <xf numFmtId="4" fontId="3" fillId="2" borderId="2" xfId="20" applyNumberFormat="1" applyProtection="1">
      <alignment horizontal="right" vertical="top" shrinkToFit="1"/>
    </xf>
    <xf numFmtId="0" fontId="1" fillId="5" borderId="1" xfId="2" applyNumberFormat="1" applyFont="1" applyFill="1" applyProtection="1"/>
    <xf numFmtId="0" fontId="0" fillId="5" borderId="0" xfId="0" applyFont="1" applyFill="1" applyProtection="1">
      <protection locked="0"/>
    </xf>
    <xf numFmtId="0" fontId="6" fillId="5" borderId="1" xfId="3" applyNumberFormat="1" applyFont="1" applyFill="1" applyProtection="1">
      <alignment horizontal="center" wrapText="1"/>
    </xf>
    <xf numFmtId="0" fontId="6" fillId="5" borderId="1" xfId="4" applyNumberFormat="1" applyFont="1" applyFill="1" applyProtection="1">
      <alignment horizontal="center"/>
    </xf>
    <xf numFmtId="0" fontId="1" fillId="5" borderId="2" xfId="15" applyNumberFormat="1" applyFont="1" applyFill="1" applyProtection="1">
      <alignment horizontal="center" vertical="center" wrapText="1"/>
    </xf>
    <xf numFmtId="1" fontId="1" fillId="5" borderId="2" xfId="17" applyNumberFormat="1" applyFont="1" applyFill="1" applyProtection="1">
      <alignment horizontal="center" vertical="top" shrinkToFit="1"/>
    </xf>
    <xf numFmtId="0" fontId="1" fillId="5" borderId="2" xfId="18" applyNumberFormat="1" applyFont="1" applyFill="1" applyProtection="1">
      <alignment horizontal="left" vertical="top" wrapText="1"/>
    </xf>
    <xf numFmtId="49" fontId="1" fillId="5" borderId="2" xfId="19" applyNumberFormat="1" applyFont="1" applyFill="1" applyProtection="1">
      <alignment horizontal="center" vertical="top" shrinkToFit="1"/>
    </xf>
    <xf numFmtId="4" fontId="1" fillId="5" borderId="2" xfId="20" applyNumberFormat="1" applyFont="1" applyFill="1" applyProtection="1">
      <alignment horizontal="right" vertical="top" shrinkToFit="1"/>
    </xf>
    <xf numFmtId="10" fontId="1" fillId="5" borderId="2" xfId="21" applyNumberFormat="1" applyFont="1" applyFill="1" applyProtection="1">
      <alignment horizontal="center" vertical="top" shrinkToFit="1"/>
    </xf>
    <xf numFmtId="4" fontId="1" fillId="5" borderId="2" xfId="24" applyNumberFormat="1" applyFont="1" applyFill="1" applyProtection="1">
      <alignment horizontal="right" vertical="top" shrinkToFit="1"/>
    </xf>
    <xf numFmtId="10" fontId="1" fillId="5" borderId="2" xfId="25" applyNumberFormat="1" applyFont="1" applyFill="1" applyProtection="1">
      <alignment horizontal="center" vertical="top" shrinkToFit="1"/>
    </xf>
    <xf numFmtId="0" fontId="1" fillId="5" borderId="1" xfId="1" applyNumberFormat="1" applyFont="1" applyFill="1" applyProtection="1">
      <alignment horizontal="left" wrapText="1"/>
    </xf>
    <xf numFmtId="0" fontId="7" fillId="5" borderId="3" xfId="16" applyNumberFormat="1" applyFont="1" applyFill="1" applyProtection="1">
      <alignment horizontal="center" vertical="center" wrapText="1"/>
    </xf>
    <xf numFmtId="0" fontId="7" fillId="5" borderId="2" xfId="15" applyNumberFormat="1" applyFont="1" applyFill="1" applyProtection="1">
      <alignment horizontal="center" vertical="center" wrapText="1"/>
    </xf>
    <xf numFmtId="0" fontId="7" fillId="5" borderId="2" xfId="18" applyNumberFormat="1" applyFont="1" applyFill="1" applyProtection="1">
      <alignment horizontal="left" vertical="top" wrapText="1"/>
    </xf>
    <xf numFmtId="1" fontId="7" fillId="5" borderId="2" xfId="17" applyNumberFormat="1" applyFont="1" applyFill="1" applyProtection="1">
      <alignment horizontal="center" vertical="top" shrinkToFit="1"/>
    </xf>
    <xf numFmtId="49" fontId="7" fillId="5" borderId="2" xfId="19" applyNumberFormat="1" applyFont="1" applyFill="1" applyProtection="1">
      <alignment horizontal="center" vertical="top" shrinkToFit="1"/>
    </xf>
    <xf numFmtId="4" fontId="7" fillId="5" borderId="2" xfId="20" applyNumberFormat="1" applyFont="1" applyFill="1" applyProtection="1">
      <alignment horizontal="right" vertical="top" shrinkToFit="1"/>
    </xf>
    <xf numFmtId="10" fontId="7" fillId="5" borderId="2" xfId="21" applyNumberFormat="1" applyFont="1" applyFill="1" applyProtection="1">
      <alignment horizontal="center" vertical="top" shrinkToFit="1"/>
    </xf>
    <xf numFmtId="1" fontId="3" fillId="5" borderId="2" xfId="17" applyNumberFormat="1" applyFont="1" applyFill="1" applyProtection="1">
      <alignment horizontal="center" vertical="top" shrinkToFit="1"/>
    </xf>
    <xf numFmtId="0" fontId="3" fillId="5" borderId="2" xfId="18" applyNumberFormat="1" applyFont="1" applyFill="1" applyProtection="1">
      <alignment horizontal="left" vertical="top" wrapText="1"/>
    </xf>
    <xf numFmtId="49" fontId="3" fillId="5" borderId="2" xfId="19" applyNumberFormat="1" applyFont="1" applyFill="1" applyProtection="1">
      <alignment horizontal="center" vertical="top" shrinkToFit="1"/>
    </xf>
    <xf numFmtId="4" fontId="3" fillId="5" borderId="2" xfId="20" applyNumberFormat="1" applyFont="1" applyFill="1" applyProtection="1">
      <alignment horizontal="right" vertical="top" shrinkToFit="1"/>
    </xf>
    <xf numFmtId="10" fontId="3" fillId="5" borderId="2" xfId="21" applyNumberFormat="1" applyFont="1" applyFill="1" applyProtection="1">
      <alignment horizontal="center" vertical="top" shrinkToFit="1"/>
    </xf>
    <xf numFmtId="0" fontId="3" fillId="5" borderId="1" xfId="2" applyNumberFormat="1" applyFont="1" applyFill="1" applyProtection="1"/>
    <xf numFmtId="0" fontId="5" fillId="5" borderId="0" xfId="0" applyFont="1" applyFill="1" applyProtection="1">
      <protection locked="0"/>
    </xf>
    <xf numFmtId="1" fontId="7" fillId="5" borderId="4" xfId="23" applyNumberFormat="1" applyFont="1" applyFill="1" applyProtection="1">
      <alignment horizontal="left" vertical="top" shrinkToFit="1"/>
    </xf>
    <xf numFmtId="4" fontId="7" fillId="5" borderId="2" xfId="24" applyNumberFormat="1" applyFont="1" applyFill="1" applyProtection="1">
      <alignment horizontal="right" vertical="top" shrinkToFit="1"/>
    </xf>
    <xf numFmtId="10" fontId="9" fillId="5" borderId="2" xfId="21" applyNumberFormat="1" applyFont="1" applyFill="1" applyProtection="1">
      <alignment horizontal="center" vertical="top" shrinkToFit="1"/>
    </xf>
    <xf numFmtId="4" fontId="9" fillId="5" borderId="2" xfId="20" applyNumberFormat="1" applyFont="1" applyFill="1" applyProtection="1">
      <alignment horizontal="right" vertical="top" shrinkToFit="1"/>
    </xf>
    <xf numFmtId="0" fontId="7" fillId="0" borderId="2" xfId="18" applyNumberFormat="1" applyFont="1" applyProtection="1">
      <alignment horizontal="left" vertical="top" wrapText="1"/>
    </xf>
    <xf numFmtId="1" fontId="7" fillId="0" borderId="2" xfId="17" applyNumberFormat="1" applyFont="1" applyProtection="1">
      <alignment horizontal="center" vertical="top" shrinkToFit="1"/>
    </xf>
    <xf numFmtId="49" fontId="7" fillId="0" borderId="2" xfId="19" applyNumberFormat="1" applyFont="1" applyProtection="1">
      <alignment horizontal="center" vertical="top" shrinkToFit="1"/>
    </xf>
    <xf numFmtId="4" fontId="7" fillId="2" borderId="2" xfId="20" applyNumberFormat="1" applyFont="1" applyProtection="1">
      <alignment horizontal="right" vertical="top" shrinkToFit="1"/>
    </xf>
    <xf numFmtId="0" fontId="7" fillId="5" borderId="2" xfId="15" applyNumberFormat="1" applyFont="1" applyFill="1" applyProtection="1">
      <alignment horizontal="center" vertical="center" wrapText="1"/>
    </xf>
    <xf numFmtId="0" fontId="7" fillId="5" borderId="2" xfId="15" applyFont="1" applyFill="1">
      <alignment horizontal="center" vertical="center" wrapText="1"/>
    </xf>
    <xf numFmtId="0" fontId="1" fillId="5" borderId="2" xfId="14" applyNumberFormat="1" applyFont="1" applyFill="1" applyProtection="1">
      <alignment horizontal="center" vertical="center" wrapText="1"/>
    </xf>
    <xf numFmtId="0" fontId="1" fillId="5" borderId="2" xfId="14" applyFont="1" applyFill="1">
      <alignment horizontal="center" vertical="center" wrapText="1"/>
    </xf>
    <xf numFmtId="0" fontId="1" fillId="5" borderId="1" xfId="1" applyNumberFormat="1" applyFont="1" applyFill="1" applyProtection="1">
      <alignment horizontal="left" wrapText="1"/>
    </xf>
    <xf numFmtId="0" fontId="1" fillId="5" borderId="1" xfId="1" applyFont="1" applyFill="1">
      <alignment horizontal="left" wrapText="1"/>
    </xf>
    <xf numFmtId="0" fontId="8" fillId="5" borderId="1" xfId="3" applyNumberFormat="1" applyFont="1" applyFill="1" applyProtection="1">
      <alignment horizontal="center" wrapText="1"/>
    </xf>
    <xf numFmtId="0" fontId="8" fillId="5" borderId="1" xfId="3" applyFont="1" applyFill="1">
      <alignment horizontal="center" wrapText="1"/>
    </xf>
    <xf numFmtId="0" fontId="6" fillId="5" borderId="1" xfId="4" applyNumberFormat="1" applyFont="1" applyFill="1" applyProtection="1">
      <alignment horizontal="center"/>
    </xf>
    <xf numFmtId="0" fontId="6" fillId="5" borderId="1" xfId="4" applyFont="1" applyFill="1">
      <alignment horizontal="center"/>
    </xf>
    <xf numFmtId="0" fontId="1" fillId="5" borderId="1" xfId="5" applyNumberFormat="1" applyFont="1" applyFill="1" applyProtection="1">
      <alignment horizontal="right"/>
    </xf>
    <xf numFmtId="0" fontId="1" fillId="5" borderId="1" xfId="5" applyFont="1" applyFill="1">
      <alignment horizontal="right"/>
    </xf>
    <xf numFmtId="0" fontId="7" fillId="5" borderId="5" xfId="14" applyNumberFormat="1" applyFont="1" applyFill="1" applyBorder="1" applyAlignment="1" applyProtection="1">
      <alignment horizontal="center" vertical="center" wrapText="1"/>
    </xf>
    <xf numFmtId="0" fontId="7" fillId="5" borderId="6" xfId="14" applyNumberFormat="1" applyFont="1" applyFill="1" applyBorder="1" applyAlignment="1" applyProtection="1">
      <alignment horizontal="center" vertical="center" wrapText="1"/>
    </xf>
    <xf numFmtId="0" fontId="7" fillId="5" borderId="7" xfId="14" applyNumberFormat="1" applyFont="1" applyFill="1" applyBorder="1" applyAlignment="1" applyProtection="1">
      <alignment horizontal="center" vertical="center" wrapText="1"/>
    </xf>
    <xf numFmtId="0" fontId="7" fillId="5" borderId="8" xfId="14" applyNumberFormat="1" applyFont="1" applyFill="1" applyBorder="1" applyAlignment="1" applyProtection="1">
      <alignment horizontal="center" vertical="center" wrapText="1"/>
    </xf>
    <xf numFmtId="0" fontId="7" fillId="5" borderId="9" xfId="14" applyNumberFormat="1" applyFont="1" applyFill="1" applyBorder="1" applyAlignment="1" applyProtection="1">
      <alignment horizontal="center" vertical="center" wrapText="1"/>
    </xf>
    <xf numFmtId="0" fontId="7" fillId="5" borderId="10" xfId="14" applyNumberFormat="1" applyFont="1" applyFill="1" applyBorder="1" applyAlignment="1" applyProtection="1">
      <alignment horizontal="center" vertical="center" wrapText="1"/>
    </xf>
    <xf numFmtId="0" fontId="7" fillId="5" borderId="2" xfId="14" applyNumberFormat="1" applyFont="1" applyFill="1" applyProtection="1">
      <alignment horizontal="center" vertical="center" wrapText="1"/>
    </xf>
    <xf numFmtId="0" fontId="7" fillId="5" borderId="2" xfId="14" applyFont="1" applyFill="1">
      <alignment horizontal="center" vertical="center" wrapText="1"/>
    </xf>
    <xf numFmtId="1" fontId="7" fillId="5" borderId="2" xfId="22" applyNumberFormat="1" applyFont="1" applyFill="1" applyProtection="1">
      <alignment horizontal="left" vertical="top" shrinkToFit="1"/>
    </xf>
    <xf numFmtId="1" fontId="7" fillId="5" borderId="2" xfId="22" applyFont="1" applyFill="1">
      <alignment horizontal="left" vertical="top" shrinkToFit="1"/>
    </xf>
    <xf numFmtId="0" fontId="1" fillId="5" borderId="2" xfId="6" applyNumberFormat="1" applyFont="1" applyFill="1" applyProtection="1">
      <alignment horizontal="center" vertical="center" wrapText="1"/>
    </xf>
    <xf numFmtId="0" fontId="1" fillId="5" borderId="2" xfId="6" applyFont="1" applyFill="1">
      <alignment horizontal="center" vertical="center" wrapText="1"/>
    </xf>
    <xf numFmtId="0" fontId="7" fillId="5" borderId="2" xfId="7" applyNumberFormat="1" applyFont="1" applyFill="1" applyProtection="1">
      <alignment horizontal="center" vertical="center" wrapText="1"/>
    </xf>
    <xf numFmtId="0" fontId="7" fillId="5" borderId="2" xfId="7" applyFont="1" applyFill="1">
      <alignment horizontal="center" vertical="center" wrapText="1"/>
    </xf>
    <xf numFmtId="0" fontId="7" fillId="5" borderId="2" xfId="8" applyNumberFormat="1" applyFont="1" applyFill="1" applyProtection="1">
      <alignment horizontal="center" vertical="center" wrapText="1"/>
    </xf>
    <xf numFmtId="0" fontId="7" fillId="5" borderId="2" xfId="8" applyFont="1" applyFill="1">
      <alignment horizontal="center" vertical="center" wrapText="1"/>
    </xf>
    <xf numFmtId="0" fontId="7" fillId="5" borderId="2" xfId="9" applyNumberFormat="1" applyFont="1" applyFill="1" applyProtection="1">
      <alignment horizontal="center" vertical="center" wrapText="1"/>
    </xf>
    <xf numFmtId="0" fontId="7" fillId="5" borderId="2" xfId="9" applyFont="1" applyFill="1">
      <alignment horizontal="center" vertical="center" wrapText="1"/>
    </xf>
    <xf numFmtId="0" fontId="7" fillId="5" borderId="2" xfId="10" applyNumberFormat="1" applyFont="1" applyFill="1" applyProtection="1">
      <alignment horizontal="center" vertical="center" wrapText="1"/>
    </xf>
    <xf numFmtId="0" fontId="7" fillId="5" borderId="2" xfId="10" applyFont="1" applyFill="1">
      <alignment horizontal="center" vertical="center" wrapText="1"/>
    </xf>
    <xf numFmtId="0" fontId="7" fillId="5" borderId="2" xfId="11" applyNumberFormat="1" applyFont="1" applyFill="1" applyProtection="1">
      <alignment horizontal="center" vertical="center" wrapText="1"/>
    </xf>
    <xf numFmtId="0" fontId="7" fillId="5" borderId="2" xfId="11" applyFont="1" applyFill="1">
      <alignment horizontal="center" vertical="center" wrapText="1"/>
    </xf>
    <xf numFmtId="0" fontId="7" fillId="5" borderId="2" xfId="12" applyNumberFormat="1" applyFont="1" applyFill="1" applyProtection="1">
      <alignment horizontal="center" vertical="center" wrapText="1"/>
    </xf>
    <xf numFmtId="0" fontId="7" fillId="5" borderId="2" xfId="12" applyFont="1" applyFill="1">
      <alignment horizontal="center" vertical="center" wrapText="1"/>
    </xf>
    <xf numFmtId="0" fontId="7" fillId="5" borderId="2" xfId="13" applyNumberFormat="1" applyFont="1" applyFill="1" applyProtection="1">
      <alignment horizontal="center" vertical="center" wrapText="1"/>
    </xf>
    <xf numFmtId="0" fontId="7" fillId="5" borderId="2" xfId="13" applyFont="1" applyFill="1">
      <alignment horizontal="center" vertical="center" wrapText="1"/>
    </xf>
  </cellXfs>
  <cellStyles count="36">
    <cellStyle name="br" xfId="28"/>
    <cellStyle name="col" xfId="27"/>
    <cellStyle name="style0" xfId="29"/>
    <cellStyle name="td" xfId="30"/>
    <cellStyle name="tr" xfId="26"/>
    <cellStyle name="xl21" xfId="31"/>
    <cellStyle name="xl22" xfId="6"/>
    <cellStyle name="xl23" xfId="17"/>
    <cellStyle name="xl24" xfId="2"/>
    <cellStyle name="xl25" xfId="7"/>
    <cellStyle name="xl26" xfId="32"/>
    <cellStyle name="xl27" xfId="8"/>
    <cellStyle name="xl28" xfId="9"/>
    <cellStyle name="xl29" xfId="10"/>
    <cellStyle name="xl30" xfId="11"/>
    <cellStyle name="xl31" xfId="12"/>
    <cellStyle name="xl32" xfId="13"/>
    <cellStyle name="xl33" xfId="15"/>
    <cellStyle name="xl34" xfId="14"/>
    <cellStyle name="xl35" xfId="22"/>
    <cellStyle name="xl36" xfId="23"/>
    <cellStyle name="xl37" xfId="33"/>
    <cellStyle name="xl38" xfId="24"/>
    <cellStyle name="xl39" xfId="1"/>
    <cellStyle name="xl40" xfId="16"/>
    <cellStyle name="xl41" xfId="34"/>
    <cellStyle name="xl42" xfId="25"/>
    <cellStyle name="xl43" xfId="3"/>
    <cellStyle name="xl44" xfId="4"/>
    <cellStyle name="xl45" xfId="5"/>
    <cellStyle name="xl46" xfId="35"/>
    <cellStyle name="xl47" xfId="18"/>
    <cellStyle name="xl48" xfId="19"/>
    <cellStyle name="xl49" xfId="20"/>
    <cellStyle name="xl50" xfId="2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19"/>
  <sheetViews>
    <sheetView showGridLines="0" showZeros="0" tabSelected="1" view="pageBreakPreview" topLeftCell="B1" zoomScaleNormal="100" zoomScaleSheetLayoutView="100" workbookViewId="0">
      <pane ySplit="8" topLeftCell="A9" activePane="bottomLeft" state="frozen"/>
      <selection pane="bottomLeft" activeCell="B11" sqref="B11"/>
    </sheetView>
  </sheetViews>
  <sheetFormatPr defaultRowHeight="15" outlineLevelRow="4" x14ac:dyDescent="0.25"/>
  <cols>
    <col min="1" max="1" width="9.140625" style="6" hidden="1"/>
    <col min="2" max="2" width="47.7109375" style="6" customWidth="1"/>
    <col min="3" max="3" width="21.7109375" style="6" customWidth="1"/>
    <col min="4" max="17" width="9.140625" style="6" hidden="1"/>
    <col min="18" max="18" width="15.7109375" style="6" hidden="1" customWidth="1"/>
    <col min="19" max="20" width="9.140625" style="6" hidden="1"/>
    <col min="21" max="21" width="15.7109375" style="6" customWidth="1"/>
    <col min="22" max="29" width="9.140625" style="6" hidden="1"/>
    <col min="30" max="30" width="15.7109375" style="6" customWidth="1"/>
    <col min="31" max="34" width="9.140625" style="6" hidden="1"/>
    <col min="35" max="35" width="15.7109375" style="6" hidden="1" customWidth="1"/>
    <col min="36" max="36" width="12.42578125" style="6" customWidth="1"/>
    <col min="37" max="40" width="9.140625" style="6" hidden="1" customWidth="1"/>
    <col min="41" max="41" width="9.140625" style="6" customWidth="1"/>
    <col min="42" max="16384" width="9.140625" style="6"/>
  </cols>
  <sheetData>
    <row r="1" spans="1:41" ht="14.25" customHeight="1" x14ac:dyDescent="0.25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5"/>
    </row>
    <row r="2" spans="1:41" hidden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5"/>
    </row>
    <row r="3" spans="1:41" hidden="1" x14ac:dyDescent="0.25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5"/>
    </row>
    <row r="4" spans="1:41" ht="63.75" customHeight="1" x14ac:dyDescent="0.25">
      <c r="A4" s="46" t="s">
        <v>231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7"/>
      <c r="AN4" s="7"/>
      <c r="AO4" s="5"/>
    </row>
    <row r="5" spans="1:41" ht="15.75" x14ac:dyDescent="0.25">
      <c r="A5" s="48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8"/>
      <c r="AN5" s="8"/>
      <c r="AO5" s="5"/>
    </row>
    <row r="6" spans="1:41" x14ac:dyDescent="0.25">
      <c r="A6" s="50" t="s">
        <v>1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"/>
    </row>
    <row r="7" spans="1:41" x14ac:dyDescent="0.25">
      <c r="A7" s="62" t="s">
        <v>2</v>
      </c>
      <c r="B7" s="64" t="s">
        <v>3</v>
      </c>
      <c r="C7" s="66" t="s">
        <v>4</v>
      </c>
      <c r="D7" s="68" t="s">
        <v>2</v>
      </c>
      <c r="E7" s="70" t="s">
        <v>2</v>
      </c>
      <c r="F7" s="72" t="s">
        <v>2</v>
      </c>
      <c r="G7" s="74" t="s">
        <v>2</v>
      </c>
      <c r="H7" s="76" t="s">
        <v>2</v>
      </c>
      <c r="I7" s="58" t="s">
        <v>5</v>
      </c>
      <c r="J7" s="59"/>
      <c r="K7" s="59"/>
      <c r="L7" s="58" t="s">
        <v>6</v>
      </c>
      <c r="M7" s="59"/>
      <c r="N7" s="59"/>
      <c r="O7" s="40" t="s">
        <v>2</v>
      </c>
      <c r="P7" s="40" t="s">
        <v>2</v>
      </c>
      <c r="Q7" s="40" t="s">
        <v>2</v>
      </c>
      <c r="R7" s="40" t="s">
        <v>7</v>
      </c>
      <c r="S7" s="40" t="s">
        <v>2</v>
      </c>
      <c r="T7" s="40" t="s">
        <v>2</v>
      </c>
      <c r="U7" s="40" t="s">
        <v>8</v>
      </c>
      <c r="V7" s="40" t="s">
        <v>2</v>
      </c>
      <c r="W7" s="40" t="s">
        <v>2</v>
      </c>
      <c r="X7" s="40" t="s">
        <v>2</v>
      </c>
      <c r="Y7" s="40" t="s">
        <v>2</v>
      </c>
      <c r="Z7" s="40" t="s">
        <v>2</v>
      </c>
      <c r="AA7" s="40" t="s">
        <v>2</v>
      </c>
      <c r="AB7" s="52" t="s">
        <v>9</v>
      </c>
      <c r="AC7" s="53"/>
      <c r="AD7" s="54"/>
      <c r="AE7" s="58" t="s">
        <v>10</v>
      </c>
      <c r="AF7" s="59"/>
      <c r="AG7" s="59"/>
      <c r="AH7" s="18" t="s">
        <v>2</v>
      </c>
      <c r="AI7" s="52" t="s">
        <v>13</v>
      </c>
      <c r="AJ7" s="54"/>
      <c r="AK7" s="42" t="s">
        <v>11</v>
      </c>
      <c r="AL7" s="43"/>
      <c r="AM7" s="42" t="s">
        <v>12</v>
      </c>
      <c r="AN7" s="43"/>
      <c r="AO7" s="5"/>
    </row>
    <row r="8" spans="1:41" x14ac:dyDescent="0.25">
      <c r="A8" s="63"/>
      <c r="B8" s="65"/>
      <c r="C8" s="67"/>
      <c r="D8" s="69"/>
      <c r="E8" s="71"/>
      <c r="F8" s="73"/>
      <c r="G8" s="75"/>
      <c r="H8" s="77"/>
      <c r="I8" s="19" t="s">
        <v>2</v>
      </c>
      <c r="J8" s="19" t="s">
        <v>2</v>
      </c>
      <c r="K8" s="19" t="s">
        <v>2</v>
      </c>
      <c r="L8" s="19" t="s">
        <v>2</v>
      </c>
      <c r="M8" s="19" t="s">
        <v>2</v>
      </c>
      <c r="N8" s="19" t="s">
        <v>2</v>
      </c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55"/>
      <c r="AC8" s="56"/>
      <c r="AD8" s="57"/>
      <c r="AE8" s="19" t="s">
        <v>2</v>
      </c>
      <c r="AF8" s="19" t="s">
        <v>2</v>
      </c>
      <c r="AG8" s="19" t="s">
        <v>2</v>
      </c>
      <c r="AH8" s="19"/>
      <c r="AI8" s="55"/>
      <c r="AJ8" s="57"/>
      <c r="AK8" s="9" t="s">
        <v>2</v>
      </c>
      <c r="AL8" s="9" t="s">
        <v>2</v>
      </c>
      <c r="AM8" s="9" t="s">
        <v>2</v>
      </c>
      <c r="AN8" s="9" t="s">
        <v>2</v>
      </c>
      <c r="AO8" s="5"/>
    </row>
    <row r="9" spans="1:41" x14ac:dyDescent="0.25">
      <c r="A9" s="10" t="s">
        <v>14</v>
      </c>
      <c r="B9" s="20" t="s">
        <v>15</v>
      </c>
      <c r="C9" s="21" t="s">
        <v>14</v>
      </c>
      <c r="D9" s="21"/>
      <c r="E9" s="21"/>
      <c r="F9" s="22"/>
      <c r="G9" s="22"/>
      <c r="H9" s="22"/>
      <c r="I9" s="21"/>
      <c r="J9" s="21"/>
      <c r="K9" s="21"/>
      <c r="L9" s="21"/>
      <c r="M9" s="21"/>
      <c r="N9" s="21"/>
      <c r="O9" s="21"/>
      <c r="P9" s="21"/>
      <c r="Q9" s="21"/>
      <c r="R9" s="23">
        <v>0</v>
      </c>
      <c r="S9" s="23">
        <v>101769820</v>
      </c>
      <c r="T9" s="23">
        <v>3892453</v>
      </c>
      <c r="U9" s="23">
        <v>105662273</v>
      </c>
      <c r="V9" s="23">
        <v>105662273</v>
      </c>
      <c r="W9" s="23">
        <v>105662273</v>
      </c>
      <c r="X9" s="23">
        <v>0</v>
      </c>
      <c r="Y9" s="23">
        <v>0</v>
      </c>
      <c r="Z9" s="23">
        <v>0</v>
      </c>
      <c r="AA9" s="23">
        <v>0</v>
      </c>
      <c r="AB9" s="23">
        <v>6434.12</v>
      </c>
      <c r="AC9" s="23">
        <v>66750490.539999999</v>
      </c>
      <c r="AD9" s="23">
        <v>66744056.420000002</v>
      </c>
      <c r="AE9" s="23">
        <v>6434.12</v>
      </c>
      <c r="AF9" s="23">
        <v>66750490.539999999</v>
      </c>
      <c r="AG9" s="23">
        <v>66744056.420000002</v>
      </c>
      <c r="AH9" s="23">
        <v>66744056.420000002</v>
      </c>
      <c r="AI9" s="23">
        <v>38918216.579999998</v>
      </c>
      <c r="AJ9" s="24">
        <f>AD9/U9</f>
        <v>0.63167348690293645</v>
      </c>
      <c r="AK9" s="13">
        <v>38918216.579999998</v>
      </c>
      <c r="AL9" s="14">
        <v>0.63167348690293645</v>
      </c>
      <c r="AM9" s="13">
        <v>0</v>
      </c>
      <c r="AN9" s="14"/>
      <c r="AO9" s="5"/>
    </row>
    <row r="10" spans="1:41" outlineLevel="1" x14ac:dyDescent="0.25">
      <c r="A10" s="10" t="s">
        <v>16</v>
      </c>
      <c r="B10" s="20" t="s">
        <v>17</v>
      </c>
      <c r="C10" s="21" t="s">
        <v>16</v>
      </c>
      <c r="D10" s="21"/>
      <c r="E10" s="21"/>
      <c r="F10" s="22"/>
      <c r="G10" s="22"/>
      <c r="H10" s="22"/>
      <c r="I10" s="21"/>
      <c r="J10" s="21"/>
      <c r="K10" s="21"/>
      <c r="L10" s="21"/>
      <c r="M10" s="21"/>
      <c r="N10" s="21"/>
      <c r="O10" s="21"/>
      <c r="P10" s="21"/>
      <c r="Q10" s="21"/>
      <c r="R10" s="23">
        <v>0</v>
      </c>
      <c r="S10" s="23">
        <v>75319870</v>
      </c>
      <c r="T10" s="23">
        <v>0</v>
      </c>
      <c r="U10" s="23">
        <v>75319870</v>
      </c>
      <c r="V10" s="23">
        <v>75319870</v>
      </c>
      <c r="W10" s="23">
        <v>75319870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45664350.75</v>
      </c>
      <c r="AD10" s="23">
        <v>45664350.75</v>
      </c>
      <c r="AE10" s="23">
        <v>0</v>
      </c>
      <c r="AF10" s="23">
        <v>45664350.75</v>
      </c>
      <c r="AG10" s="23">
        <v>45664350.75</v>
      </c>
      <c r="AH10" s="23">
        <v>45664350.75</v>
      </c>
      <c r="AI10" s="23">
        <v>29655519.25</v>
      </c>
      <c r="AJ10" s="24">
        <f t="shared" ref="AJ10:AJ73" si="0">AD10/U10</f>
        <v>0.60627229906265101</v>
      </c>
      <c r="AK10" s="13">
        <v>29655519.25</v>
      </c>
      <c r="AL10" s="14">
        <v>0.60627229906265101</v>
      </c>
      <c r="AM10" s="13">
        <v>0</v>
      </c>
      <c r="AN10" s="14"/>
      <c r="AO10" s="5"/>
    </row>
    <row r="11" spans="1:41" outlineLevel="3" x14ac:dyDescent="0.25">
      <c r="A11" s="10" t="s">
        <v>18</v>
      </c>
      <c r="B11" s="11" t="s">
        <v>19</v>
      </c>
      <c r="C11" s="10" t="s">
        <v>18</v>
      </c>
      <c r="D11" s="10"/>
      <c r="E11" s="10"/>
      <c r="F11" s="12"/>
      <c r="G11" s="12"/>
      <c r="H11" s="12"/>
      <c r="I11" s="10"/>
      <c r="J11" s="10"/>
      <c r="K11" s="10"/>
      <c r="L11" s="10"/>
      <c r="M11" s="10"/>
      <c r="N11" s="10"/>
      <c r="O11" s="10"/>
      <c r="P11" s="10"/>
      <c r="Q11" s="10"/>
      <c r="R11" s="13">
        <v>0</v>
      </c>
      <c r="S11" s="13">
        <v>75319870</v>
      </c>
      <c r="T11" s="13">
        <v>0</v>
      </c>
      <c r="U11" s="13">
        <v>75319870</v>
      </c>
      <c r="V11" s="13">
        <v>75319870</v>
      </c>
      <c r="W11" s="13">
        <v>75319870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45664350.75</v>
      </c>
      <c r="AD11" s="13">
        <v>45664350.75</v>
      </c>
      <c r="AE11" s="13">
        <v>0</v>
      </c>
      <c r="AF11" s="13">
        <v>45664350.75</v>
      </c>
      <c r="AG11" s="13">
        <v>45664350.75</v>
      </c>
      <c r="AH11" s="13">
        <v>45664350.75</v>
      </c>
      <c r="AI11" s="13">
        <v>29655519.25</v>
      </c>
      <c r="AJ11" s="34">
        <f t="shared" si="0"/>
        <v>0.60627229906265101</v>
      </c>
      <c r="AK11" s="13">
        <v>29655519.25</v>
      </c>
      <c r="AL11" s="14">
        <v>0.60627229906265101</v>
      </c>
      <c r="AM11" s="13">
        <v>0</v>
      </c>
      <c r="AN11" s="14"/>
      <c r="AO11" s="5"/>
    </row>
    <row r="12" spans="1:41" ht="89.25" outlineLevel="4" x14ac:dyDescent="0.25">
      <c r="A12" s="10" t="s">
        <v>20</v>
      </c>
      <c r="B12" s="11" t="s">
        <v>21</v>
      </c>
      <c r="C12" s="10" t="s">
        <v>20</v>
      </c>
      <c r="D12" s="10"/>
      <c r="E12" s="10"/>
      <c r="F12" s="12"/>
      <c r="G12" s="12"/>
      <c r="H12" s="12"/>
      <c r="I12" s="10"/>
      <c r="J12" s="10"/>
      <c r="K12" s="10"/>
      <c r="L12" s="10"/>
      <c r="M12" s="10"/>
      <c r="N12" s="10"/>
      <c r="O12" s="10"/>
      <c r="P12" s="10"/>
      <c r="Q12" s="10"/>
      <c r="R12" s="13">
        <v>0</v>
      </c>
      <c r="S12" s="13">
        <v>74759800</v>
      </c>
      <c r="T12" s="13">
        <v>0</v>
      </c>
      <c r="U12" s="13">
        <v>74759800</v>
      </c>
      <c r="V12" s="13">
        <v>74759800</v>
      </c>
      <c r="W12" s="13">
        <v>74759800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45228282.310000002</v>
      </c>
      <c r="AD12" s="13">
        <v>45228282.310000002</v>
      </c>
      <c r="AE12" s="13">
        <v>0</v>
      </c>
      <c r="AF12" s="13">
        <v>45228282.310000002</v>
      </c>
      <c r="AG12" s="13">
        <v>45228282.310000002</v>
      </c>
      <c r="AH12" s="13">
        <v>45228282.310000002</v>
      </c>
      <c r="AI12" s="13">
        <v>29531517.690000001</v>
      </c>
      <c r="AJ12" s="34">
        <f t="shared" si="0"/>
        <v>0.60498131763327356</v>
      </c>
      <c r="AK12" s="13">
        <v>29531517.690000001</v>
      </c>
      <c r="AL12" s="14">
        <v>0.60498131763327345</v>
      </c>
      <c r="AM12" s="13">
        <v>0</v>
      </c>
      <c r="AN12" s="14"/>
      <c r="AO12" s="5"/>
    </row>
    <row r="13" spans="1:41" ht="127.5" outlineLevel="4" x14ac:dyDescent="0.25">
      <c r="A13" s="10" t="s">
        <v>22</v>
      </c>
      <c r="B13" s="11" t="s">
        <v>23</v>
      </c>
      <c r="C13" s="10" t="s">
        <v>22</v>
      </c>
      <c r="D13" s="10"/>
      <c r="E13" s="10"/>
      <c r="F13" s="12"/>
      <c r="G13" s="12"/>
      <c r="H13" s="12"/>
      <c r="I13" s="10"/>
      <c r="J13" s="10"/>
      <c r="K13" s="10"/>
      <c r="L13" s="10"/>
      <c r="M13" s="10"/>
      <c r="N13" s="10"/>
      <c r="O13" s="10"/>
      <c r="P13" s="10"/>
      <c r="Q13" s="10"/>
      <c r="R13" s="13">
        <v>0</v>
      </c>
      <c r="S13" s="13">
        <v>385400</v>
      </c>
      <c r="T13" s="13">
        <v>0</v>
      </c>
      <c r="U13" s="13">
        <v>385400</v>
      </c>
      <c r="V13" s="13">
        <v>385400</v>
      </c>
      <c r="W13" s="13">
        <v>385400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246392.14</v>
      </c>
      <c r="AD13" s="13">
        <v>246392.14</v>
      </c>
      <c r="AE13" s="13">
        <v>0</v>
      </c>
      <c r="AF13" s="13">
        <v>246392.14</v>
      </c>
      <c r="AG13" s="13">
        <v>246392.14</v>
      </c>
      <c r="AH13" s="13">
        <v>246392.14</v>
      </c>
      <c r="AI13" s="13">
        <v>139007.85999999999</v>
      </c>
      <c r="AJ13" s="34">
        <f t="shared" si="0"/>
        <v>0.63931536066424499</v>
      </c>
      <c r="AK13" s="13">
        <v>139007.85999999999</v>
      </c>
      <c r="AL13" s="14">
        <v>0.63931536066424499</v>
      </c>
      <c r="AM13" s="13">
        <v>0</v>
      </c>
      <c r="AN13" s="14"/>
      <c r="AO13" s="5"/>
    </row>
    <row r="14" spans="1:41" ht="51" outlineLevel="4" x14ac:dyDescent="0.25">
      <c r="A14" s="10" t="s">
        <v>24</v>
      </c>
      <c r="B14" s="11" t="s">
        <v>25</v>
      </c>
      <c r="C14" s="10" t="s">
        <v>24</v>
      </c>
      <c r="D14" s="10"/>
      <c r="E14" s="10"/>
      <c r="F14" s="12"/>
      <c r="G14" s="12"/>
      <c r="H14" s="12"/>
      <c r="I14" s="10"/>
      <c r="J14" s="10"/>
      <c r="K14" s="10"/>
      <c r="L14" s="10"/>
      <c r="M14" s="10"/>
      <c r="N14" s="10"/>
      <c r="O14" s="10"/>
      <c r="P14" s="10"/>
      <c r="Q14" s="10"/>
      <c r="R14" s="13">
        <v>0</v>
      </c>
      <c r="S14" s="13">
        <v>174670</v>
      </c>
      <c r="T14" s="13">
        <v>0</v>
      </c>
      <c r="U14" s="13">
        <v>174670</v>
      </c>
      <c r="V14" s="13">
        <v>174670</v>
      </c>
      <c r="W14" s="13">
        <v>174670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189666.68</v>
      </c>
      <c r="AD14" s="13">
        <v>189666.68</v>
      </c>
      <c r="AE14" s="13">
        <v>0</v>
      </c>
      <c r="AF14" s="13">
        <v>189666.68</v>
      </c>
      <c r="AG14" s="13">
        <v>189666.68</v>
      </c>
      <c r="AH14" s="13">
        <v>189666.68</v>
      </c>
      <c r="AI14" s="13">
        <v>-14996.68</v>
      </c>
      <c r="AJ14" s="34">
        <f t="shared" si="0"/>
        <v>1.0858572164653346</v>
      </c>
      <c r="AK14" s="13">
        <v>-14996.68</v>
      </c>
      <c r="AL14" s="14">
        <v>1.0858572164653346</v>
      </c>
      <c r="AM14" s="13">
        <v>0</v>
      </c>
      <c r="AN14" s="14"/>
      <c r="AO14" s="5"/>
    </row>
    <row r="15" spans="1:41" ht="51" outlineLevel="4" x14ac:dyDescent="0.25">
      <c r="A15" s="10" t="s">
        <v>26</v>
      </c>
      <c r="B15" s="11" t="s">
        <v>27</v>
      </c>
      <c r="C15" s="10" t="s">
        <v>26</v>
      </c>
      <c r="D15" s="10"/>
      <c r="E15" s="10"/>
      <c r="F15" s="12"/>
      <c r="G15" s="12"/>
      <c r="H15" s="12"/>
      <c r="I15" s="10"/>
      <c r="J15" s="10"/>
      <c r="K15" s="10"/>
      <c r="L15" s="10"/>
      <c r="M15" s="10"/>
      <c r="N15" s="10"/>
      <c r="O15" s="10"/>
      <c r="P15" s="10"/>
      <c r="Q15" s="10"/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9.6199999999999992</v>
      </c>
      <c r="AD15" s="13">
        <v>9.6199999999999992</v>
      </c>
      <c r="AE15" s="13">
        <v>0</v>
      </c>
      <c r="AF15" s="13">
        <v>9.6199999999999992</v>
      </c>
      <c r="AG15" s="13">
        <v>9.6199999999999992</v>
      </c>
      <c r="AH15" s="13">
        <v>9.6199999999999992</v>
      </c>
      <c r="AI15" s="13">
        <v>-9.6199999999999992</v>
      </c>
      <c r="AJ15" s="34" t="e">
        <f t="shared" si="0"/>
        <v>#DIV/0!</v>
      </c>
      <c r="AK15" s="13">
        <v>-9.6199999999999992</v>
      </c>
      <c r="AL15" s="14"/>
      <c r="AM15" s="13">
        <v>0</v>
      </c>
      <c r="AN15" s="14"/>
      <c r="AO15" s="5"/>
    </row>
    <row r="16" spans="1:41" ht="38.25" outlineLevel="1" x14ac:dyDescent="0.25">
      <c r="A16" s="10" t="s">
        <v>28</v>
      </c>
      <c r="B16" s="20" t="s">
        <v>29</v>
      </c>
      <c r="C16" s="21" t="s">
        <v>28</v>
      </c>
      <c r="D16" s="21"/>
      <c r="E16" s="21"/>
      <c r="F16" s="22"/>
      <c r="G16" s="22"/>
      <c r="H16" s="22"/>
      <c r="I16" s="21"/>
      <c r="J16" s="21"/>
      <c r="K16" s="21"/>
      <c r="L16" s="21"/>
      <c r="M16" s="21"/>
      <c r="N16" s="21"/>
      <c r="O16" s="21"/>
      <c r="P16" s="21"/>
      <c r="Q16" s="21"/>
      <c r="R16" s="23">
        <v>0</v>
      </c>
      <c r="S16" s="23">
        <v>6931800</v>
      </c>
      <c r="T16" s="23">
        <v>651700</v>
      </c>
      <c r="U16" s="23">
        <v>7583500</v>
      </c>
      <c r="V16" s="23">
        <v>7583500</v>
      </c>
      <c r="W16" s="23">
        <v>7583500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5478222.4800000004</v>
      </c>
      <c r="AD16" s="23">
        <v>5478222.4800000004</v>
      </c>
      <c r="AE16" s="23">
        <v>0</v>
      </c>
      <c r="AF16" s="23">
        <v>5478222.4800000004</v>
      </c>
      <c r="AG16" s="23">
        <v>5478222.4800000004</v>
      </c>
      <c r="AH16" s="23">
        <v>5478222.4800000004</v>
      </c>
      <c r="AI16" s="23">
        <v>2105277.52</v>
      </c>
      <c r="AJ16" s="34">
        <f t="shared" si="0"/>
        <v>0.72238708775631311</v>
      </c>
      <c r="AK16" s="13">
        <v>2105277.52</v>
      </c>
      <c r="AL16" s="14">
        <v>0.722387087756313</v>
      </c>
      <c r="AM16" s="13">
        <v>0</v>
      </c>
      <c r="AN16" s="14"/>
      <c r="AO16" s="5"/>
    </row>
    <row r="17" spans="1:41" ht="114.75" outlineLevel="4" x14ac:dyDescent="0.25">
      <c r="A17" s="10" t="s">
        <v>30</v>
      </c>
      <c r="B17" s="11" t="s">
        <v>31</v>
      </c>
      <c r="C17" s="10" t="s">
        <v>30</v>
      </c>
      <c r="D17" s="10"/>
      <c r="E17" s="10"/>
      <c r="F17" s="12"/>
      <c r="G17" s="12"/>
      <c r="H17" s="12"/>
      <c r="I17" s="10"/>
      <c r="J17" s="10"/>
      <c r="K17" s="10"/>
      <c r="L17" s="10"/>
      <c r="M17" s="10"/>
      <c r="N17" s="10"/>
      <c r="O17" s="10"/>
      <c r="P17" s="10"/>
      <c r="Q17" s="10"/>
      <c r="R17" s="13">
        <v>0</v>
      </c>
      <c r="S17" s="13">
        <v>0</v>
      </c>
      <c r="T17" s="13">
        <v>2786300</v>
      </c>
      <c r="U17" s="13">
        <v>2786300</v>
      </c>
      <c r="V17" s="13">
        <v>2786300</v>
      </c>
      <c r="W17" s="13">
        <v>2786300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2469071.0699999998</v>
      </c>
      <c r="AD17" s="13">
        <v>2469071.0699999998</v>
      </c>
      <c r="AE17" s="13">
        <v>0</v>
      </c>
      <c r="AF17" s="13">
        <v>2469071.0699999998</v>
      </c>
      <c r="AG17" s="13">
        <v>2469071.0699999998</v>
      </c>
      <c r="AH17" s="13">
        <v>2469071.0699999998</v>
      </c>
      <c r="AI17" s="13">
        <v>317228.93</v>
      </c>
      <c r="AJ17" s="34">
        <f t="shared" si="0"/>
        <v>0.8861468865520582</v>
      </c>
      <c r="AK17" s="13">
        <v>317228.93</v>
      </c>
      <c r="AL17" s="14">
        <v>0.88614688655205831</v>
      </c>
      <c r="AM17" s="13">
        <v>0</v>
      </c>
      <c r="AN17" s="14"/>
      <c r="AO17" s="5"/>
    </row>
    <row r="18" spans="1:41" ht="140.25" outlineLevel="4" x14ac:dyDescent="0.25">
      <c r="A18" s="10" t="s">
        <v>32</v>
      </c>
      <c r="B18" s="11" t="s">
        <v>33</v>
      </c>
      <c r="C18" s="10" t="s">
        <v>32</v>
      </c>
      <c r="D18" s="10"/>
      <c r="E18" s="10"/>
      <c r="F18" s="12"/>
      <c r="G18" s="12"/>
      <c r="H18" s="12"/>
      <c r="I18" s="10"/>
      <c r="J18" s="10"/>
      <c r="K18" s="10"/>
      <c r="L18" s="10"/>
      <c r="M18" s="10"/>
      <c r="N18" s="10"/>
      <c r="O18" s="10"/>
      <c r="P18" s="10"/>
      <c r="Q18" s="10"/>
      <c r="R18" s="13">
        <v>0</v>
      </c>
      <c r="S18" s="13">
        <v>0</v>
      </c>
      <c r="T18" s="13">
        <v>49100</v>
      </c>
      <c r="U18" s="13">
        <v>49100</v>
      </c>
      <c r="V18" s="13">
        <v>49100</v>
      </c>
      <c r="W18" s="13">
        <v>49100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18944.95</v>
      </c>
      <c r="AD18" s="13">
        <v>18944.95</v>
      </c>
      <c r="AE18" s="13">
        <v>0</v>
      </c>
      <c r="AF18" s="13">
        <v>18944.95</v>
      </c>
      <c r="AG18" s="13">
        <v>18944.95</v>
      </c>
      <c r="AH18" s="13">
        <v>18944.95</v>
      </c>
      <c r="AI18" s="13">
        <v>30155.05</v>
      </c>
      <c r="AJ18" s="34">
        <f t="shared" si="0"/>
        <v>0.38584419551934829</v>
      </c>
      <c r="AK18" s="13">
        <v>30155.05</v>
      </c>
      <c r="AL18" s="14">
        <v>0.38584419551934829</v>
      </c>
      <c r="AM18" s="13">
        <v>0</v>
      </c>
      <c r="AN18" s="14"/>
      <c r="AO18" s="5"/>
    </row>
    <row r="19" spans="1:41" ht="127.5" outlineLevel="4" x14ac:dyDescent="0.25">
      <c r="A19" s="10" t="s">
        <v>34</v>
      </c>
      <c r="B19" s="11" t="s">
        <v>35</v>
      </c>
      <c r="C19" s="10" t="s">
        <v>34</v>
      </c>
      <c r="D19" s="10"/>
      <c r="E19" s="10"/>
      <c r="F19" s="12"/>
      <c r="G19" s="12"/>
      <c r="H19" s="12"/>
      <c r="I19" s="10"/>
      <c r="J19" s="10"/>
      <c r="K19" s="10"/>
      <c r="L19" s="10"/>
      <c r="M19" s="10"/>
      <c r="N19" s="10"/>
      <c r="O19" s="10"/>
      <c r="P19" s="10"/>
      <c r="Q19" s="10"/>
      <c r="R19" s="13">
        <v>0</v>
      </c>
      <c r="S19" s="13">
        <v>0</v>
      </c>
      <c r="T19" s="13">
        <v>4748100</v>
      </c>
      <c r="U19" s="13">
        <v>4748100</v>
      </c>
      <c r="V19" s="13">
        <v>4748100</v>
      </c>
      <c r="W19" s="13">
        <v>4748100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3419357.54</v>
      </c>
      <c r="AD19" s="13">
        <v>3419357.54</v>
      </c>
      <c r="AE19" s="13">
        <v>0</v>
      </c>
      <c r="AF19" s="13">
        <v>3419357.54</v>
      </c>
      <c r="AG19" s="13">
        <v>3419357.54</v>
      </c>
      <c r="AH19" s="13">
        <v>3419357.54</v>
      </c>
      <c r="AI19" s="13">
        <v>1328742.46</v>
      </c>
      <c r="AJ19" s="34">
        <f t="shared" si="0"/>
        <v>0.72015280638571222</v>
      </c>
      <c r="AK19" s="13">
        <v>1328742.46</v>
      </c>
      <c r="AL19" s="14">
        <v>0.72015280638571222</v>
      </c>
      <c r="AM19" s="13">
        <v>0</v>
      </c>
      <c r="AN19" s="14"/>
      <c r="AO19" s="5"/>
    </row>
    <row r="20" spans="1:41" ht="114.75" outlineLevel="4" x14ac:dyDescent="0.25">
      <c r="A20" s="10" t="s">
        <v>36</v>
      </c>
      <c r="B20" s="11" t="s">
        <v>37</v>
      </c>
      <c r="C20" s="10" t="s">
        <v>36</v>
      </c>
      <c r="D20" s="10"/>
      <c r="E20" s="10"/>
      <c r="F20" s="12"/>
      <c r="G20" s="12"/>
      <c r="H20" s="12"/>
      <c r="I20" s="10"/>
      <c r="J20" s="10"/>
      <c r="K20" s="10"/>
      <c r="L20" s="10"/>
      <c r="M20" s="10"/>
      <c r="N20" s="10"/>
      <c r="O20" s="10"/>
      <c r="P20" s="10"/>
      <c r="Q20" s="10"/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-429151.08</v>
      </c>
      <c r="AD20" s="13">
        <v>-429151.08</v>
      </c>
      <c r="AE20" s="13">
        <v>0</v>
      </c>
      <c r="AF20" s="13">
        <v>-429151.08</v>
      </c>
      <c r="AG20" s="13">
        <v>-429151.08</v>
      </c>
      <c r="AH20" s="13">
        <v>-429151.08</v>
      </c>
      <c r="AI20" s="13">
        <v>429151.08</v>
      </c>
      <c r="AJ20" s="34" t="e">
        <f t="shared" si="0"/>
        <v>#DIV/0!</v>
      </c>
      <c r="AK20" s="13">
        <v>429151.08</v>
      </c>
      <c r="AL20" s="14"/>
      <c r="AM20" s="13">
        <v>0</v>
      </c>
      <c r="AN20" s="14"/>
      <c r="AO20" s="5"/>
    </row>
    <row r="21" spans="1:41" s="31" customFormat="1" outlineLevel="1" x14ac:dyDescent="0.25">
      <c r="A21" s="25" t="s">
        <v>38</v>
      </c>
      <c r="B21" s="26" t="s">
        <v>39</v>
      </c>
      <c r="C21" s="25" t="s">
        <v>38</v>
      </c>
      <c r="D21" s="25"/>
      <c r="E21" s="25"/>
      <c r="F21" s="27"/>
      <c r="G21" s="27"/>
      <c r="H21" s="27"/>
      <c r="I21" s="25"/>
      <c r="J21" s="25"/>
      <c r="K21" s="25"/>
      <c r="L21" s="25"/>
      <c r="M21" s="25"/>
      <c r="N21" s="25"/>
      <c r="O21" s="25"/>
      <c r="P21" s="25"/>
      <c r="Q21" s="25"/>
      <c r="R21" s="28">
        <v>0</v>
      </c>
      <c r="S21" s="28">
        <v>5438400</v>
      </c>
      <c r="T21" s="28">
        <v>9700</v>
      </c>
      <c r="U21" s="28">
        <v>5448100</v>
      </c>
      <c r="V21" s="28">
        <v>5448100</v>
      </c>
      <c r="W21" s="28">
        <v>5448100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3462177.83</v>
      </c>
      <c r="AD21" s="28">
        <v>3462177.83</v>
      </c>
      <c r="AE21" s="28">
        <v>0</v>
      </c>
      <c r="AF21" s="28">
        <v>3462177.83</v>
      </c>
      <c r="AG21" s="28">
        <v>3462177.83</v>
      </c>
      <c r="AH21" s="28">
        <v>3462177.83</v>
      </c>
      <c r="AI21" s="28">
        <v>1985922.17</v>
      </c>
      <c r="AJ21" s="34">
        <f t="shared" si="0"/>
        <v>0.63548353187349715</v>
      </c>
      <c r="AK21" s="28">
        <v>1985922.17</v>
      </c>
      <c r="AL21" s="29">
        <v>0.63548353187349715</v>
      </c>
      <c r="AM21" s="28">
        <v>0</v>
      </c>
      <c r="AN21" s="29"/>
      <c r="AO21" s="30"/>
    </row>
    <row r="22" spans="1:41" ht="25.5" outlineLevel="4" x14ac:dyDescent="0.25">
      <c r="A22" s="10" t="s">
        <v>40</v>
      </c>
      <c r="B22" s="11" t="s">
        <v>41</v>
      </c>
      <c r="C22" s="10" t="s">
        <v>40</v>
      </c>
      <c r="D22" s="10"/>
      <c r="E22" s="10"/>
      <c r="F22" s="12"/>
      <c r="G22" s="12"/>
      <c r="H22" s="12"/>
      <c r="I22" s="10"/>
      <c r="J22" s="10"/>
      <c r="K22" s="10"/>
      <c r="L22" s="10"/>
      <c r="M22" s="10"/>
      <c r="N22" s="10"/>
      <c r="O22" s="10"/>
      <c r="P22" s="10"/>
      <c r="Q22" s="10"/>
      <c r="R22" s="13">
        <v>0</v>
      </c>
      <c r="S22" s="13">
        <v>4400000</v>
      </c>
      <c r="T22" s="13">
        <v>0</v>
      </c>
      <c r="U22" s="13">
        <v>4400000</v>
      </c>
      <c r="V22" s="13">
        <v>4400000</v>
      </c>
      <c r="W22" s="13">
        <v>4400000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2720832</v>
      </c>
      <c r="AD22" s="13">
        <v>2720832</v>
      </c>
      <c r="AE22" s="13">
        <v>0</v>
      </c>
      <c r="AF22" s="13">
        <v>2720832</v>
      </c>
      <c r="AG22" s="13">
        <v>2720832</v>
      </c>
      <c r="AH22" s="13">
        <v>2720832</v>
      </c>
      <c r="AI22" s="13">
        <v>1679168</v>
      </c>
      <c r="AJ22" s="34">
        <f t="shared" si="0"/>
        <v>0.61837090909090908</v>
      </c>
      <c r="AK22" s="13">
        <v>1679168</v>
      </c>
      <c r="AL22" s="14">
        <v>0.61837090909090908</v>
      </c>
      <c r="AM22" s="13">
        <v>0</v>
      </c>
      <c r="AN22" s="14"/>
      <c r="AO22" s="5"/>
    </row>
    <row r="23" spans="1:41" s="31" customFormat="1" outlineLevel="3" x14ac:dyDescent="0.25">
      <c r="A23" s="25" t="s">
        <v>42</v>
      </c>
      <c r="B23" s="26" t="s">
        <v>43</v>
      </c>
      <c r="C23" s="25" t="s">
        <v>42</v>
      </c>
      <c r="D23" s="25"/>
      <c r="E23" s="25"/>
      <c r="F23" s="27"/>
      <c r="G23" s="27"/>
      <c r="H23" s="27"/>
      <c r="I23" s="25"/>
      <c r="J23" s="25"/>
      <c r="K23" s="25"/>
      <c r="L23" s="25"/>
      <c r="M23" s="25"/>
      <c r="N23" s="25"/>
      <c r="O23" s="25"/>
      <c r="P23" s="25"/>
      <c r="Q23" s="25"/>
      <c r="R23" s="28">
        <v>0</v>
      </c>
      <c r="S23" s="28">
        <v>953700</v>
      </c>
      <c r="T23" s="28">
        <v>9700</v>
      </c>
      <c r="U23" s="28">
        <v>963400</v>
      </c>
      <c r="V23" s="28">
        <v>963400</v>
      </c>
      <c r="W23" s="28">
        <v>963400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714153.39</v>
      </c>
      <c r="AD23" s="28">
        <v>714153.39</v>
      </c>
      <c r="AE23" s="28">
        <v>0</v>
      </c>
      <c r="AF23" s="28">
        <v>714153.39</v>
      </c>
      <c r="AG23" s="28">
        <v>714153.39</v>
      </c>
      <c r="AH23" s="28">
        <v>714153.39</v>
      </c>
      <c r="AI23" s="28">
        <v>249246.61</v>
      </c>
      <c r="AJ23" s="34">
        <f t="shared" si="0"/>
        <v>0.74128439900352916</v>
      </c>
      <c r="AK23" s="28">
        <v>249246.61</v>
      </c>
      <c r="AL23" s="29">
        <v>0.74128439900352916</v>
      </c>
      <c r="AM23" s="28">
        <v>0</v>
      </c>
      <c r="AN23" s="29"/>
      <c r="AO23" s="30"/>
    </row>
    <row r="24" spans="1:41" outlineLevel="4" x14ac:dyDescent="0.25">
      <c r="A24" s="10" t="s">
        <v>44</v>
      </c>
      <c r="B24" s="11" t="s">
        <v>45</v>
      </c>
      <c r="C24" s="10" t="s">
        <v>44</v>
      </c>
      <c r="D24" s="10"/>
      <c r="E24" s="10"/>
      <c r="F24" s="12"/>
      <c r="G24" s="12"/>
      <c r="H24" s="12"/>
      <c r="I24" s="10"/>
      <c r="J24" s="10"/>
      <c r="K24" s="10"/>
      <c r="L24" s="10"/>
      <c r="M24" s="10"/>
      <c r="N24" s="10"/>
      <c r="O24" s="10"/>
      <c r="P24" s="10"/>
      <c r="Q24" s="10"/>
      <c r="R24" s="13">
        <v>0</v>
      </c>
      <c r="S24" s="13">
        <v>953700</v>
      </c>
      <c r="T24" s="13">
        <v>9700</v>
      </c>
      <c r="U24" s="13">
        <v>963400</v>
      </c>
      <c r="V24" s="13">
        <v>963400</v>
      </c>
      <c r="W24" s="13">
        <v>963400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714153.39</v>
      </c>
      <c r="AD24" s="13">
        <v>714153.39</v>
      </c>
      <c r="AE24" s="13">
        <v>0</v>
      </c>
      <c r="AF24" s="13">
        <v>714153.39</v>
      </c>
      <c r="AG24" s="13">
        <v>714153.39</v>
      </c>
      <c r="AH24" s="13">
        <v>714153.39</v>
      </c>
      <c r="AI24" s="13">
        <v>249246.61</v>
      </c>
      <c r="AJ24" s="34">
        <f t="shared" si="0"/>
        <v>0.74128439900352916</v>
      </c>
      <c r="AK24" s="13">
        <v>249246.61</v>
      </c>
      <c r="AL24" s="14">
        <v>0.74128439900352916</v>
      </c>
      <c r="AM24" s="13">
        <v>0</v>
      </c>
      <c r="AN24" s="14"/>
      <c r="AO24" s="5"/>
    </row>
    <row r="25" spans="1:41" s="31" customFormat="1" ht="38.25" outlineLevel="3" x14ac:dyDescent="0.25">
      <c r="A25" s="25" t="s">
        <v>46</v>
      </c>
      <c r="B25" s="26" t="s">
        <v>47</v>
      </c>
      <c r="C25" s="25" t="s">
        <v>46</v>
      </c>
      <c r="D25" s="25"/>
      <c r="E25" s="25"/>
      <c r="F25" s="27"/>
      <c r="G25" s="27"/>
      <c r="H25" s="27"/>
      <c r="I25" s="25"/>
      <c r="J25" s="25"/>
      <c r="K25" s="25"/>
      <c r="L25" s="25"/>
      <c r="M25" s="25"/>
      <c r="N25" s="25"/>
      <c r="O25" s="25"/>
      <c r="P25" s="25"/>
      <c r="Q25" s="25"/>
      <c r="R25" s="28">
        <v>0</v>
      </c>
      <c r="S25" s="28">
        <v>84700</v>
      </c>
      <c r="T25" s="28">
        <v>0</v>
      </c>
      <c r="U25" s="28">
        <v>84700</v>
      </c>
      <c r="V25" s="28">
        <v>84700</v>
      </c>
      <c r="W25" s="28">
        <v>84700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27192.44</v>
      </c>
      <c r="AD25" s="28">
        <v>27192.44</v>
      </c>
      <c r="AE25" s="28">
        <v>0</v>
      </c>
      <c r="AF25" s="28">
        <v>27192.44</v>
      </c>
      <c r="AG25" s="28">
        <v>27192.44</v>
      </c>
      <c r="AH25" s="28">
        <v>27192.44</v>
      </c>
      <c r="AI25" s="28">
        <v>57507.56</v>
      </c>
      <c r="AJ25" s="34">
        <f t="shared" si="0"/>
        <v>0.32104415584415585</v>
      </c>
      <c r="AK25" s="28">
        <v>57507.56</v>
      </c>
      <c r="AL25" s="29">
        <v>0.32104415584415585</v>
      </c>
      <c r="AM25" s="28">
        <v>0</v>
      </c>
      <c r="AN25" s="29"/>
      <c r="AO25" s="30"/>
    </row>
    <row r="26" spans="1:41" ht="38.25" outlineLevel="4" x14ac:dyDescent="0.25">
      <c r="A26" s="10" t="s">
        <v>48</v>
      </c>
      <c r="B26" s="11" t="s">
        <v>49</v>
      </c>
      <c r="C26" s="10" t="s">
        <v>48</v>
      </c>
      <c r="D26" s="10"/>
      <c r="E26" s="10"/>
      <c r="F26" s="12"/>
      <c r="G26" s="12"/>
      <c r="H26" s="12"/>
      <c r="I26" s="10"/>
      <c r="J26" s="10"/>
      <c r="K26" s="10"/>
      <c r="L26" s="10"/>
      <c r="M26" s="10"/>
      <c r="N26" s="10"/>
      <c r="O26" s="10"/>
      <c r="P26" s="10"/>
      <c r="Q26" s="10"/>
      <c r="R26" s="13">
        <v>0</v>
      </c>
      <c r="S26" s="13">
        <v>84700</v>
      </c>
      <c r="T26" s="13">
        <v>0</v>
      </c>
      <c r="U26" s="13">
        <v>84700</v>
      </c>
      <c r="V26" s="13">
        <v>84700</v>
      </c>
      <c r="W26" s="13">
        <v>84700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27192.44</v>
      </c>
      <c r="AD26" s="13">
        <v>27192.44</v>
      </c>
      <c r="AE26" s="13">
        <v>0</v>
      </c>
      <c r="AF26" s="13">
        <v>27192.44</v>
      </c>
      <c r="AG26" s="13">
        <v>27192.44</v>
      </c>
      <c r="AH26" s="13">
        <v>27192.44</v>
      </c>
      <c r="AI26" s="13">
        <v>57507.56</v>
      </c>
      <c r="AJ26" s="34">
        <f t="shared" si="0"/>
        <v>0.32104415584415585</v>
      </c>
      <c r="AK26" s="13">
        <v>57507.56</v>
      </c>
      <c r="AL26" s="14">
        <v>0.32104415584415585</v>
      </c>
      <c r="AM26" s="13">
        <v>0</v>
      </c>
      <c r="AN26" s="14"/>
      <c r="AO26" s="5"/>
    </row>
    <row r="27" spans="1:41" s="31" customFormat="1" outlineLevel="1" x14ac:dyDescent="0.25">
      <c r="A27" s="25" t="s">
        <v>50</v>
      </c>
      <c r="B27" s="26" t="s">
        <v>51</v>
      </c>
      <c r="C27" s="25" t="s">
        <v>50</v>
      </c>
      <c r="D27" s="25"/>
      <c r="E27" s="25"/>
      <c r="F27" s="27"/>
      <c r="G27" s="27"/>
      <c r="H27" s="27"/>
      <c r="I27" s="25"/>
      <c r="J27" s="25"/>
      <c r="K27" s="25"/>
      <c r="L27" s="25"/>
      <c r="M27" s="25"/>
      <c r="N27" s="25"/>
      <c r="O27" s="25"/>
      <c r="P27" s="25"/>
      <c r="Q27" s="25"/>
      <c r="R27" s="28">
        <v>0</v>
      </c>
      <c r="S27" s="28">
        <v>5536200</v>
      </c>
      <c r="T27" s="28">
        <v>0</v>
      </c>
      <c r="U27" s="28">
        <v>5536200</v>
      </c>
      <c r="V27" s="28">
        <v>5536200</v>
      </c>
      <c r="W27" s="28">
        <v>5536200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2469855.9700000002</v>
      </c>
      <c r="AD27" s="28">
        <v>2469855.9700000002</v>
      </c>
      <c r="AE27" s="28">
        <v>0</v>
      </c>
      <c r="AF27" s="28">
        <v>2469855.9700000002</v>
      </c>
      <c r="AG27" s="28">
        <v>2469855.9700000002</v>
      </c>
      <c r="AH27" s="28">
        <v>2469855.9700000002</v>
      </c>
      <c r="AI27" s="28">
        <v>3066344.03</v>
      </c>
      <c r="AJ27" s="34">
        <f t="shared" si="0"/>
        <v>0.44612838589646331</v>
      </c>
      <c r="AK27" s="28">
        <v>3066344.03</v>
      </c>
      <c r="AL27" s="29">
        <v>0.44612838589646325</v>
      </c>
      <c r="AM27" s="28">
        <v>0</v>
      </c>
      <c r="AN27" s="29"/>
      <c r="AO27" s="30"/>
    </row>
    <row r="28" spans="1:41" ht="51" outlineLevel="4" x14ac:dyDescent="0.25">
      <c r="A28" s="10" t="s">
        <v>52</v>
      </c>
      <c r="B28" s="11" t="s">
        <v>53</v>
      </c>
      <c r="C28" s="10" t="s">
        <v>52</v>
      </c>
      <c r="D28" s="10"/>
      <c r="E28" s="10"/>
      <c r="F28" s="12"/>
      <c r="G28" s="12"/>
      <c r="H28" s="12"/>
      <c r="I28" s="10"/>
      <c r="J28" s="10"/>
      <c r="K28" s="10"/>
      <c r="L28" s="10"/>
      <c r="M28" s="10"/>
      <c r="N28" s="10"/>
      <c r="O28" s="10"/>
      <c r="P28" s="10"/>
      <c r="Q28" s="10"/>
      <c r="R28" s="13">
        <v>0</v>
      </c>
      <c r="S28" s="13">
        <v>942100</v>
      </c>
      <c r="T28" s="13">
        <v>0</v>
      </c>
      <c r="U28" s="13">
        <v>942100</v>
      </c>
      <c r="V28" s="13">
        <v>942100</v>
      </c>
      <c r="W28" s="13">
        <v>942100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524220.41</v>
      </c>
      <c r="AD28" s="13">
        <v>524220.41</v>
      </c>
      <c r="AE28" s="13">
        <v>0</v>
      </c>
      <c r="AF28" s="13">
        <v>524220.41</v>
      </c>
      <c r="AG28" s="13">
        <v>524220.41</v>
      </c>
      <c r="AH28" s="13">
        <v>524220.41</v>
      </c>
      <c r="AI28" s="13">
        <v>417879.59</v>
      </c>
      <c r="AJ28" s="34">
        <f t="shared" si="0"/>
        <v>0.5564381806602271</v>
      </c>
      <c r="AK28" s="13">
        <v>417879.59</v>
      </c>
      <c r="AL28" s="14">
        <v>0.5564381806602271</v>
      </c>
      <c r="AM28" s="13">
        <v>0</v>
      </c>
      <c r="AN28" s="14"/>
      <c r="AO28" s="5"/>
    </row>
    <row r="29" spans="1:41" s="31" customFormat="1" outlineLevel="3" x14ac:dyDescent="0.25">
      <c r="A29" s="25" t="s">
        <v>54</v>
      </c>
      <c r="B29" s="26" t="s">
        <v>55</v>
      </c>
      <c r="C29" s="25" t="s">
        <v>54</v>
      </c>
      <c r="D29" s="25"/>
      <c r="E29" s="25"/>
      <c r="F29" s="27"/>
      <c r="G29" s="27"/>
      <c r="H29" s="27"/>
      <c r="I29" s="25"/>
      <c r="J29" s="25"/>
      <c r="K29" s="25"/>
      <c r="L29" s="25"/>
      <c r="M29" s="25"/>
      <c r="N29" s="25"/>
      <c r="O29" s="25"/>
      <c r="P29" s="25"/>
      <c r="Q29" s="25"/>
      <c r="R29" s="28">
        <v>0</v>
      </c>
      <c r="S29" s="28">
        <v>900000</v>
      </c>
      <c r="T29" s="28">
        <v>0</v>
      </c>
      <c r="U29" s="28">
        <v>900000</v>
      </c>
      <c r="V29" s="28">
        <v>900000</v>
      </c>
      <c r="W29" s="28">
        <v>900000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423369.18</v>
      </c>
      <c r="AD29" s="28">
        <v>423369.18</v>
      </c>
      <c r="AE29" s="28">
        <v>0</v>
      </c>
      <c r="AF29" s="28">
        <v>423369.18</v>
      </c>
      <c r="AG29" s="28">
        <v>423369.18</v>
      </c>
      <c r="AH29" s="28">
        <v>423369.18</v>
      </c>
      <c r="AI29" s="28">
        <v>476630.82</v>
      </c>
      <c r="AJ29" s="34">
        <f t="shared" si="0"/>
        <v>0.4704102</v>
      </c>
      <c r="AK29" s="28">
        <v>476630.82</v>
      </c>
      <c r="AL29" s="29">
        <v>0.4704102</v>
      </c>
      <c r="AM29" s="28">
        <v>0</v>
      </c>
      <c r="AN29" s="29"/>
      <c r="AO29" s="30"/>
    </row>
    <row r="30" spans="1:41" outlineLevel="4" x14ac:dyDescent="0.25">
      <c r="A30" s="10" t="s">
        <v>56</v>
      </c>
      <c r="B30" s="11" t="s">
        <v>57</v>
      </c>
      <c r="C30" s="10" t="s">
        <v>56</v>
      </c>
      <c r="D30" s="10"/>
      <c r="E30" s="10"/>
      <c r="F30" s="12"/>
      <c r="G30" s="12"/>
      <c r="H30" s="12"/>
      <c r="I30" s="10"/>
      <c r="J30" s="10"/>
      <c r="K30" s="10"/>
      <c r="L30" s="10"/>
      <c r="M30" s="10"/>
      <c r="N30" s="10"/>
      <c r="O30" s="10"/>
      <c r="P30" s="10"/>
      <c r="Q30" s="10"/>
      <c r="R30" s="13">
        <v>0</v>
      </c>
      <c r="S30" s="13">
        <v>198900</v>
      </c>
      <c r="T30" s="13">
        <v>0</v>
      </c>
      <c r="U30" s="13">
        <v>198900</v>
      </c>
      <c r="V30" s="13">
        <v>198900</v>
      </c>
      <c r="W30" s="13">
        <v>198900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149177.62</v>
      </c>
      <c r="AD30" s="13">
        <v>149177.62</v>
      </c>
      <c r="AE30" s="13">
        <v>0</v>
      </c>
      <c r="AF30" s="13">
        <v>149177.62</v>
      </c>
      <c r="AG30" s="13">
        <v>149177.62</v>
      </c>
      <c r="AH30" s="13">
        <v>149177.62</v>
      </c>
      <c r="AI30" s="13">
        <v>49722.38</v>
      </c>
      <c r="AJ30" s="34">
        <f t="shared" si="0"/>
        <v>0.75001317244846655</v>
      </c>
      <c r="AK30" s="13">
        <v>49722.38</v>
      </c>
      <c r="AL30" s="14">
        <v>0.75001317244846655</v>
      </c>
      <c r="AM30" s="13">
        <v>0</v>
      </c>
      <c r="AN30" s="14"/>
      <c r="AO30" s="5"/>
    </row>
    <row r="31" spans="1:41" outlineLevel="4" x14ac:dyDescent="0.25">
      <c r="A31" s="10" t="s">
        <v>58</v>
      </c>
      <c r="B31" s="11" t="s">
        <v>59</v>
      </c>
      <c r="C31" s="10" t="s">
        <v>58</v>
      </c>
      <c r="D31" s="10"/>
      <c r="E31" s="10"/>
      <c r="F31" s="12"/>
      <c r="G31" s="12"/>
      <c r="H31" s="12"/>
      <c r="I31" s="10"/>
      <c r="J31" s="10"/>
      <c r="K31" s="10"/>
      <c r="L31" s="10"/>
      <c r="M31" s="10"/>
      <c r="N31" s="10"/>
      <c r="O31" s="10"/>
      <c r="P31" s="10"/>
      <c r="Q31" s="10"/>
      <c r="R31" s="13">
        <v>0</v>
      </c>
      <c r="S31" s="13">
        <v>701100</v>
      </c>
      <c r="T31" s="13">
        <v>0</v>
      </c>
      <c r="U31" s="13">
        <v>701100</v>
      </c>
      <c r="V31" s="13">
        <v>701100</v>
      </c>
      <c r="W31" s="13">
        <v>701100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274191.56</v>
      </c>
      <c r="AD31" s="13">
        <v>274191.56</v>
      </c>
      <c r="AE31" s="13">
        <v>0</v>
      </c>
      <c r="AF31" s="13">
        <v>274191.56</v>
      </c>
      <c r="AG31" s="13">
        <v>274191.56</v>
      </c>
      <c r="AH31" s="13">
        <v>274191.56</v>
      </c>
      <c r="AI31" s="13">
        <v>426908.44</v>
      </c>
      <c r="AJ31" s="34">
        <f t="shared" si="0"/>
        <v>0.39108766224504349</v>
      </c>
      <c r="AK31" s="13">
        <v>426908.44</v>
      </c>
      <c r="AL31" s="14">
        <v>0.39108766224504349</v>
      </c>
      <c r="AM31" s="13">
        <v>0</v>
      </c>
      <c r="AN31" s="14"/>
      <c r="AO31" s="5"/>
    </row>
    <row r="32" spans="1:41" s="31" customFormat="1" outlineLevel="3" x14ac:dyDescent="0.25">
      <c r="A32" s="25" t="s">
        <v>60</v>
      </c>
      <c r="B32" s="26" t="s">
        <v>61</v>
      </c>
      <c r="C32" s="25" t="s">
        <v>60</v>
      </c>
      <c r="D32" s="25"/>
      <c r="E32" s="25"/>
      <c r="F32" s="27"/>
      <c r="G32" s="27"/>
      <c r="H32" s="27"/>
      <c r="I32" s="25"/>
      <c r="J32" s="25"/>
      <c r="K32" s="25"/>
      <c r="L32" s="25"/>
      <c r="M32" s="25"/>
      <c r="N32" s="25"/>
      <c r="O32" s="25"/>
      <c r="P32" s="25"/>
      <c r="Q32" s="25"/>
      <c r="R32" s="28">
        <v>0</v>
      </c>
      <c r="S32" s="28">
        <v>3694100</v>
      </c>
      <c r="T32" s="28">
        <v>0</v>
      </c>
      <c r="U32" s="28">
        <v>3694100</v>
      </c>
      <c r="V32" s="28">
        <v>3694100</v>
      </c>
      <c r="W32" s="28">
        <v>3694100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1522266.38</v>
      </c>
      <c r="AD32" s="28">
        <v>1522266.38</v>
      </c>
      <c r="AE32" s="28">
        <v>0</v>
      </c>
      <c r="AF32" s="28">
        <v>1522266.38</v>
      </c>
      <c r="AG32" s="28">
        <v>1522266.38</v>
      </c>
      <c r="AH32" s="28">
        <v>1522266.38</v>
      </c>
      <c r="AI32" s="28">
        <v>2171833.62</v>
      </c>
      <c r="AJ32" s="34">
        <f t="shared" si="0"/>
        <v>0.41208044719958853</v>
      </c>
      <c r="AK32" s="28">
        <v>2171833.62</v>
      </c>
      <c r="AL32" s="29">
        <v>0.41208044719958853</v>
      </c>
      <c r="AM32" s="28">
        <v>0</v>
      </c>
      <c r="AN32" s="29"/>
      <c r="AO32" s="30"/>
    </row>
    <row r="33" spans="1:41" ht="38.25" outlineLevel="4" x14ac:dyDescent="0.25">
      <c r="A33" s="10" t="s">
        <v>62</v>
      </c>
      <c r="B33" s="11" t="s">
        <v>63</v>
      </c>
      <c r="C33" s="10" t="s">
        <v>62</v>
      </c>
      <c r="D33" s="10"/>
      <c r="E33" s="10"/>
      <c r="F33" s="12"/>
      <c r="G33" s="12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3">
        <v>0</v>
      </c>
      <c r="S33" s="13">
        <v>682100</v>
      </c>
      <c r="T33" s="13">
        <v>0</v>
      </c>
      <c r="U33" s="13">
        <v>682100</v>
      </c>
      <c r="V33" s="13">
        <v>682100</v>
      </c>
      <c r="W33" s="13">
        <v>682100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374773.86</v>
      </c>
      <c r="AD33" s="13">
        <v>374773.86</v>
      </c>
      <c r="AE33" s="13">
        <v>0</v>
      </c>
      <c r="AF33" s="13">
        <v>374773.86</v>
      </c>
      <c r="AG33" s="13">
        <v>374773.86</v>
      </c>
      <c r="AH33" s="13">
        <v>374773.86</v>
      </c>
      <c r="AI33" s="13">
        <v>307326.14</v>
      </c>
      <c r="AJ33" s="34">
        <f t="shared" si="0"/>
        <v>0.54944122562674091</v>
      </c>
      <c r="AK33" s="13">
        <v>307326.14</v>
      </c>
      <c r="AL33" s="14">
        <v>0.54944122562674091</v>
      </c>
      <c r="AM33" s="13">
        <v>0</v>
      </c>
      <c r="AN33" s="14"/>
      <c r="AO33" s="5"/>
    </row>
    <row r="34" spans="1:41" ht="38.25" outlineLevel="4" x14ac:dyDescent="0.25">
      <c r="A34" s="10" t="s">
        <v>64</v>
      </c>
      <c r="B34" s="11" t="s">
        <v>65</v>
      </c>
      <c r="C34" s="10" t="s">
        <v>64</v>
      </c>
      <c r="D34" s="10"/>
      <c r="E34" s="10"/>
      <c r="F34" s="12"/>
      <c r="G34" s="12"/>
      <c r="H34" s="12"/>
      <c r="I34" s="10"/>
      <c r="J34" s="10"/>
      <c r="K34" s="10"/>
      <c r="L34" s="10"/>
      <c r="M34" s="10"/>
      <c r="N34" s="10"/>
      <c r="O34" s="10"/>
      <c r="P34" s="10"/>
      <c r="Q34" s="10"/>
      <c r="R34" s="13">
        <v>0</v>
      </c>
      <c r="S34" s="13">
        <v>3012000</v>
      </c>
      <c r="T34" s="13">
        <v>0</v>
      </c>
      <c r="U34" s="13">
        <v>3012000</v>
      </c>
      <c r="V34" s="13">
        <v>3012000</v>
      </c>
      <c r="W34" s="13">
        <v>3012000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1147492.52</v>
      </c>
      <c r="AD34" s="13">
        <v>1147492.52</v>
      </c>
      <c r="AE34" s="13">
        <v>0</v>
      </c>
      <c r="AF34" s="13">
        <v>1147492.52</v>
      </c>
      <c r="AG34" s="13">
        <v>1147492.52</v>
      </c>
      <c r="AH34" s="13">
        <v>1147492.52</v>
      </c>
      <c r="AI34" s="13">
        <v>1864507.48</v>
      </c>
      <c r="AJ34" s="34">
        <f t="shared" si="0"/>
        <v>0.38097361221779547</v>
      </c>
      <c r="AK34" s="13">
        <v>1864507.48</v>
      </c>
      <c r="AL34" s="14">
        <v>0.38097361221779547</v>
      </c>
      <c r="AM34" s="13">
        <v>0</v>
      </c>
      <c r="AN34" s="14"/>
      <c r="AO34" s="5"/>
    </row>
    <row r="35" spans="1:41" s="31" customFormat="1" ht="25.5" outlineLevel="1" x14ac:dyDescent="0.25">
      <c r="A35" s="25" t="s">
        <v>66</v>
      </c>
      <c r="B35" s="26" t="s">
        <v>67</v>
      </c>
      <c r="C35" s="25" t="s">
        <v>66</v>
      </c>
      <c r="D35" s="25"/>
      <c r="E35" s="25"/>
      <c r="F35" s="27"/>
      <c r="G35" s="27"/>
      <c r="H35" s="27"/>
      <c r="I35" s="25"/>
      <c r="J35" s="25"/>
      <c r="K35" s="25"/>
      <c r="L35" s="25"/>
      <c r="M35" s="25"/>
      <c r="N35" s="25"/>
      <c r="O35" s="25"/>
      <c r="P35" s="25"/>
      <c r="Q35" s="25"/>
      <c r="R35" s="28">
        <v>0</v>
      </c>
      <c r="S35" s="28">
        <v>421500</v>
      </c>
      <c r="T35" s="28">
        <v>0</v>
      </c>
      <c r="U35" s="28">
        <v>421500</v>
      </c>
      <c r="V35" s="28">
        <v>421500</v>
      </c>
      <c r="W35" s="28">
        <v>421500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248909.14</v>
      </c>
      <c r="AD35" s="28">
        <v>248909.14</v>
      </c>
      <c r="AE35" s="28">
        <v>0</v>
      </c>
      <c r="AF35" s="28">
        <v>248909.14</v>
      </c>
      <c r="AG35" s="28">
        <v>248909.14</v>
      </c>
      <c r="AH35" s="28">
        <v>248909.14</v>
      </c>
      <c r="AI35" s="28">
        <v>172590.86</v>
      </c>
      <c r="AJ35" s="34">
        <f t="shared" si="0"/>
        <v>0.5905317674970344</v>
      </c>
      <c r="AK35" s="28">
        <v>172590.86</v>
      </c>
      <c r="AL35" s="29">
        <v>0.5905317674970344</v>
      </c>
      <c r="AM35" s="28">
        <v>0</v>
      </c>
      <c r="AN35" s="29"/>
      <c r="AO35" s="30"/>
    </row>
    <row r="36" spans="1:41" outlineLevel="3" x14ac:dyDescent="0.25">
      <c r="A36" s="10" t="s">
        <v>68</v>
      </c>
      <c r="B36" s="11" t="s">
        <v>69</v>
      </c>
      <c r="C36" s="10" t="s">
        <v>68</v>
      </c>
      <c r="D36" s="10"/>
      <c r="E36" s="10"/>
      <c r="F36" s="12"/>
      <c r="G36" s="12"/>
      <c r="H36" s="12"/>
      <c r="I36" s="10"/>
      <c r="J36" s="10"/>
      <c r="K36" s="10"/>
      <c r="L36" s="10"/>
      <c r="M36" s="10"/>
      <c r="N36" s="10"/>
      <c r="O36" s="10"/>
      <c r="P36" s="10"/>
      <c r="Q36" s="10"/>
      <c r="R36" s="13">
        <v>0</v>
      </c>
      <c r="S36" s="13">
        <v>421500</v>
      </c>
      <c r="T36" s="13">
        <v>0</v>
      </c>
      <c r="U36" s="13">
        <v>421500</v>
      </c>
      <c r="V36" s="13">
        <v>421500</v>
      </c>
      <c r="W36" s="13">
        <v>421500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248909.14</v>
      </c>
      <c r="AD36" s="13">
        <v>248909.14</v>
      </c>
      <c r="AE36" s="13">
        <v>0</v>
      </c>
      <c r="AF36" s="13">
        <v>248909.14</v>
      </c>
      <c r="AG36" s="13">
        <v>248909.14</v>
      </c>
      <c r="AH36" s="13">
        <v>248909.14</v>
      </c>
      <c r="AI36" s="13">
        <v>172590.86</v>
      </c>
      <c r="AJ36" s="34">
        <f t="shared" si="0"/>
        <v>0.5905317674970344</v>
      </c>
      <c r="AK36" s="13">
        <v>172590.86</v>
      </c>
      <c r="AL36" s="14">
        <v>0.5905317674970344</v>
      </c>
      <c r="AM36" s="13">
        <v>0</v>
      </c>
      <c r="AN36" s="14"/>
      <c r="AO36" s="5"/>
    </row>
    <row r="37" spans="1:41" ht="25.5" outlineLevel="4" x14ac:dyDescent="0.25">
      <c r="A37" s="10" t="s">
        <v>70</v>
      </c>
      <c r="B37" s="11" t="s">
        <v>71</v>
      </c>
      <c r="C37" s="10" t="s">
        <v>70</v>
      </c>
      <c r="D37" s="10"/>
      <c r="E37" s="10"/>
      <c r="F37" s="12"/>
      <c r="G37" s="12"/>
      <c r="H37" s="12"/>
      <c r="I37" s="10"/>
      <c r="J37" s="10"/>
      <c r="K37" s="10"/>
      <c r="L37" s="10"/>
      <c r="M37" s="10"/>
      <c r="N37" s="10"/>
      <c r="O37" s="10"/>
      <c r="P37" s="10"/>
      <c r="Q37" s="10"/>
      <c r="R37" s="13">
        <v>0</v>
      </c>
      <c r="S37" s="13">
        <v>421500</v>
      </c>
      <c r="T37" s="13">
        <v>0</v>
      </c>
      <c r="U37" s="13">
        <v>421500</v>
      </c>
      <c r="V37" s="13">
        <v>421500</v>
      </c>
      <c r="W37" s="13">
        <v>421500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248909.14</v>
      </c>
      <c r="AD37" s="13">
        <v>248909.14</v>
      </c>
      <c r="AE37" s="13">
        <v>0</v>
      </c>
      <c r="AF37" s="13">
        <v>248909.14</v>
      </c>
      <c r="AG37" s="13">
        <v>248909.14</v>
      </c>
      <c r="AH37" s="13">
        <v>248909.14</v>
      </c>
      <c r="AI37" s="13">
        <v>172590.86</v>
      </c>
      <c r="AJ37" s="34">
        <f t="shared" si="0"/>
        <v>0.5905317674970344</v>
      </c>
      <c r="AK37" s="13">
        <v>172590.86</v>
      </c>
      <c r="AL37" s="14">
        <v>0.5905317674970344</v>
      </c>
      <c r="AM37" s="13">
        <v>0</v>
      </c>
      <c r="AN37" s="14"/>
      <c r="AO37" s="5"/>
    </row>
    <row r="38" spans="1:41" s="31" customFormat="1" outlineLevel="1" x14ac:dyDescent="0.25">
      <c r="A38" s="25" t="s">
        <v>72</v>
      </c>
      <c r="B38" s="26" t="s">
        <v>73</v>
      </c>
      <c r="C38" s="25" t="s">
        <v>72</v>
      </c>
      <c r="D38" s="25"/>
      <c r="E38" s="25"/>
      <c r="F38" s="27"/>
      <c r="G38" s="27"/>
      <c r="H38" s="27"/>
      <c r="I38" s="25"/>
      <c r="J38" s="25"/>
      <c r="K38" s="25"/>
      <c r="L38" s="25"/>
      <c r="M38" s="25"/>
      <c r="N38" s="25"/>
      <c r="O38" s="25"/>
      <c r="P38" s="25"/>
      <c r="Q38" s="25"/>
      <c r="R38" s="28">
        <v>0</v>
      </c>
      <c r="S38" s="28">
        <v>1017350</v>
      </c>
      <c r="T38" s="28">
        <v>0</v>
      </c>
      <c r="U38" s="28">
        <v>1017350</v>
      </c>
      <c r="V38" s="28">
        <v>1017350</v>
      </c>
      <c r="W38" s="28">
        <v>1017350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1228756.5</v>
      </c>
      <c r="AD38" s="28">
        <v>1228756.5</v>
      </c>
      <c r="AE38" s="28">
        <v>0</v>
      </c>
      <c r="AF38" s="28">
        <v>1228756.5</v>
      </c>
      <c r="AG38" s="28">
        <v>1228756.5</v>
      </c>
      <c r="AH38" s="28">
        <v>1228756.5</v>
      </c>
      <c r="AI38" s="28">
        <v>-211406.5</v>
      </c>
      <c r="AJ38" s="34">
        <f t="shared" si="0"/>
        <v>1.2078011500466899</v>
      </c>
      <c r="AK38" s="28">
        <v>-211406.5</v>
      </c>
      <c r="AL38" s="29">
        <v>1.2078011500466899</v>
      </c>
      <c r="AM38" s="28">
        <v>0</v>
      </c>
      <c r="AN38" s="29"/>
      <c r="AO38" s="30"/>
    </row>
    <row r="39" spans="1:41" ht="51" outlineLevel="4" x14ac:dyDescent="0.25">
      <c r="A39" s="10" t="s">
        <v>74</v>
      </c>
      <c r="B39" s="11" t="s">
        <v>75</v>
      </c>
      <c r="C39" s="10" t="s">
        <v>74</v>
      </c>
      <c r="D39" s="10"/>
      <c r="E39" s="10"/>
      <c r="F39" s="12"/>
      <c r="G39" s="12"/>
      <c r="H39" s="12"/>
      <c r="I39" s="10"/>
      <c r="J39" s="10"/>
      <c r="K39" s="10"/>
      <c r="L39" s="10"/>
      <c r="M39" s="10"/>
      <c r="N39" s="10"/>
      <c r="O39" s="10"/>
      <c r="P39" s="10"/>
      <c r="Q39" s="10"/>
      <c r="R39" s="13">
        <v>0</v>
      </c>
      <c r="S39" s="13">
        <v>628100</v>
      </c>
      <c r="T39" s="13">
        <v>0</v>
      </c>
      <c r="U39" s="13">
        <v>628100</v>
      </c>
      <c r="V39" s="13">
        <v>628100</v>
      </c>
      <c r="W39" s="13">
        <v>628100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717130.75</v>
      </c>
      <c r="AD39" s="13">
        <v>717130.75</v>
      </c>
      <c r="AE39" s="13">
        <v>0</v>
      </c>
      <c r="AF39" s="13">
        <v>717130.75</v>
      </c>
      <c r="AG39" s="13">
        <v>717130.75</v>
      </c>
      <c r="AH39" s="13">
        <v>717130.75</v>
      </c>
      <c r="AI39" s="13">
        <v>-89030.75</v>
      </c>
      <c r="AJ39" s="34">
        <f t="shared" si="0"/>
        <v>1.1417461391498169</v>
      </c>
      <c r="AK39" s="13">
        <v>-89030.75</v>
      </c>
      <c r="AL39" s="14">
        <v>1.1417461391498169</v>
      </c>
      <c r="AM39" s="13">
        <v>0</v>
      </c>
      <c r="AN39" s="14"/>
      <c r="AO39" s="5"/>
    </row>
    <row r="40" spans="1:41" ht="76.5" outlineLevel="4" x14ac:dyDescent="0.25">
      <c r="A40" s="10" t="s">
        <v>76</v>
      </c>
      <c r="B40" s="11" t="s">
        <v>77</v>
      </c>
      <c r="C40" s="10" t="s">
        <v>76</v>
      </c>
      <c r="D40" s="10"/>
      <c r="E40" s="10"/>
      <c r="F40" s="12"/>
      <c r="G40" s="12"/>
      <c r="H40" s="12"/>
      <c r="I40" s="10"/>
      <c r="J40" s="10"/>
      <c r="K40" s="10"/>
      <c r="L40" s="10"/>
      <c r="M40" s="10"/>
      <c r="N40" s="10"/>
      <c r="O40" s="10"/>
      <c r="P40" s="10"/>
      <c r="Q40" s="10"/>
      <c r="R40" s="13">
        <v>0</v>
      </c>
      <c r="S40" s="13">
        <v>46750</v>
      </c>
      <c r="T40" s="13">
        <v>0</v>
      </c>
      <c r="U40" s="13">
        <v>46750</v>
      </c>
      <c r="V40" s="13">
        <v>46750</v>
      </c>
      <c r="W40" s="13">
        <v>46750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29410</v>
      </c>
      <c r="AD40" s="13">
        <v>29410</v>
      </c>
      <c r="AE40" s="13">
        <v>0</v>
      </c>
      <c r="AF40" s="13">
        <v>29410</v>
      </c>
      <c r="AG40" s="13">
        <v>29410</v>
      </c>
      <c r="AH40" s="13">
        <v>29410</v>
      </c>
      <c r="AI40" s="13">
        <v>17340</v>
      </c>
      <c r="AJ40" s="34">
        <f t="shared" si="0"/>
        <v>0.62909090909090915</v>
      </c>
      <c r="AK40" s="13">
        <v>17340</v>
      </c>
      <c r="AL40" s="14">
        <v>0.62909090909090915</v>
      </c>
      <c r="AM40" s="13">
        <v>0</v>
      </c>
      <c r="AN40" s="14"/>
      <c r="AO40" s="5"/>
    </row>
    <row r="41" spans="1:41" ht="76.5" outlineLevel="4" x14ac:dyDescent="0.25">
      <c r="A41" s="10" t="s">
        <v>78</v>
      </c>
      <c r="B41" s="11" t="s">
        <v>79</v>
      </c>
      <c r="C41" s="10" t="s">
        <v>78</v>
      </c>
      <c r="D41" s="10"/>
      <c r="E41" s="10"/>
      <c r="F41" s="12"/>
      <c r="G41" s="12"/>
      <c r="H41" s="12"/>
      <c r="I41" s="10"/>
      <c r="J41" s="10"/>
      <c r="K41" s="10"/>
      <c r="L41" s="10"/>
      <c r="M41" s="10"/>
      <c r="N41" s="10"/>
      <c r="O41" s="10"/>
      <c r="P41" s="10"/>
      <c r="Q41" s="10"/>
      <c r="R41" s="13">
        <v>0</v>
      </c>
      <c r="S41" s="13">
        <v>2000</v>
      </c>
      <c r="T41" s="13">
        <v>0</v>
      </c>
      <c r="U41" s="13">
        <v>2000</v>
      </c>
      <c r="V41" s="13">
        <v>2000</v>
      </c>
      <c r="W41" s="13">
        <v>2000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1750</v>
      </c>
      <c r="AD41" s="13">
        <v>1750</v>
      </c>
      <c r="AE41" s="13">
        <v>0</v>
      </c>
      <c r="AF41" s="13">
        <v>1750</v>
      </c>
      <c r="AG41" s="13">
        <v>1750</v>
      </c>
      <c r="AH41" s="13">
        <v>1750</v>
      </c>
      <c r="AI41" s="13">
        <v>250</v>
      </c>
      <c r="AJ41" s="34">
        <f t="shared" si="0"/>
        <v>0.875</v>
      </c>
      <c r="AK41" s="13">
        <v>250</v>
      </c>
      <c r="AL41" s="14">
        <v>0.875</v>
      </c>
      <c r="AM41" s="13">
        <v>0</v>
      </c>
      <c r="AN41" s="14"/>
      <c r="AO41" s="5"/>
    </row>
    <row r="42" spans="1:41" ht="102" outlineLevel="4" x14ac:dyDescent="0.25">
      <c r="A42" s="10" t="s">
        <v>80</v>
      </c>
      <c r="B42" s="11" t="s">
        <v>81</v>
      </c>
      <c r="C42" s="10" t="s">
        <v>80</v>
      </c>
      <c r="D42" s="10"/>
      <c r="E42" s="10"/>
      <c r="F42" s="12"/>
      <c r="G42" s="12"/>
      <c r="H42" s="12"/>
      <c r="I42" s="10"/>
      <c r="J42" s="10"/>
      <c r="K42" s="10"/>
      <c r="L42" s="10"/>
      <c r="M42" s="10"/>
      <c r="N42" s="10"/>
      <c r="O42" s="10"/>
      <c r="P42" s="10"/>
      <c r="Q42" s="10"/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-40</v>
      </c>
      <c r="AD42" s="13">
        <v>-40</v>
      </c>
      <c r="AE42" s="13">
        <v>0</v>
      </c>
      <c r="AF42" s="13">
        <v>-40</v>
      </c>
      <c r="AG42" s="13">
        <v>-40</v>
      </c>
      <c r="AH42" s="13">
        <v>-40</v>
      </c>
      <c r="AI42" s="13">
        <v>40</v>
      </c>
      <c r="AJ42" s="34" t="e">
        <f t="shared" si="0"/>
        <v>#DIV/0!</v>
      </c>
      <c r="AK42" s="13">
        <v>40</v>
      </c>
      <c r="AL42" s="14"/>
      <c r="AM42" s="13">
        <v>0</v>
      </c>
      <c r="AN42" s="14"/>
      <c r="AO42" s="5"/>
    </row>
    <row r="43" spans="1:41" ht="51" outlineLevel="4" x14ac:dyDescent="0.25">
      <c r="A43" s="10" t="s">
        <v>82</v>
      </c>
      <c r="B43" s="11" t="s">
        <v>83</v>
      </c>
      <c r="C43" s="10" t="s">
        <v>82</v>
      </c>
      <c r="D43" s="10"/>
      <c r="E43" s="10"/>
      <c r="F43" s="12"/>
      <c r="G43" s="12"/>
      <c r="H43" s="12"/>
      <c r="I43" s="10"/>
      <c r="J43" s="10"/>
      <c r="K43" s="10"/>
      <c r="L43" s="10"/>
      <c r="M43" s="10"/>
      <c r="N43" s="10"/>
      <c r="O43" s="10"/>
      <c r="P43" s="10"/>
      <c r="Q43" s="10"/>
      <c r="R43" s="13">
        <v>0</v>
      </c>
      <c r="S43" s="13">
        <v>340500</v>
      </c>
      <c r="T43" s="13">
        <v>0</v>
      </c>
      <c r="U43" s="13">
        <v>340500</v>
      </c>
      <c r="V43" s="13">
        <v>340500</v>
      </c>
      <c r="W43" s="13">
        <v>340500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410980.75</v>
      </c>
      <c r="AD43" s="13">
        <v>410980.75</v>
      </c>
      <c r="AE43" s="13">
        <v>0</v>
      </c>
      <c r="AF43" s="13">
        <v>410980.75</v>
      </c>
      <c r="AG43" s="13">
        <v>410980.75</v>
      </c>
      <c r="AH43" s="13">
        <v>410980.75</v>
      </c>
      <c r="AI43" s="13">
        <v>-70480.75</v>
      </c>
      <c r="AJ43" s="34">
        <f t="shared" si="0"/>
        <v>1.2069919236417033</v>
      </c>
      <c r="AK43" s="13">
        <v>-70480.75</v>
      </c>
      <c r="AL43" s="14">
        <v>1.2069919236417033</v>
      </c>
      <c r="AM43" s="13">
        <v>0</v>
      </c>
      <c r="AN43" s="14"/>
      <c r="AO43" s="5"/>
    </row>
    <row r="44" spans="1:41" ht="25.5" outlineLevel="4" x14ac:dyDescent="0.25">
      <c r="A44" s="10" t="s">
        <v>84</v>
      </c>
      <c r="B44" s="11" t="s">
        <v>85</v>
      </c>
      <c r="C44" s="10" t="s">
        <v>84</v>
      </c>
      <c r="D44" s="10"/>
      <c r="E44" s="10"/>
      <c r="F44" s="12"/>
      <c r="G44" s="12"/>
      <c r="H44" s="12"/>
      <c r="I44" s="10"/>
      <c r="J44" s="10"/>
      <c r="K44" s="10"/>
      <c r="L44" s="10"/>
      <c r="M44" s="10"/>
      <c r="N44" s="10"/>
      <c r="O44" s="10"/>
      <c r="P44" s="10"/>
      <c r="Q44" s="10"/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21525</v>
      </c>
      <c r="AD44" s="13">
        <v>21525</v>
      </c>
      <c r="AE44" s="13">
        <v>0</v>
      </c>
      <c r="AF44" s="13">
        <v>21525</v>
      </c>
      <c r="AG44" s="13">
        <v>21525</v>
      </c>
      <c r="AH44" s="13">
        <v>21525</v>
      </c>
      <c r="AI44" s="13">
        <v>-21525</v>
      </c>
      <c r="AJ44" s="34" t="e">
        <f t="shared" si="0"/>
        <v>#DIV/0!</v>
      </c>
      <c r="AK44" s="13">
        <v>-21525</v>
      </c>
      <c r="AL44" s="14"/>
      <c r="AM44" s="13">
        <v>0</v>
      </c>
      <c r="AN44" s="14"/>
      <c r="AO44" s="5"/>
    </row>
    <row r="45" spans="1:41" ht="102" outlineLevel="4" x14ac:dyDescent="0.25">
      <c r="A45" s="10" t="s">
        <v>86</v>
      </c>
      <c r="B45" s="11" t="s">
        <v>87</v>
      </c>
      <c r="C45" s="10" t="s">
        <v>86</v>
      </c>
      <c r="D45" s="10"/>
      <c r="E45" s="10"/>
      <c r="F45" s="12"/>
      <c r="G45" s="12"/>
      <c r="H45" s="12"/>
      <c r="I45" s="10"/>
      <c r="J45" s="10"/>
      <c r="K45" s="10"/>
      <c r="L45" s="10"/>
      <c r="M45" s="10"/>
      <c r="N45" s="10"/>
      <c r="O45" s="10"/>
      <c r="P45" s="10"/>
      <c r="Q45" s="10"/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48000</v>
      </c>
      <c r="AD45" s="13">
        <v>48000</v>
      </c>
      <c r="AE45" s="13">
        <v>0</v>
      </c>
      <c r="AF45" s="13">
        <v>48000</v>
      </c>
      <c r="AG45" s="13">
        <v>48000</v>
      </c>
      <c r="AH45" s="13">
        <v>48000</v>
      </c>
      <c r="AI45" s="13">
        <v>-48000</v>
      </c>
      <c r="AJ45" s="34" t="e">
        <f t="shared" si="0"/>
        <v>#DIV/0!</v>
      </c>
      <c r="AK45" s="13">
        <v>-48000</v>
      </c>
      <c r="AL45" s="14"/>
      <c r="AM45" s="13">
        <v>0</v>
      </c>
      <c r="AN45" s="14"/>
      <c r="AO45" s="5"/>
    </row>
    <row r="46" spans="1:41" s="31" customFormat="1" ht="51" outlineLevel="1" x14ac:dyDescent="0.25">
      <c r="A46" s="25" t="s">
        <v>88</v>
      </c>
      <c r="B46" s="26" t="s">
        <v>89</v>
      </c>
      <c r="C46" s="25" t="s">
        <v>88</v>
      </c>
      <c r="D46" s="25"/>
      <c r="E46" s="25"/>
      <c r="F46" s="27"/>
      <c r="G46" s="27"/>
      <c r="H46" s="27"/>
      <c r="I46" s="25"/>
      <c r="J46" s="25"/>
      <c r="K46" s="25"/>
      <c r="L46" s="25"/>
      <c r="M46" s="25"/>
      <c r="N46" s="25"/>
      <c r="O46" s="25"/>
      <c r="P46" s="25"/>
      <c r="Q46" s="25"/>
      <c r="R46" s="28">
        <v>0</v>
      </c>
      <c r="S46" s="28">
        <v>3601100</v>
      </c>
      <c r="T46" s="28">
        <v>2822753</v>
      </c>
      <c r="U46" s="28">
        <v>6423853</v>
      </c>
      <c r="V46" s="28">
        <v>6423853</v>
      </c>
      <c r="W46" s="28">
        <v>6423853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5448055.3499999996</v>
      </c>
      <c r="AD46" s="28">
        <v>5448055.3499999996</v>
      </c>
      <c r="AE46" s="28">
        <v>0</v>
      </c>
      <c r="AF46" s="28">
        <v>5448055.3499999996</v>
      </c>
      <c r="AG46" s="28">
        <v>5448055.3499999996</v>
      </c>
      <c r="AH46" s="28">
        <v>5448055.3499999996</v>
      </c>
      <c r="AI46" s="28">
        <v>975797.65</v>
      </c>
      <c r="AJ46" s="34">
        <f t="shared" si="0"/>
        <v>0.84809776157704719</v>
      </c>
      <c r="AK46" s="28">
        <v>975797.65</v>
      </c>
      <c r="AL46" s="29">
        <v>0.8480977615770473</v>
      </c>
      <c r="AM46" s="28">
        <v>0</v>
      </c>
      <c r="AN46" s="29"/>
      <c r="AO46" s="30"/>
    </row>
    <row r="47" spans="1:41" ht="63.75" outlineLevel="4" x14ac:dyDescent="0.25">
      <c r="A47" s="10" t="s">
        <v>90</v>
      </c>
      <c r="B47" s="11" t="s">
        <v>91</v>
      </c>
      <c r="C47" s="10" t="s">
        <v>90</v>
      </c>
      <c r="D47" s="10"/>
      <c r="E47" s="10"/>
      <c r="F47" s="12"/>
      <c r="G47" s="12"/>
      <c r="H47" s="12"/>
      <c r="I47" s="10"/>
      <c r="J47" s="10"/>
      <c r="K47" s="10"/>
      <c r="L47" s="10"/>
      <c r="M47" s="10"/>
      <c r="N47" s="10"/>
      <c r="O47" s="10"/>
      <c r="P47" s="10"/>
      <c r="Q47" s="10"/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37950</v>
      </c>
      <c r="AD47" s="13">
        <v>37950</v>
      </c>
      <c r="AE47" s="13">
        <v>0</v>
      </c>
      <c r="AF47" s="13">
        <v>37950</v>
      </c>
      <c r="AG47" s="13">
        <v>37950</v>
      </c>
      <c r="AH47" s="13">
        <v>37950</v>
      </c>
      <c r="AI47" s="13">
        <v>-37950</v>
      </c>
      <c r="AJ47" s="34" t="e">
        <f t="shared" si="0"/>
        <v>#DIV/0!</v>
      </c>
      <c r="AK47" s="13">
        <v>-37950</v>
      </c>
      <c r="AL47" s="14"/>
      <c r="AM47" s="13">
        <v>0</v>
      </c>
      <c r="AN47" s="14"/>
      <c r="AO47" s="5"/>
    </row>
    <row r="48" spans="1:41" s="31" customFormat="1" ht="102" outlineLevel="3" x14ac:dyDescent="0.25">
      <c r="A48" s="25" t="s">
        <v>92</v>
      </c>
      <c r="B48" s="26" t="s">
        <v>93</v>
      </c>
      <c r="C48" s="25" t="s">
        <v>92</v>
      </c>
      <c r="D48" s="25"/>
      <c r="E48" s="25"/>
      <c r="F48" s="27"/>
      <c r="G48" s="27"/>
      <c r="H48" s="27"/>
      <c r="I48" s="25"/>
      <c r="J48" s="25"/>
      <c r="K48" s="25"/>
      <c r="L48" s="25"/>
      <c r="M48" s="25"/>
      <c r="N48" s="25"/>
      <c r="O48" s="25"/>
      <c r="P48" s="25"/>
      <c r="Q48" s="25"/>
      <c r="R48" s="28">
        <v>0</v>
      </c>
      <c r="S48" s="28">
        <v>3601100</v>
      </c>
      <c r="T48" s="28">
        <v>2822753</v>
      </c>
      <c r="U48" s="28">
        <v>6423853</v>
      </c>
      <c r="V48" s="28">
        <v>6423853</v>
      </c>
      <c r="W48" s="28">
        <v>6423853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5410105.3499999996</v>
      </c>
      <c r="AD48" s="28">
        <v>5410105.3499999996</v>
      </c>
      <c r="AE48" s="28">
        <v>0</v>
      </c>
      <c r="AF48" s="28">
        <v>5410105.3499999996</v>
      </c>
      <c r="AG48" s="28">
        <v>5410105.3499999996</v>
      </c>
      <c r="AH48" s="28">
        <v>5410105.3499999996</v>
      </c>
      <c r="AI48" s="28">
        <v>1013747.65</v>
      </c>
      <c r="AJ48" s="34">
        <f t="shared" si="0"/>
        <v>0.84219009214563278</v>
      </c>
      <c r="AK48" s="28">
        <v>1013747.65</v>
      </c>
      <c r="AL48" s="29">
        <v>0.8421900921456329</v>
      </c>
      <c r="AM48" s="28">
        <v>0</v>
      </c>
      <c r="AN48" s="29"/>
      <c r="AO48" s="30"/>
    </row>
    <row r="49" spans="1:41" ht="102" outlineLevel="4" x14ac:dyDescent="0.25">
      <c r="A49" s="10" t="s">
        <v>94</v>
      </c>
      <c r="B49" s="11" t="s">
        <v>95</v>
      </c>
      <c r="C49" s="10" t="s">
        <v>94</v>
      </c>
      <c r="D49" s="10"/>
      <c r="E49" s="10"/>
      <c r="F49" s="12"/>
      <c r="G49" s="12"/>
      <c r="H49" s="12"/>
      <c r="I49" s="10"/>
      <c r="J49" s="10"/>
      <c r="K49" s="10"/>
      <c r="L49" s="10"/>
      <c r="M49" s="10"/>
      <c r="N49" s="10"/>
      <c r="O49" s="10"/>
      <c r="P49" s="10"/>
      <c r="Q49" s="10"/>
      <c r="R49" s="13">
        <v>0</v>
      </c>
      <c r="S49" s="13">
        <v>326000</v>
      </c>
      <c r="T49" s="13">
        <v>1674000</v>
      </c>
      <c r="U49" s="13">
        <v>2000000</v>
      </c>
      <c r="V49" s="13">
        <v>2000000</v>
      </c>
      <c r="W49" s="13">
        <v>2000000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2480286.7400000002</v>
      </c>
      <c r="AD49" s="13">
        <v>2480286.7400000002</v>
      </c>
      <c r="AE49" s="13">
        <v>0</v>
      </c>
      <c r="AF49" s="13">
        <v>2480286.7400000002</v>
      </c>
      <c r="AG49" s="13">
        <v>2480286.7400000002</v>
      </c>
      <c r="AH49" s="13">
        <v>2480286.7400000002</v>
      </c>
      <c r="AI49" s="13">
        <v>-480286.74</v>
      </c>
      <c r="AJ49" s="34">
        <f t="shared" si="0"/>
        <v>1.2401433700000002</v>
      </c>
      <c r="AK49" s="13">
        <v>-480286.74</v>
      </c>
      <c r="AL49" s="14">
        <v>1.24014337</v>
      </c>
      <c r="AM49" s="13">
        <v>0</v>
      </c>
      <c r="AN49" s="14"/>
      <c r="AO49" s="5"/>
    </row>
    <row r="50" spans="1:41" ht="89.25" outlineLevel="4" x14ac:dyDescent="0.25">
      <c r="A50" s="10" t="s">
        <v>96</v>
      </c>
      <c r="B50" s="11" t="s">
        <v>97</v>
      </c>
      <c r="C50" s="10" t="s">
        <v>96</v>
      </c>
      <c r="D50" s="10"/>
      <c r="E50" s="10"/>
      <c r="F50" s="12"/>
      <c r="G50" s="12"/>
      <c r="H50" s="12"/>
      <c r="I50" s="10"/>
      <c r="J50" s="10"/>
      <c r="K50" s="10"/>
      <c r="L50" s="10"/>
      <c r="M50" s="10"/>
      <c r="N50" s="10"/>
      <c r="O50" s="10"/>
      <c r="P50" s="10"/>
      <c r="Q50" s="10"/>
      <c r="R50" s="13">
        <v>0</v>
      </c>
      <c r="S50" s="13">
        <v>2896800</v>
      </c>
      <c r="T50" s="13">
        <v>92140</v>
      </c>
      <c r="U50" s="13">
        <v>2988940</v>
      </c>
      <c r="V50" s="13">
        <v>2988940</v>
      </c>
      <c r="W50" s="13">
        <v>2988940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1443738.17</v>
      </c>
      <c r="AD50" s="13">
        <v>1443738.17</v>
      </c>
      <c r="AE50" s="13">
        <v>0</v>
      </c>
      <c r="AF50" s="13">
        <v>1443738.17</v>
      </c>
      <c r="AG50" s="13">
        <v>1443738.17</v>
      </c>
      <c r="AH50" s="13">
        <v>1443738.17</v>
      </c>
      <c r="AI50" s="13">
        <v>1545201.83</v>
      </c>
      <c r="AJ50" s="34">
        <f t="shared" si="0"/>
        <v>0.48302681552657462</v>
      </c>
      <c r="AK50" s="13">
        <v>1545201.83</v>
      </c>
      <c r="AL50" s="14">
        <v>0.48302681552657462</v>
      </c>
      <c r="AM50" s="13">
        <v>0</v>
      </c>
      <c r="AN50" s="14"/>
      <c r="AO50" s="5"/>
    </row>
    <row r="51" spans="1:41" ht="76.5" outlineLevel="4" x14ac:dyDescent="0.25">
      <c r="A51" s="10" t="s">
        <v>98</v>
      </c>
      <c r="B51" s="11" t="s">
        <v>99</v>
      </c>
      <c r="C51" s="10" t="s">
        <v>98</v>
      </c>
      <c r="D51" s="10"/>
      <c r="E51" s="10"/>
      <c r="F51" s="12"/>
      <c r="G51" s="12"/>
      <c r="H51" s="12"/>
      <c r="I51" s="10"/>
      <c r="J51" s="10"/>
      <c r="K51" s="10"/>
      <c r="L51" s="10"/>
      <c r="M51" s="10"/>
      <c r="N51" s="10"/>
      <c r="O51" s="10"/>
      <c r="P51" s="10"/>
      <c r="Q51" s="10"/>
      <c r="R51" s="13">
        <v>0</v>
      </c>
      <c r="S51" s="13">
        <v>248000</v>
      </c>
      <c r="T51" s="13">
        <v>0</v>
      </c>
      <c r="U51" s="13">
        <v>248000</v>
      </c>
      <c r="V51" s="13">
        <v>248000</v>
      </c>
      <c r="W51" s="13">
        <v>248000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60209.8</v>
      </c>
      <c r="AD51" s="13">
        <v>60209.8</v>
      </c>
      <c r="AE51" s="13">
        <v>0</v>
      </c>
      <c r="AF51" s="13">
        <v>60209.8</v>
      </c>
      <c r="AG51" s="13">
        <v>60209.8</v>
      </c>
      <c r="AH51" s="13">
        <v>60209.8</v>
      </c>
      <c r="AI51" s="13">
        <v>187790.2</v>
      </c>
      <c r="AJ51" s="34">
        <f t="shared" si="0"/>
        <v>0.24278145161290324</v>
      </c>
      <c r="AK51" s="13">
        <v>187790.2</v>
      </c>
      <c r="AL51" s="14">
        <v>0.24278145161290324</v>
      </c>
      <c r="AM51" s="13">
        <v>0</v>
      </c>
      <c r="AN51" s="14"/>
      <c r="AO51" s="5"/>
    </row>
    <row r="52" spans="1:41" ht="76.5" outlineLevel="4" x14ac:dyDescent="0.25">
      <c r="A52" s="10" t="s">
        <v>100</v>
      </c>
      <c r="B52" s="11" t="s">
        <v>101</v>
      </c>
      <c r="C52" s="10" t="s">
        <v>100</v>
      </c>
      <c r="D52" s="10"/>
      <c r="E52" s="10"/>
      <c r="F52" s="12"/>
      <c r="G52" s="12"/>
      <c r="H52" s="12"/>
      <c r="I52" s="10"/>
      <c r="J52" s="10"/>
      <c r="K52" s="10"/>
      <c r="L52" s="10"/>
      <c r="M52" s="10"/>
      <c r="N52" s="10"/>
      <c r="O52" s="10"/>
      <c r="P52" s="10"/>
      <c r="Q52" s="10"/>
      <c r="R52" s="13">
        <v>0</v>
      </c>
      <c r="S52" s="13">
        <v>130300</v>
      </c>
      <c r="T52" s="13">
        <v>56613</v>
      </c>
      <c r="U52" s="13">
        <v>186913</v>
      </c>
      <c r="V52" s="13">
        <v>186913</v>
      </c>
      <c r="W52" s="13">
        <v>186913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268721.48</v>
      </c>
      <c r="AD52" s="13">
        <v>268721.48</v>
      </c>
      <c r="AE52" s="13">
        <v>0</v>
      </c>
      <c r="AF52" s="13">
        <v>268721.48</v>
      </c>
      <c r="AG52" s="13">
        <v>268721.48</v>
      </c>
      <c r="AH52" s="13">
        <v>268721.48</v>
      </c>
      <c r="AI52" s="13">
        <v>-81808.479999999996</v>
      </c>
      <c r="AJ52" s="34">
        <f t="shared" si="0"/>
        <v>1.4376821301889113</v>
      </c>
      <c r="AK52" s="13">
        <v>-81808.479999999996</v>
      </c>
      <c r="AL52" s="14">
        <v>1.4376821301889113</v>
      </c>
      <c r="AM52" s="13">
        <v>0</v>
      </c>
      <c r="AN52" s="14"/>
      <c r="AO52" s="5"/>
    </row>
    <row r="53" spans="1:41" ht="153" outlineLevel="4" x14ac:dyDescent="0.25">
      <c r="A53" s="10" t="s">
        <v>102</v>
      </c>
      <c r="B53" s="11" t="s">
        <v>103</v>
      </c>
      <c r="C53" s="10" t="s">
        <v>102</v>
      </c>
      <c r="D53" s="10"/>
      <c r="E53" s="10"/>
      <c r="F53" s="12"/>
      <c r="G53" s="12"/>
      <c r="H53" s="12"/>
      <c r="I53" s="10"/>
      <c r="J53" s="10"/>
      <c r="K53" s="10"/>
      <c r="L53" s="10"/>
      <c r="M53" s="10"/>
      <c r="N53" s="10"/>
      <c r="O53" s="10"/>
      <c r="P53" s="10"/>
      <c r="Q53" s="10"/>
      <c r="R53" s="13">
        <v>0</v>
      </c>
      <c r="S53" s="13">
        <v>0</v>
      </c>
      <c r="T53" s="13">
        <v>1000000</v>
      </c>
      <c r="U53" s="13">
        <v>1000000</v>
      </c>
      <c r="V53" s="13">
        <v>1000000</v>
      </c>
      <c r="W53" s="13">
        <v>1000000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1157149.1599999999</v>
      </c>
      <c r="AD53" s="13">
        <v>1157149.1599999999</v>
      </c>
      <c r="AE53" s="13">
        <v>0</v>
      </c>
      <c r="AF53" s="13">
        <v>1157149.1599999999</v>
      </c>
      <c r="AG53" s="13">
        <v>1157149.1599999999</v>
      </c>
      <c r="AH53" s="13">
        <v>1157149.1599999999</v>
      </c>
      <c r="AI53" s="13">
        <v>-157149.16</v>
      </c>
      <c r="AJ53" s="34">
        <f t="shared" si="0"/>
        <v>1.1571491599999999</v>
      </c>
      <c r="AK53" s="13">
        <v>-157149.16</v>
      </c>
      <c r="AL53" s="14">
        <v>1.1571491599999999</v>
      </c>
      <c r="AM53" s="13">
        <v>0</v>
      </c>
      <c r="AN53" s="14"/>
      <c r="AO53" s="5"/>
    </row>
    <row r="54" spans="1:41" ht="25.5" outlineLevel="1" x14ac:dyDescent="0.25">
      <c r="A54" s="10" t="s">
        <v>104</v>
      </c>
      <c r="B54" s="20" t="s">
        <v>105</v>
      </c>
      <c r="C54" s="21" t="s">
        <v>104</v>
      </c>
      <c r="D54" s="21"/>
      <c r="E54" s="21"/>
      <c r="F54" s="22"/>
      <c r="G54" s="22"/>
      <c r="H54" s="22"/>
      <c r="I54" s="21"/>
      <c r="J54" s="21"/>
      <c r="K54" s="21"/>
      <c r="L54" s="21"/>
      <c r="M54" s="21"/>
      <c r="N54" s="21"/>
      <c r="O54" s="21"/>
      <c r="P54" s="21"/>
      <c r="Q54" s="21"/>
      <c r="R54" s="23">
        <v>0</v>
      </c>
      <c r="S54" s="23">
        <v>750000</v>
      </c>
      <c r="T54" s="23">
        <v>0</v>
      </c>
      <c r="U54" s="23">
        <v>750000</v>
      </c>
      <c r="V54" s="23">
        <v>750000</v>
      </c>
      <c r="W54" s="23">
        <v>750000</v>
      </c>
      <c r="X54" s="23">
        <v>0</v>
      </c>
      <c r="Y54" s="23">
        <v>0</v>
      </c>
      <c r="Z54" s="23">
        <v>0</v>
      </c>
      <c r="AA54" s="23">
        <v>0</v>
      </c>
      <c r="AB54" s="23">
        <v>0</v>
      </c>
      <c r="AC54" s="23">
        <v>372791.12</v>
      </c>
      <c r="AD54" s="23">
        <v>372791.12</v>
      </c>
      <c r="AE54" s="23">
        <v>0</v>
      </c>
      <c r="AF54" s="23">
        <v>372791.12</v>
      </c>
      <c r="AG54" s="23">
        <v>372791.12</v>
      </c>
      <c r="AH54" s="23">
        <v>372791.12</v>
      </c>
      <c r="AI54" s="23">
        <v>377208.88</v>
      </c>
      <c r="AJ54" s="34">
        <f t="shared" si="0"/>
        <v>0.49705482666666667</v>
      </c>
      <c r="AK54" s="13">
        <v>377208.88</v>
      </c>
      <c r="AL54" s="14">
        <v>0.49705482666666667</v>
      </c>
      <c r="AM54" s="13">
        <v>0</v>
      </c>
      <c r="AN54" s="14"/>
      <c r="AO54" s="5"/>
    </row>
    <row r="55" spans="1:41" ht="25.5" outlineLevel="4" x14ac:dyDescent="0.25">
      <c r="A55" s="10" t="s">
        <v>106</v>
      </c>
      <c r="B55" s="11" t="s">
        <v>107</v>
      </c>
      <c r="C55" s="10" t="s">
        <v>106</v>
      </c>
      <c r="D55" s="10"/>
      <c r="E55" s="10"/>
      <c r="F55" s="12"/>
      <c r="G55" s="12"/>
      <c r="H55" s="12"/>
      <c r="I55" s="10"/>
      <c r="J55" s="10"/>
      <c r="K55" s="10"/>
      <c r="L55" s="10"/>
      <c r="M55" s="10"/>
      <c r="N55" s="10"/>
      <c r="O55" s="10"/>
      <c r="P55" s="10"/>
      <c r="Q55" s="10"/>
      <c r="R55" s="13">
        <v>0</v>
      </c>
      <c r="S55" s="13">
        <v>187500</v>
      </c>
      <c r="T55" s="13">
        <v>0</v>
      </c>
      <c r="U55" s="13">
        <v>187500</v>
      </c>
      <c r="V55" s="13">
        <v>187500</v>
      </c>
      <c r="W55" s="13">
        <v>187500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312682.96999999997</v>
      </c>
      <c r="AD55" s="13">
        <v>312682.96999999997</v>
      </c>
      <c r="AE55" s="13">
        <v>0</v>
      </c>
      <c r="AF55" s="13">
        <v>312682.96999999997</v>
      </c>
      <c r="AG55" s="13">
        <v>312682.96999999997</v>
      </c>
      <c r="AH55" s="13">
        <v>312682.96999999997</v>
      </c>
      <c r="AI55" s="13">
        <v>-125182.97</v>
      </c>
      <c r="AJ55" s="34">
        <f t="shared" si="0"/>
        <v>1.6676425066666665</v>
      </c>
      <c r="AK55" s="13">
        <v>-125182.97</v>
      </c>
      <c r="AL55" s="14">
        <v>1.6676425066666667</v>
      </c>
      <c r="AM55" s="13">
        <v>0</v>
      </c>
      <c r="AN55" s="14"/>
      <c r="AO55" s="5"/>
    </row>
    <row r="56" spans="1:41" ht="25.5" outlineLevel="4" x14ac:dyDescent="0.25">
      <c r="A56" s="10" t="s">
        <v>108</v>
      </c>
      <c r="B56" s="11" t="s">
        <v>109</v>
      </c>
      <c r="C56" s="10" t="s">
        <v>108</v>
      </c>
      <c r="D56" s="10"/>
      <c r="E56" s="10"/>
      <c r="F56" s="12"/>
      <c r="G56" s="12"/>
      <c r="H56" s="12"/>
      <c r="I56" s="10"/>
      <c r="J56" s="10"/>
      <c r="K56" s="10"/>
      <c r="L56" s="10"/>
      <c r="M56" s="10"/>
      <c r="N56" s="10"/>
      <c r="O56" s="10"/>
      <c r="P56" s="10"/>
      <c r="Q56" s="10"/>
      <c r="R56" s="13">
        <v>0</v>
      </c>
      <c r="S56" s="13">
        <v>251300</v>
      </c>
      <c r="T56" s="13">
        <v>0</v>
      </c>
      <c r="U56" s="13">
        <v>251300</v>
      </c>
      <c r="V56" s="13">
        <v>251300</v>
      </c>
      <c r="W56" s="13">
        <v>251300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14010.27</v>
      </c>
      <c r="AD56" s="13">
        <v>14010.27</v>
      </c>
      <c r="AE56" s="13">
        <v>0</v>
      </c>
      <c r="AF56" s="13">
        <v>14010.27</v>
      </c>
      <c r="AG56" s="13">
        <v>14010.27</v>
      </c>
      <c r="AH56" s="13">
        <v>14010.27</v>
      </c>
      <c r="AI56" s="13">
        <v>237289.73</v>
      </c>
      <c r="AJ56" s="34">
        <f t="shared" si="0"/>
        <v>5.5751173895742141E-2</v>
      </c>
      <c r="AK56" s="13">
        <v>237289.73</v>
      </c>
      <c r="AL56" s="14">
        <v>5.5751173895742141E-2</v>
      </c>
      <c r="AM56" s="13">
        <v>0</v>
      </c>
      <c r="AN56" s="14"/>
      <c r="AO56" s="5"/>
    </row>
    <row r="57" spans="1:41" ht="25.5" outlineLevel="4" x14ac:dyDescent="0.25">
      <c r="A57" s="10" t="s">
        <v>110</v>
      </c>
      <c r="B57" s="11" t="s">
        <v>111</v>
      </c>
      <c r="C57" s="10" t="s">
        <v>110</v>
      </c>
      <c r="D57" s="10"/>
      <c r="E57" s="10"/>
      <c r="F57" s="12"/>
      <c r="G57" s="12"/>
      <c r="H57" s="12"/>
      <c r="I57" s="10"/>
      <c r="J57" s="10"/>
      <c r="K57" s="10"/>
      <c r="L57" s="10"/>
      <c r="M57" s="10"/>
      <c r="N57" s="10"/>
      <c r="O57" s="10"/>
      <c r="P57" s="10"/>
      <c r="Q57" s="10"/>
      <c r="R57" s="13">
        <v>0</v>
      </c>
      <c r="S57" s="13">
        <v>300700</v>
      </c>
      <c r="T57" s="13">
        <v>0</v>
      </c>
      <c r="U57" s="13">
        <v>300700</v>
      </c>
      <c r="V57" s="13">
        <v>300700</v>
      </c>
      <c r="W57" s="13">
        <v>300700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46030.29</v>
      </c>
      <c r="AD57" s="13">
        <v>46030.29</v>
      </c>
      <c r="AE57" s="13">
        <v>0</v>
      </c>
      <c r="AF57" s="13">
        <v>46030.29</v>
      </c>
      <c r="AG57" s="13">
        <v>46030.29</v>
      </c>
      <c r="AH57" s="13">
        <v>46030.29</v>
      </c>
      <c r="AI57" s="13">
        <v>254669.71</v>
      </c>
      <c r="AJ57" s="34">
        <f t="shared" si="0"/>
        <v>0.15307712005320917</v>
      </c>
      <c r="AK57" s="13">
        <v>254669.71</v>
      </c>
      <c r="AL57" s="14">
        <v>0.15307712005320917</v>
      </c>
      <c r="AM57" s="13">
        <v>0</v>
      </c>
      <c r="AN57" s="14"/>
      <c r="AO57" s="5"/>
    </row>
    <row r="58" spans="1:41" ht="25.5" outlineLevel="4" x14ac:dyDescent="0.25">
      <c r="A58" s="10" t="s">
        <v>112</v>
      </c>
      <c r="B58" s="11" t="s">
        <v>113</v>
      </c>
      <c r="C58" s="10" t="s">
        <v>112</v>
      </c>
      <c r="D58" s="10"/>
      <c r="E58" s="10"/>
      <c r="F58" s="12"/>
      <c r="G58" s="12"/>
      <c r="H58" s="12"/>
      <c r="I58" s="10"/>
      <c r="J58" s="10"/>
      <c r="K58" s="10"/>
      <c r="L58" s="10"/>
      <c r="M58" s="10"/>
      <c r="N58" s="10"/>
      <c r="O58" s="10"/>
      <c r="P58" s="10"/>
      <c r="Q58" s="10"/>
      <c r="R58" s="13">
        <v>0</v>
      </c>
      <c r="S58" s="13">
        <v>10500</v>
      </c>
      <c r="T58" s="13">
        <v>0</v>
      </c>
      <c r="U58" s="13">
        <v>10500</v>
      </c>
      <c r="V58" s="13">
        <v>10500</v>
      </c>
      <c r="W58" s="13">
        <v>10500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67.59</v>
      </c>
      <c r="AD58" s="13">
        <v>67.59</v>
      </c>
      <c r="AE58" s="13">
        <v>0</v>
      </c>
      <c r="AF58" s="13">
        <v>67.59</v>
      </c>
      <c r="AG58" s="13">
        <v>67.59</v>
      </c>
      <c r="AH58" s="13">
        <v>67.59</v>
      </c>
      <c r="AI58" s="13">
        <v>10432.41</v>
      </c>
      <c r="AJ58" s="34">
        <f t="shared" si="0"/>
        <v>6.4371428571428574E-3</v>
      </c>
      <c r="AK58" s="13">
        <v>10432.41</v>
      </c>
      <c r="AL58" s="14">
        <v>6.4371428571428574E-3</v>
      </c>
      <c r="AM58" s="13">
        <v>0</v>
      </c>
      <c r="AN58" s="14"/>
      <c r="AO58" s="5"/>
    </row>
    <row r="59" spans="1:41" s="31" customFormat="1" ht="25.5" outlineLevel="1" x14ac:dyDescent="0.25">
      <c r="A59" s="25" t="s">
        <v>114</v>
      </c>
      <c r="B59" s="26" t="s">
        <v>115</v>
      </c>
      <c r="C59" s="25" t="s">
        <v>114</v>
      </c>
      <c r="D59" s="25"/>
      <c r="E59" s="25"/>
      <c r="F59" s="27"/>
      <c r="G59" s="27"/>
      <c r="H59" s="27"/>
      <c r="I59" s="25"/>
      <c r="J59" s="25"/>
      <c r="K59" s="25"/>
      <c r="L59" s="25"/>
      <c r="M59" s="25"/>
      <c r="N59" s="25"/>
      <c r="O59" s="25"/>
      <c r="P59" s="25"/>
      <c r="Q59" s="25"/>
      <c r="R59" s="28">
        <v>0</v>
      </c>
      <c r="S59" s="28">
        <v>738100</v>
      </c>
      <c r="T59" s="28">
        <v>0</v>
      </c>
      <c r="U59" s="28">
        <v>738100</v>
      </c>
      <c r="V59" s="28">
        <v>738100</v>
      </c>
      <c r="W59" s="28">
        <v>738100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280933.62</v>
      </c>
      <c r="AD59" s="28">
        <v>280933.62</v>
      </c>
      <c r="AE59" s="28">
        <v>0</v>
      </c>
      <c r="AF59" s="28">
        <v>280933.62</v>
      </c>
      <c r="AG59" s="28">
        <v>280933.62</v>
      </c>
      <c r="AH59" s="28">
        <v>280933.62</v>
      </c>
      <c r="AI59" s="28">
        <v>457166.38</v>
      </c>
      <c r="AJ59" s="34">
        <f t="shared" si="0"/>
        <v>0.38061728763040237</v>
      </c>
      <c r="AK59" s="28">
        <v>457166.38</v>
      </c>
      <c r="AL59" s="29">
        <v>0.38061728763040237</v>
      </c>
      <c r="AM59" s="28">
        <v>0</v>
      </c>
      <c r="AN59" s="29"/>
      <c r="AO59" s="30"/>
    </row>
    <row r="60" spans="1:41" ht="38.25" outlineLevel="4" x14ac:dyDescent="0.25">
      <c r="A60" s="10" t="s">
        <v>116</v>
      </c>
      <c r="B60" s="11" t="s">
        <v>117</v>
      </c>
      <c r="C60" s="10" t="s">
        <v>116</v>
      </c>
      <c r="D60" s="10"/>
      <c r="E60" s="10"/>
      <c r="F60" s="12"/>
      <c r="G60" s="12"/>
      <c r="H60" s="12"/>
      <c r="I60" s="10"/>
      <c r="J60" s="10"/>
      <c r="K60" s="10"/>
      <c r="L60" s="10"/>
      <c r="M60" s="10"/>
      <c r="N60" s="10"/>
      <c r="O60" s="10"/>
      <c r="P60" s="10"/>
      <c r="Q60" s="10"/>
      <c r="R60" s="13">
        <v>0</v>
      </c>
      <c r="S60" s="13">
        <v>8800</v>
      </c>
      <c r="T60" s="13">
        <v>0</v>
      </c>
      <c r="U60" s="13">
        <v>8800</v>
      </c>
      <c r="V60" s="13">
        <v>8800</v>
      </c>
      <c r="W60" s="13">
        <v>8800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70694.13</v>
      </c>
      <c r="AD60" s="13">
        <v>70694.13</v>
      </c>
      <c r="AE60" s="13">
        <v>0</v>
      </c>
      <c r="AF60" s="13">
        <v>70694.13</v>
      </c>
      <c r="AG60" s="13">
        <v>70694.13</v>
      </c>
      <c r="AH60" s="13">
        <v>70694.13</v>
      </c>
      <c r="AI60" s="13">
        <v>-61894.13</v>
      </c>
      <c r="AJ60" s="34">
        <f t="shared" si="0"/>
        <v>8.0334238636363633</v>
      </c>
      <c r="AK60" s="13">
        <v>-61894.13</v>
      </c>
      <c r="AL60" s="14">
        <v>8.0334238636363633</v>
      </c>
      <c r="AM60" s="13">
        <v>0</v>
      </c>
      <c r="AN60" s="14"/>
      <c r="AO60" s="5"/>
    </row>
    <row r="61" spans="1:41" ht="38.25" outlineLevel="4" x14ac:dyDescent="0.25">
      <c r="A61" s="10" t="s">
        <v>118</v>
      </c>
      <c r="B61" s="11" t="s">
        <v>119</v>
      </c>
      <c r="C61" s="10" t="s">
        <v>118</v>
      </c>
      <c r="D61" s="10"/>
      <c r="E61" s="10"/>
      <c r="F61" s="12"/>
      <c r="G61" s="12"/>
      <c r="H61" s="12"/>
      <c r="I61" s="10"/>
      <c r="J61" s="10"/>
      <c r="K61" s="10"/>
      <c r="L61" s="10"/>
      <c r="M61" s="10"/>
      <c r="N61" s="10"/>
      <c r="O61" s="10"/>
      <c r="P61" s="10"/>
      <c r="Q61" s="10"/>
      <c r="R61" s="13">
        <v>0</v>
      </c>
      <c r="S61" s="13">
        <v>645500</v>
      </c>
      <c r="T61" s="13">
        <v>0</v>
      </c>
      <c r="U61" s="13">
        <v>645500</v>
      </c>
      <c r="V61" s="13">
        <v>645500</v>
      </c>
      <c r="W61" s="13">
        <v>645500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210239.49</v>
      </c>
      <c r="AD61" s="13">
        <v>210239.49</v>
      </c>
      <c r="AE61" s="13">
        <v>0</v>
      </c>
      <c r="AF61" s="13">
        <v>210239.49</v>
      </c>
      <c r="AG61" s="13">
        <v>210239.49</v>
      </c>
      <c r="AH61" s="13">
        <v>210239.49</v>
      </c>
      <c r="AI61" s="13">
        <v>435260.51</v>
      </c>
      <c r="AJ61" s="34">
        <f t="shared" si="0"/>
        <v>0.32570021688613476</v>
      </c>
      <c r="AK61" s="13">
        <v>435260.51</v>
      </c>
      <c r="AL61" s="14">
        <v>0.32570021688613476</v>
      </c>
      <c r="AM61" s="13">
        <v>0</v>
      </c>
      <c r="AN61" s="14"/>
      <c r="AO61" s="5"/>
    </row>
    <row r="62" spans="1:41" ht="25.5" outlineLevel="4" x14ac:dyDescent="0.25">
      <c r="A62" s="10" t="s">
        <v>120</v>
      </c>
      <c r="B62" s="11" t="s">
        <v>121</v>
      </c>
      <c r="C62" s="10" t="s">
        <v>120</v>
      </c>
      <c r="D62" s="10"/>
      <c r="E62" s="10"/>
      <c r="F62" s="12"/>
      <c r="G62" s="12"/>
      <c r="H62" s="12"/>
      <c r="I62" s="10"/>
      <c r="J62" s="10"/>
      <c r="K62" s="10"/>
      <c r="L62" s="10"/>
      <c r="M62" s="10"/>
      <c r="N62" s="10"/>
      <c r="O62" s="10"/>
      <c r="P62" s="10"/>
      <c r="Q62" s="10"/>
      <c r="R62" s="13">
        <v>0</v>
      </c>
      <c r="S62" s="13">
        <v>83800</v>
      </c>
      <c r="T62" s="13">
        <v>0</v>
      </c>
      <c r="U62" s="13">
        <v>83800</v>
      </c>
      <c r="V62" s="13">
        <v>83800</v>
      </c>
      <c r="W62" s="13">
        <v>83800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13">
        <v>83800</v>
      </c>
      <c r="AJ62" s="34">
        <f t="shared" si="0"/>
        <v>0</v>
      </c>
      <c r="AK62" s="13">
        <v>83800</v>
      </c>
      <c r="AL62" s="14">
        <v>0</v>
      </c>
      <c r="AM62" s="13">
        <v>0</v>
      </c>
      <c r="AN62" s="14"/>
      <c r="AO62" s="5"/>
    </row>
    <row r="63" spans="1:41" s="31" customFormat="1" ht="25.5" outlineLevel="1" x14ac:dyDescent="0.25">
      <c r="A63" s="25" t="s">
        <v>122</v>
      </c>
      <c r="B63" s="26" t="s">
        <v>123</v>
      </c>
      <c r="C63" s="25" t="s">
        <v>122</v>
      </c>
      <c r="D63" s="25"/>
      <c r="E63" s="25"/>
      <c r="F63" s="27"/>
      <c r="G63" s="27"/>
      <c r="H63" s="27"/>
      <c r="I63" s="25"/>
      <c r="J63" s="25"/>
      <c r="K63" s="25"/>
      <c r="L63" s="25"/>
      <c r="M63" s="25"/>
      <c r="N63" s="25"/>
      <c r="O63" s="25"/>
      <c r="P63" s="25"/>
      <c r="Q63" s="25"/>
      <c r="R63" s="28">
        <v>0</v>
      </c>
      <c r="S63" s="28">
        <v>647300</v>
      </c>
      <c r="T63" s="28">
        <v>408300</v>
      </c>
      <c r="U63" s="28">
        <v>1055600</v>
      </c>
      <c r="V63" s="28">
        <v>1055600</v>
      </c>
      <c r="W63" s="28">
        <v>1055600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1457819.58</v>
      </c>
      <c r="AD63" s="28">
        <v>1457819.58</v>
      </c>
      <c r="AE63" s="28">
        <v>0</v>
      </c>
      <c r="AF63" s="28">
        <v>1457819.58</v>
      </c>
      <c r="AG63" s="28">
        <v>1457819.58</v>
      </c>
      <c r="AH63" s="28">
        <v>1457819.58</v>
      </c>
      <c r="AI63" s="28">
        <v>-402219.58</v>
      </c>
      <c r="AJ63" s="34">
        <f t="shared" si="0"/>
        <v>1.3810340848806366</v>
      </c>
      <c r="AK63" s="28">
        <v>-402219.58</v>
      </c>
      <c r="AL63" s="29">
        <v>1.3810340848806366</v>
      </c>
      <c r="AM63" s="28">
        <v>0</v>
      </c>
      <c r="AN63" s="29"/>
      <c r="AO63" s="30"/>
    </row>
    <row r="64" spans="1:41" s="31" customFormat="1" ht="102" outlineLevel="3" x14ac:dyDescent="0.25">
      <c r="A64" s="25" t="s">
        <v>124</v>
      </c>
      <c r="B64" s="26" t="s">
        <v>125</v>
      </c>
      <c r="C64" s="25" t="s">
        <v>124</v>
      </c>
      <c r="D64" s="25"/>
      <c r="E64" s="25"/>
      <c r="F64" s="27"/>
      <c r="G64" s="27"/>
      <c r="H64" s="27"/>
      <c r="I64" s="25"/>
      <c r="J64" s="25"/>
      <c r="K64" s="25"/>
      <c r="L64" s="25"/>
      <c r="M64" s="25"/>
      <c r="N64" s="25"/>
      <c r="O64" s="25"/>
      <c r="P64" s="25"/>
      <c r="Q64" s="25"/>
      <c r="R64" s="28">
        <v>0</v>
      </c>
      <c r="S64" s="28">
        <v>122300</v>
      </c>
      <c r="T64" s="28">
        <v>0</v>
      </c>
      <c r="U64" s="28">
        <v>122300</v>
      </c>
      <c r="V64" s="28">
        <v>122300</v>
      </c>
      <c r="W64" s="28">
        <v>122300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  <c r="AG64" s="28">
        <v>0</v>
      </c>
      <c r="AH64" s="28">
        <v>0</v>
      </c>
      <c r="AI64" s="28">
        <v>122300</v>
      </c>
      <c r="AJ64" s="34">
        <f t="shared" si="0"/>
        <v>0</v>
      </c>
      <c r="AK64" s="28">
        <v>122300</v>
      </c>
      <c r="AL64" s="29">
        <v>0</v>
      </c>
      <c r="AM64" s="28">
        <v>0</v>
      </c>
      <c r="AN64" s="29"/>
      <c r="AO64" s="30"/>
    </row>
    <row r="65" spans="1:41" ht="102" outlineLevel="4" x14ac:dyDescent="0.25">
      <c r="A65" s="10" t="s">
        <v>126</v>
      </c>
      <c r="B65" s="11" t="s">
        <v>127</v>
      </c>
      <c r="C65" s="10" t="s">
        <v>126</v>
      </c>
      <c r="D65" s="10"/>
      <c r="E65" s="10"/>
      <c r="F65" s="12"/>
      <c r="G65" s="12"/>
      <c r="H65" s="12"/>
      <c r="I65" s="10"/>
      <c r="J65" s="10"/>
      <c r="K65" s="10"/>
      <c r="L65" s="10"/>
      <c r="M65" s="10"/>
      <c r="N65" s="10"/>
      <c r="O65" s="10"/>
      <c r="P65" s="10"/>
      <c r="Q65" s="10"/>
      <c r="R65" s="13">
        <v>0</v>
      </c>
      <c r="S65" s="13">
        <v>122300</v>
      </c>
      <c r="T65" s="13">
        <v>0</v>
      </c>
      <c r="U65" s="13">
        <v>122300</v>
      </c>
      <c r="V65" s="13">
        <v>122300</v>
      </c>
      <c r="W65" s="13">
        <v>122300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13">
        <v>122300</v>
      </c>
      <c r="AJ65" s="34">
        <f t="shared" si="0"/>
        <v>0</v>
      </c>
      <c r="AK65" s="13">
        <v>122300</v>
      </c>
      <c r="AL65" s="14">
        <v>0</v>
      </c>
      <c r="AM65" s="13">
        <v>0</v>
      </c>
      <c r="AN65" s="14"/>
      <c r="AO65" s="5"/>
    </row>
    <row r="66" spans="1:41" s="31" customFormat="1" ht="38.25" outlineLevel="3" x14ac:dyDescent="0.25">
      <c r="A66" s="25" t="s">
        <v>128</v>
      </c>
      <c r="B66" s="26" t="s">
        <v>129</v>
      </c>
      <c r="C66" s="25" t="s">
        <v>128</v>
      </c>
      <c r="D66" s="25"/>
      <c r="E66" s="25"/>
      <c r="F66" s="27"/>
      <c r="G66" s="27"/>
      <c r="H66" s="27"/>
      <c r="I66" s="25"/>
      <c r="J66" s="25"/>
      <c r="K66" s="25"/>
      <c r="L66" s="25"/>
      <c r="M66" s="25"/>
      <c r="N66" s="25"/>
      <c r="O66" s="25"/>
      <c r="P66" s="25"/>
      <c r="Q66" s="25"/>
      <c r="R66" s="28">
        <v>0</v>
      </c>
      <c r="S66" s="28">
        <v>525000</v>
      </c>
      <c r="T66" s="28">
        <v>408300</v>
      </c>
      <c r="U66" s="28">
        <v>933300</v>
      </c>
      <c r="V66" s="28">
        <v>933300</v>
      </c>
      <c r="W66" s="28">
        <v>933300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1457819.58</v>
      </c>
      <c r="AD66" s="28">
        <v>1457819.58</v>
      </c>
      <c r="AE66" s="28">
        <v>0</v>
      </c>
      <c r="AF66" s="28">
        <v>1457819.58</v>
      </c>
      <c r="AG66" s="28">
        <v>1457819.58</v>
      </c>
      <c r="AH66" s="28">
        <v>1457819.58</v>
      </c>
      <c r="AI66" s="28">
        <v>-524519.57999999996</v>
      </c>
      <c r="AJ66" s="34">
        <f t="shared" si="0"/>
        <v>1.5620053359048538</v>
      </c>
      <c r="AK66" s="28">
        <v>-524519.57999999996</v>
      </c>
      <c r="AL66" s="29">
        <v>1.5620053359048538</v>
      </c>
      <c r="AM66" s="28">
        <v>0</v>
      </c>
      <c r="AN66" s="29"/>
      <c r="AO66" s="30"/>
    </row>
    <row r="67" spans="1:41" ht="63.75" outlineLevel="4" x14ac:dyDescent="0.25">
      <c r="A67" s="10" t="s">
        <v>130</v>
      </c>
      <c r="B67" s="11" t="s">
        <v>131</v>
      </c>
      <c r="C67" s="10" t="s">
        <v>130</v>
      </c>
      <c r="D67" s="10"/>
      <c r="E67" s="10"/>
      <c r="F67" s="12"/>
      <c r="G67" s="12"/>
      <c r="H67" s="12"/>
      <c r="I67" s="10"/>
      <c r="J67" s="10"/>
      <c r="K67" s="10"/>
      <c r="L67" s="10"/>
      <c r="M67" s="10"/>
      <c r="N67" s="10"/>
      <c r="O67" s="10"/>
      <c r="P67" s="10"/>
      <c r="Q67" s="10"/>
      <c r="R67" s="13">
        <v>0</v>
      </c>
      <c r="S67" s="13">
        <v>500000</v>
      </c>
      <c r="T67" s="13">
        <v>0</v>
      </c>
      <c r="U67" s="13">
        <v>500000</v>
      </c>
      <c r="V67" s="13">
        <v>500000</v>
      </c>
      <c r="W67" s="13">
        <v>500000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802541.58</v>
      </c>
      <c r="AD67" s="13">
        <v>802541.58</v>
      </c>
      <c r="AE67" s="13">
        <v>0</v>
      </c>
      <c r="AF67" s="13">
        <v>802541.58</v>
      </c>
      <c r="AG67" s="13">
        <v>802541.58</v>
      </c>
      <c r="AH67" s="13">
        <v>802541.58</v>
      </c>
      <c r="AI67" s="13">
        <v>-302541.58</v>
      </c>
      <c r="AJ67" s="34">
        <f t="shared" si="0"/>
        <v>1.60508316</v>
      </c>
      <c r="AK67" s="13">
        <v>-302541.58</v>
      </c>
      <c r="AL67" s="14">
        <v>1.60508316</v>
      </c>
      <c r="AM67" s="13">
        <v>0</v>
      </c>
      <c r="AN67" s="14"/>
      <c r="AO67" s="5"/>
    </row>
    <row r="68" spans="1:41" ht="63.75" outlineLevel="4" x14ac:dyDescent="0.25">
      <c r="A68" s="10" t="s">
        <v>132</v>
      </c>
      <c r="B68" s="11" t="s">
        <v>133</v>
      </c>
      <c r="C68" s="10" t="s">
        <v>132</v>
      </c>
      <c r="D68" s="10"/>
      <c r="E68" s="10"/>
      <c r="F68" s="12"/>
      <c r="G68" s="12"/>
      <c r="H68" s="12"/>
      <c r="I68" s="10"/>
      <c r="J68" s="10"/>
      <c r="K68" s="10"/>
      <c r="L68" s="10"/>
      <c r="M68" s="10"/>
      <c r="N68" s="10"/>
      <c r="O68" s="10"/>
      <c r="P68" s="10"/>
      <c r="Q68" s="10"/>
      <c r="R68" s="13">
        <v>0</v>
      </c>
      <c r="S68" s="13">
        <v>25000</v>
      </c>
      <c r="T68" s="13">
        <v>0</v>
      </c>
      <c r="U68" s="13">
        <v>25000</v>
      </c>
      <c r="V68" s="13">
        <v>25000</v>
      </c>
      <c r="W68" s="13">
        <v>25000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>
        <v>25000</v>
      </c>
      <c r="AJ68" s="34">
        <f t="shared" si="0"/>
        <v>0</v>
      </c>
      <c r="AK68" s="13">
        <v>25000</v>
      </c>
      <c r="AL68" s="14">
        <v>0</v>
      </c>
      <c r="AM68" s="13">
        <v>0</v>
      </c>
      <c r="AN68" s="14"/>
      <c r="AO68" s="5"/>
    </row>
    <row r="69" spans="1:41" ht="63.75" outlineLevel="4" x14ac:dyDescent="0.25">
      <c r="A69" s="10" t="s">
        <v>134</v>
      </c>
      <c r="B69" s="11" t="s">
        <v>135</v>
      </c>
      <c r="C69" s="10" t="s">
        <v>134</v>
      </c>
      <c r="D69" s="10"/>
      <c r="E69" s="10"/>
      <c r="F69" s="12"/>
      <c r="G69" s="12"/>
      <c r="H69" s="12"/>
      <c r="I69" s="10"/>
      <c r="J69" s="10"/>
      <c r="K69" s="10"/>
      <c r="L69" s="10"/>
      <c r="M69" s="10"/>
      <c r="N69" s="10"/>
      <c r="O69" s="10"/>
      <c r="P69" s="10"/>
      <c r="Q69" s="10"/>
      <c r="R69" s="13">
        <v>0</v>
      </c>
      <c r="S69" s="13">
        <v>0</v>
      </c>
      <c r="T69" s="13">
        <v>408300</v>
      </c>
      <c r="U69" s="13">
        <v>408300</v>
      </c>
      <c r="V69" s="13">
        <v>408300</v>
      </c>
      <c r="W69" s="13">
        <v>408300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655278</v>
      </c>
      <c r="AD69" s="13">
        <v>655278</v>
      </c>
      <c r="AE69" s="13">
        <v>0</v>
      </c>
      <c r="AF69" s="13">
        <v>655278</v>
      </c>
      <c r="AG69" s="13">
        <v>655278</v>
      </c>
      <c r="AH69" s="13">
        <v>655278</v>
      </c>
      <c r="AI69" s="13">
        <v>-246978</v>
      </c>
      <c r="AJ69" s="34">
        <f t="shared" si="0"/>
        <v>1.6048934606906686</v>
      </c>
      <c r="AK69" s="13">
        <v>-246978</v>
      </c>
      <c r="AL69" s="14">
        <v>1.6048934606906686</v>
      </c>
      <c r="AM69" s="13">
        <v>0</v>
      </c>
      <c r="AN69" s="14"/>
      <c r="AO69" s="5"/>
    </row>
    <row r="70" spans="1:41" s="31" customFormat="1" ht="25.5" outlineLevel="1" x14ac:dyDescent="0.25">
      <c r="A70" s="25" t="s">
        <v>136</v>
      </c>
      <c r="B70" s="26" t="s">
        <v>137</v>
      </c>
      <c r="C70" s="25" t="s">
        <v>136</v>
      </c>
      <c r="D70" s="25"/>
      <c r="E70" s="25"/>
      <c r="F70" s="27"/>
      <c r="G70" s="27"/>
      <c r="H70" s="27"/>
      <c r="I70" s="25"/>
      <c r="J70" s="25"/>
      <c r="K70" s="25"/>
      <c r="L70" s="25"/>
      <c r="M70" s="25"/>
      <c r="N70" s="25"/>
      <c r="O70" s="25"/>
      <c r="P70" s="25"/>
      <c r="Q70" s="25"/>
      <c r="R70" s="28">
        <v>0</v>
      </c>
      <c r="S70" s="28">
        <v>1303000</v>
      </c>
      <c r="T70" s="28">
        <v>0</v>
      </c>
      <c r="U70" s="28">
        <v>1303000</v>
      </c>
      <c r="V70" s="28">
        <v>1303000</v>
      </c>
      <c r="W70" s="28">
        <v>1303000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832989.49</v>
      </c>
      <c r="AD70" s="28">
        <v>832989.49</v>
      </c>
      <c r="AE70" s="28">
        <v>0</v>
      </c>
      <c r="AF70" s="28">
        <v>832989.49</v>
      </c>
      <c r="AG70" s="28">
        <v>832989.49</v>
      </c>
      <c r="AH70" s="28">
        <v>832989.49</v>
      </c>
      <c r="AI70" s="28">
        <v>470010.51</v>
      </c>
      <c r="AJ70" s="34">
        <f t="shared" si="0"/>
        <v>0.63928587106676904</v>
      </c>
      <c r="AK70" s="28">
        <v>470010.51</v>
      </c>
      <c r="AL70" s="29">
        <v>0.63928587106676904</v>
      </c>
      <c r="AM70" s="28">
        <v>0</v>
      </c>
      <c r="AN70" s="29"/>
      <c r="AO70" s="30"/>
    </row>
    <row r="71" spans="1:41" ht="76.5" outlineLevel="4" x14ac:dyDescent="0.25">
      <c r="A71" s="10" t="s">
        <v>138</v>
      </c>
      <c r="B71" s="11" t="s">
        <v>139</v>
      </c>
      <c r="C71" s="10" t="s">
        <v>138</v>
      </c>
      <c r="D71" s="10"/>
      <c r="E71" s="10"/>
      <c r="F71" s="12"/>
      <c r="G71" s="12"/>
      <c r="H71" s="12"/>
      <c r="I71" s="10"/>
      <c r="J71" s="10"/>
      <c r="K71" s="10"/>
      <c r="L71" s="10"/>
      <c r="M71" s="10"/>
      <c r="N71" s="10"/>
      <c r="O71" s="10"/>
      <c r="P71" s="10"/>
      <c r="Q71" s="10"/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14037.5</v>
      </c>
      <c r="AD71" s="13">
        <v>14037.5</v>
      </c>
      <c r="AE71" s="13">
        <v>0</v>
      </c>
      <c r="AF71" s="13">
        <v>14037.5</v>
      </c>
      <c r="AG71" s="13">
        <v>14037.5</v>
      </c>
      <c r="AH71" s="13">
        <v>14037.5</v>
      </c>
      <c r="AI71" s="13">
        <v>-14037.5</v>
      </c>
      <c r="AJ71" s="34" t="e">
        <f t="shared" si="0"/>
        <v>#DIV/0!</v>
      </c>
      <c r="AK71" s="13">
        <v>-14037.5</v>
      </c>
      <c r="AL71" s="14"/>
      <c r="AM71" s="13">
        <v>0</v>
      </c>
      <c r="AN71" s="14"/>
      <c r="AO71" s="5"/>
    </row>
    <row r="72" spans="1:41" ht="63.75" outlineLevel="4" x14ac:dyDescent="0.25">
      <c r="A72" s="10" t="s">
        <v>140</v>
      </c>
      <c r="B72" s="11" t="s">
        <v>141</v>
      </c>
      <c r="C72" s="10" t="s">
        <v>140</v>
      </c>
      <c r="D72" s="10"/>
      <c r="E72" s="10"/>
      <c r="F72" s="12"/>
      <c r="G72" s="12"/>
      <c r="H72" s="12"/>
      <c r="I72" s="10"/>
      <c r="J72" s="10"/>
      <c r="K72" s="10"/>
      <c r="L72" s="10"/>
      <c r="M72" s="10"/>
      <c r="N72" s="10"/>
      <c r="O72" s="10"/>
      <c r="P72" s="10"/>
      <c r="Q72" s="10"/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900</v>
      </c>
      <c r="AD72" s="13">
        <v>900</v>
      </c>
      <c r="AE72" s="13">
        <v>0</v>
      </c>
      <c r="AF72" s="13">
        <v>900</v>
      </c>
      <c r="AG72" s="13">
        <v>900</v>
      </c>
      <c r="AH72" s="13">
        <v>900</v>
      </c>
      <c r="AI72" s="13">
        <v>-900</v>
      </c>
      <c r="AJ72" s="34" t="e">
        <f t="shared" si="0"/>
        <v>#DIV/0!</v>
      </c>
      <c r="AK72" s="13">
        <v>-900</v>
      </c>
      <c r="AL72" s="14"/>
      <c r="AM72" s="13">
        <v>0</v>
      </c>
      <c r="AN72" s="14"/>
      <c r="AO72" s="5"/>
    </row>
    <row r="73" spans="1:41" ht="63.75" outlineLevel="4" x14ac:dyDescent="0.25">
      <c r="A73" s="10" t="s">
        <v>142</v>
      </c>
      <c r="B73" s="11" t="s">
        <v>143</v>
      </c>
      <c r="C73" s="10" t="s">
        <v>142</v>
      </c>
      <c r="D73" s="10"/>
      <c r="E73" s="10"/>
      <c r="F73" s="12"/>
      <c r="G73" s="12"/>
      <c r="H73" s="12"/>
      <c r="I73" s="10"/>
      <c r="J73" s="10"/>
      <c r="K73" s="10"/>
      <c r="L73" s="10"/>
      <c r="M73" s="10"/>
      <c r="N73" s="10"/>
      <c r="O73" s="10"/>
      <c r="P73" s="10"/>
      <c r="Q73" s="10"/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3000</v>
      </c>
      <c r="AD73" s="13">
        <v>3000</v>
      </c>
      <c r="AE73" s="13">
        <v>0</v>
      </c>
      <c r="AF73" s="13">
        <v>3000</v>
      </c>
      <c r="AG73" s="13">
        <v>3000</v>
      </c>
      <c r="AH73" s="13">
        <v>3000</v>
      </c>
      <c r="AI73" s="13">
        <v>-3000</v>
      </c>
      <c r="AJ73" s="34" t="e">
        <f t="shared" si="0"/>
        <v>#DIV/0!</v>
      </c>
      <c r="AK73" s="13">
        <v>-3000</v>
      </c>
      <c r="AL73" s="14"/>
      <c r="AM73" s="13">
        <v>0</v>
      </c>
      <c r="AN73" s="14"/>
      <c r="AO73" s="5"/>
    </row>
    <row r="74" spans="1:41" ht="63.75" outlineLevel="4" x14ac:dyDescent="0.25">
      <c r="A74" s="10" t="s">
        <v>144</v>
      </c>
      <c r="B74" s="11" t="s">
        <v>145</v>
      </c>
      <c r="C74" s="10" t="s">
        <v>144</v>
      </c>
      <c r="D74" s="10"/>
      <c r="E74" s="10"/>
      <c r="F74" s="12"/>
      <c r="G74" s="12"/>
      <c r="H74" s="12"/>
      <c r="I74" s="10"/>
      <c r="J74" s="10"/>
      <c r="K74" s="10"/>
      <c r="L74" s="10"/>
      <c r="M74" s="10"/>
      <c r="N74" s="10"/>
      <c r="O74" s="10"/>
      <c r="P74" s="10"/>
      <c r="Q74" s="10"/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20000</v>
      </c>
      <c r="AD74" s="13">
        <v>20000</v>
      </c>
      <c r="AE74" s="13">
        <v>0</v>
      </c>
      <c r="AF74" s="13">
        <v>20000</v>
      </c>
      <c r="AG74" s="13">
        <v>20000</v>
      </c>
      <c r="AH74" s="13">
        <v>20000</v>
      </c>
      <c r="AI74" s="13">
        <v>-20000</v>
      </c>
      <c r="AJ74" s="34" t="e">
        <f t="shared" ref="AJ74:AJ117" si="1">AD74/U74</f>
        <v>#DIV/0!</v>
      </c>
      <c r="AK74" s="13">
        <v>-20000</v>
      </c>
      <c r="AL74" s="14"/>
      <c r="AM74" s="13">
        <v>0</v>
      </c>
      <c r="AN74" s="14"/>
      <c r="AO74" s="5"/>
    </row>
    <row r="75" spans="1:41" ht="63.75" outlineLevel="4" x14ac:dyDescent="0.25">
      <c r="A75" s="10" t="s">
        <v>146</v>
      </c>
      <c r="B75" s="11" t="s">
        <v>147</v>
      </c>
      <c r="C75" s="10" t="s">
        <v>146</v>
      </c>
      <c r="D75" s="10"/>
      <c r="E75" s="10"/>
      <c r="F75" s="12"/>
      <c r="G75" s="12"/>
      <c r="H75" s="12"/>
      <c r="I75" s="10"/>
      <c r="J75" s="10"/>
      <c r="K75" s="10"/>
      <c r="L75" s="10"/>
      <c r="M75" s="10"/>
      <c r="N75" s="10"/>
      <c r="O75" s="10"/>
      <c r="P75" s="10"/>
      <c r="Q75" s="10"/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17353.689999999999</v>
      </c>
      <c r="AD75" s="13">
        <v>17353.689999999999</v>
      </c>
      <c r="AE75" s="13">
        <v>0</v>
      </c>
      <c r="AF75" s="13">
        <v>17353.689999999999</v>
      </c>
      <c r="AG75" s="13">
        <v>17353.689999999999</v>
      </c>
      <c r="AH75" s="13">
        <v>17353.689999999999</v>
      </c>
      <c r="AI75" s="13">
        <v>-17353.689999999999</v>
      </c>
      <c r="AJ75" s="34" t="e">
        <f t="shared" si="1"/>
        <v>#DIV/0!</v>
      </c>
      <c r="AK75" s="13">
        <v>-17353.689999999999</v>
      </c>
      <c r="AL75" s="14"/>
      <c r="AM75" s="13">
        <v>0</v>
      </c>
      <c r="AN75" s="14"/>
      <c r="AO75" s="5"/>
    </row>
    <row r="76" spans="1:41" ht="76.5" outlineLevel="4" x14ac:dyDescent="0.25">
      <c r="A76" s="10" t="s">
        <v>148</v>
      </c>
      <c r="B76" s="11" t="s">
        <v>149</v>
      </c>
      <c r="C76" s="10" t="s">
        <v>148</v>
      </c>
      <c r="D76" s="10"/>
      <c r="E76" s="10"/>
      <c r="F76" s="12"/>
      <c r="G76" s="12"/>
      <c r="H76" s="12"/>
      <c r="I76" s="10"/>
      <c r="J76" s="10"/>
      <c r="K76" s="10"/>
      <c r="L76" s="10"/>
      <c r="M76" s="10"/>
      <c r="N76" s="10"/>
      <c r="O76" s="10"/>
      <c r="P76" s="10"/>
      <c r="Q76" s="10"/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22900</v>
      </c>
      <c r="AD76" s="13">
        <v>22900</v>
      </c>
      <c r="AE76" s="13">
        <v>0</v>
      </c>
      <c r="AF76" s="13">
        <v>22900</v>
      </c>
      <c r="AG76" s="13">
        <v>22900</v>
      </c>
      <c r="AH76" s="13">
        <v>22900</v>
      </c>
      <c r="AI76" s="13">
        <v>-22900</v>
      </c>
      <c r="AJ76" s="34" t="e">
        <f t="shared" si="1"/>
        <v>#DIV/0!</v>
      </c>
      <c r="AK76" s="13">
        <v>-22900</v>
      </c>
      <c r="AL76" s="14"/>
      <c r="AM76" s="13">
        <v>0</v>
      </c>
      <c r="AN76" s="14"/>
      <c r="AO76" s="5"/>
    </row>
    <row r="77" spans="1:41" ht="38.25" outlineLevel="4" x14ac:dyDescent="0.25">
      <c r="A77" s="10" t="s">
        <v>150</v>
      </c>
      <c r="B77" s="11" t="s">
        <v>151</v>
      </c>
      <c r="C77" s="10" t="s">
        <v>150</v>
      </c>
      <c r="D77" s="10"/>
      <c r="E77" s="10"/>
      <c r="F77" s="12"/>
      <c r="G77" s="12"/>
      <c r="H77" s="12"/>
      <c r="I77" s="10"/>
      <c r="J77" s="10"/>
      <c r="K77" s="10"/>
      <c r="L77" s="10"/>
      <c r="M77" s="10"/>
      <c r="N77" s="10"/>
      <c r="O77" s="10"/>
      <c r="P77" s="10"/>
      <c r="Q77" s="10"/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13">
        <v>65000</v>
      </c>
      <c r="AD77" s="13">
        <v>65000</v>
      </c>
      <c r="AE77" s="13">
        <v>0</v>
      </c>
      <c r="AF77" s="13">
        <v>65000</v>
      </c>
      <c r="AG77" s="13">
        <v>65000</v>
      </c>
      <c r="AH77" s="13">
        <v>65000</v>
      </c>
      <c r="AI77" s="13">
        <v>-65000</v>
      </c>
      <c r="AJ77" s="34" t="e">
        <f t="shared" si="1"/>
        <v>#DIV/0!</v>
      </c>
      <c r="AK77" s="13">
        <v>-65000</v>
      </c>
      <c r="AL77" s="14"/>
      <c r="AM77" s="13">
        <v>0</v>
      </c>
      <c r="AN77" s="14"/>
      <c r="AO77" s="5"/>
    </row>
    <row r="78" spans="1:41" ht="25.5" outlineLevel="4" x14ac:dyDescent="0.25">
      <c r="A78" s="10" t="s">
        <v>152</v>
      </c>
      <c r="B78" s="11" t="s">
        <v>153</v>
      </c>
      <c r="C78" s="10" t="s">
        <v>152</v>
      </c>
      <c r="D78" s="10"/>
      <c r="E78" s="10"/>
      <c r="F78" s="12"/>
      <c r="G78" s="12"/>
      <c r="H78" s="12"/>
      <c r="I78" s="10"/>
      <c r="J78" s="10"/>
      <c r="K78" s="10"/>
      <c r="L78" s="10"/>
      <c r="M78" s="10"/>
      <c r="N78" s="10"/>
      <c r="O78" s="10"/>
      <c r="P78" s="10"/>
      <c r="Q78" s="10"/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8117.92</v>
      </c>
      <c r="AD78" s="13">
        <v>8117.92</v>
      </c>
      <c r="AE78" s="13">
        <v>0</v>
      </c>
      <c r="AF78" s="13">
        <v>8117.92</v>
      </c>
      <c r="AG78" s="13">
        <v>8117.92</v>
      </c>
      <c r="AH78" s="13">
        <v>8117.92</v>
      </c>
      <c r="AI78" s="13">
        <v>-8117.92</v>
      </c>
      <c r="AJ78" s="34" t="e">
        <f t="shared" si="1"/>
        <v>#DIV/0!</v>
      </c>
      <c r="AK78" s="13">
        <v>-8117.92</v>
      </c>
      <c r="AL78" s="14"/>
      <c r="AM78" s="13">
        <v>0</v>
      </c>
      <c r="AN78" s="14"/>
      <c r="AO78" s="5"/>
    </row>
    <row r="79" spans="1:41" ht="63.75" outlineLevel="4" x14ac:dyDescent="0.25">
      <c r="A79" s="10" t="s">
        <v>154</v>
      </c>
      <c r="B79" s="11" t="s">
        <v>155</v>
      </c>
      <c r="C79" s="10" t="s">
        <v>154</v>
      </c>
      <c r="D79" s="10"/>
      <c r="E79" s="10"/>
      <c r="F79" s="12"/>
      <c r="G79" s="12"/>
      <c r="H79" s="12"/>
      <c r="I79" s="10"/>
      <c r="J79" s="10"/>
      <c r="K79" s="10"/>
      <c r="L79" s="10"/>
      <c r="M79" s="10"/>
      <c r="N79" s="10"/>
      <c r="O79" s="10"/>
      <c r="P79" s="10"/>
      <c r="Q79" s="10"/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72576.31</v>
      </c>
      <c r="AD79" s="13">
        <v>72576.31</v>
      </c>
      <c r="AE79" s="13">
        <v>0</v>
      </c>
      <c r="AF79" s="13">
        <v>72576.31</v>
      </c>
      <c r="AG79" s="13">
        <v>72576.31</v>
      </c>
      <c r="AH79" s="13">
        <v>72576.31</v>
      </c>
      <c r="AI79" s="13">
        <v>-72576.31</v>
      </c>
      <c r="AJ79" s="34" t="e">
        <f t="shared" si="1"/>
        <v>#DIV/0!</v>
      </c>
      <c r="AK79" s="13">
        <v>-72576.31</v>
      </c>
      <c r="AL79" s="14"/>
      <c r="AM79" s="13">
        <v>0</v>
      </c>
      <c r="AN79" s="14"/>
      <c r="AO79" s="5"/>
    </row>
    <row r="80" spans="1:41" ht="76.5" outlineLevel="4" x14ac:dyDescent="0.25">
      <c r="A80" s="10" t="s">
        <v>156</v>
      </c>
      <c r="B80" s="11" t="s">
        <v>157</v>
      </c>
      <c r="C80" s="10" t="s">
        <v>156</v>
      </c>
      <c r="D80" s="10"/>
      <c r="E80" s="10"/>
      <c r="F80" s="12"/>
      <c r="G80" s="12"/>
      <c r="H80" s="12"/>
      <c r="I80" s="10"/>
      <c r="J80" s="10"/>
      <c r="K80" s="10"/>
      <c r="L80" s="10"/>
      <c r="M80" s="10"/>
      <c r="N80" s="10"/>
      <c r="O80" s="10"/>
      <c r="P80" s="10"/>
      <c r="Q80" s="10"/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678</v>
      </c>
      <c r="AD80" s="13">
        <v>678</v>
      </c>
      <c r="AE80" s="13">
        <v>0</v>
      </c>
      <c r="AF80" s="13">
        <v>678</v>
      </c>
      <c r="AG80" s="13">
        <v>678</v>
      </c>
      <c r="AH80" s="13">
        <v>678</v>
      </c>
      <c r="AI80" s="13">
        <v>-678</v>
      </c>
      <c r="AJ80" s="34" t="e">
        <f t="shared" si="1"/>
        <v>#DIV/0!</v>
      </c>
      <c r="AK80" s="13">
        <v>-678</v>
      </c>
      <c r="AL80" s="14"/>
      <c r="AM80" s="13">
        <v>0</v>
      </c>
      <c r="AN80" s="14"/>
      <c r="AO80" s="5"/>
    </row>
    <row r="81" spans="1:41" ht="76.5" outlineLevel="4" x14ac:dyDescent="0.25">
      <c r="A81" s="10" t="s">
        <v>158</v>
      </c>
      <c r="B81" s="11" t="s">
        <v>159</v>
      </c>
      <c r="C81" s="10" t="s">
        <v>158</v>
      </c>
      <c r="D81" s="10"/>
      <c r="E81" s="10"/>
      <c r="F81" s="12"/>
      <c r="G81" s="12"/>
      <c r="H81" s="12"/>
      <c r="I81" s="10"/>
      <c r="J81" s="10"/>
      <c r="K81" s="10"/>
      <c r="L81" s="10"/>
      <c r="M81" s="10"/>
      <c r="N81" s="10"/>
      <c r="O81" s="10"/>
      <c r="P81" s="10"/>
      <c r="Q81" s="10"/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49525.95</v>
      </c>
      <c r="AD81" s="13">
        <v>49525.95</v>
      </c>
      <c r="AE81" s="13">
        <v>0</v>
      </c>
      <c r="AF81" s="13">
        <v>49525.95</v>
      </c>
      <c r="AG81" s="13">
        <v>49525.95</v>
      </c>
      <c r="AH81" s="13">
        <v>49525.95</v>
      </c>
      <c r="AI81" s="13">
        <v>-49525.95</v>
      </c>
      <c r="AJ81" s="34" t="e">
        <f t="shared" si="1"/>
        <v>#DIV/0!</v>
      </c>
      <c r="AK81" s="13">
        <v>-49525.95</v>
      </c>
      <c r="AL81" s="14"/>
      <c r="AM81" s="13">
        <v>0</v>
      </c>
      <c r="AN81" s="14"/>
      <c r="AO81" s="5"/>
    </row>
    <row r="82" spans="1:41" ht="76.5" outlineLevel="4" x14ac:dyDescent="0.25">
      <c r="A82" s="10" t="s">
        <v>160</v>
      </c>
      <c r="B82" s="11" t="s">
        <v>161</v>
      </c>
      <c r="C82" s="10" t="s">
        <v>160</v>
      </c>
      <c r="D82" s="10"/>
      <c r="E82" s="10"/>
      <c r="F82" s="12"/>
      <c r="G82" s="12"/>
      <c r="H82" s="12"/>
      <c r="I82" s="10"/>
      <c r="J82" s="10"/>
      <c r="K82" s="10"/>
      <c r="L82" s="10"/>
      <c r="M82" s="10"/>
      <c r="N82" s="10"/>
      <c r="O82" s="10"/>
      <c r="P82" s="10"/>
      <c r="Q82" s="10"/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180323.36</v>
      </c>
      <c r="AD82" s="13">
        <v>180323.36</v>
      </c>
      <c r="AE82" s="13">
        <v>0</v>
      </c>
      <c r="AF82" s="13">
        <v>180323.36</v>
      </c>
      <c r="AG82" s="13">
        <v>180323.36</v>
      </c>
      <c r="AH82" s="13">
        <v>180323.36</v>
      </c>
      <c r="AI82" s="13">
        <v>-180323.36</v>
      </c>
      <c r="AJ82" s="34" t="e">
        <f t="shared" si="1"/>
        <v>#DIV/0!</v>
      </c>
      <c r="AK82" s="13">
        <v>-180323.36</v>
      </c>
      <c r="AL82" s="14"/>
      <c r="AM82" s="13">
        <v>0</v>
      </c>
      <c r="AN82" s="14"/>
      <c r="AO82" s="5"/>
    </row>
    <row r="83" spans="1:41" ht="51" outlineLevel="4" x14ac:dyDescent="0.25">
      <c r="A83" s="10" t="s">
        <v>162</v>
      </c>
      <c r="B83" s="11" t="s">
        <v>163</v>
      </c>
      <c r="C83" s="10" t="s">
        <v>162</v>
      </c>
      <c r="D83" s="10"/>
      <c r="E83" s="10"/>
      <c r="F83" s="12"/>
      <c r="G83" s="12"/>
      <c r="H83" s="12"/>
      <c r="I83" s="10"/>
      <c r="J83" s="10"/>
      <c r="K83" s="10"/>
      <c r="L83" s="10"/>
      <c r="M83" s="10"/>
      <c r="N83" s="10"/>
      <c r="O83" s="10"/>
      <c r="P83" s="10"/>
      <c r="Q83" s="10"/>
      <c r="R83" s="13">
        <v>0</v>
      </c>
      <c r="S83" s="13">
        <v>1303000</v>
      </c>
      <c r="T83" s="13">
        <v>0</v>
      </c>
      <c r="U83" s="13">
        <v>1303000</v>
      </c>
      <c r="V83" s="13">
        <v>1303000</v>
      </c>
      <c r="W83" s="13">
        <v>1303000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13">
        <v>378576.76</v>
      </c>
      <c r="AD83" s="13">
        <v>378576.76</v>
      </c>
      <c r="AE83" s="13">
        <v>0</v>
      </c>
      <c r="AF83" s="13">
        <v>378576.76</v>
      </c>
      <c r="AG83" s="13">
        <v>378576.76</v>
      </c>
      <c r="AH83" s="13">
        <v>378576.76</v>
      </c>
      <c r="AI83" s="13">
        <v>924423.24</v>
      </c>
      <c r="AJ83" s="34">
        <f t="shared" si="1"/>
        <v>0.29054240982348428</v>
      </c>
      <c r="AK83" s="13">
        <v>924423.24</v>
      </c>
      <c r="AL83" s="14">
        <v>0.29054240982348428</v>
      </c>
      <c r="AM83" s="13">
        <v>0</v>
      </c>
      <c r="AN83" s="14"/>
      <c r="AO83" s="5"/>
    </row>
    <row r="84" spans="1:41" outlineLevel="1" x14ac:dyDescent="0.25">
      <c r="A84" s="10" t="s">
        <v>164</v>
      </c>
      <c r="B84" s="20" t="s">
        <v>165</v>
      </c>
      <c r="C84" s="21" t="s">
        <v>164</v>
      </c>
      <c r="D84" s="21"/>
      <c r="E84" s="21"/>
      <c r="F84" s="22"/>
      <c r="G84" s="22"/>
      <c r="H84" s="22"/>
      <c r="I84" s="21"/>
      <c r="J84" s="21"/>
      <c r="K84" s="21"/>
      <c r="L84" s="21"/>
      <c r="M84" s="21"/>
      <c r="N84" s="21"/>
      <c r="O84" s="21"/>
      <c r="P84" s="21"/>
      <c r="Q84" s="21"/>
      <c r="R84" s="23">
        <v>0</v>
      </c>
      <c r="S84" s="23">
        <v>65200</v>
      </c>
      <c r="T84" s="23">
        <v>0</v>
      </c>
      <c r="U84" s="23">
        <v>65200</v>
      </c>
      <c r="V84" s="23">
        <v>65200</v>
      </c>
      <c r="W84" s="23">
        <v>65200</v>
      </c>
      <c r="X84" s="23">
        <v>0</v>
      </c>
      <c r="Y84" s="23">
        <v>0</v>
      </c>
      <c r="Z84" s="23">
        <v>0</v>
      </c>
      <c r="AA84" s="23">
        <v>0</v>
      </c>
      <c r="AB84" s="23">
        <v>6434.12</v>
      </c>
      <c r="AC84" s="23">
        <v>-194371.29</v>
      </c>
      <c r="AD84" s="23">
        <v>-200805.41</v>
      </c>
      <c r="AE84" s="23">
        <v>6434.12</v>
      </c>
      <c r="AF84" s="23">
        <v>-194371.29</v>
      </c>
      <c r="AG84" s="23">
        <v>-200805.41</v>
      </c>
      <c r="AH84" s="23">
        <v>-200805.41</v>
      </c>
      <c r="AI84" s="23">
        <v>266005.40999999997</v>
      </c>
      <c r="AJ84" s="34">
        <f t="shared" si="1"/>
        <v>-3.0798375766871167</v>
      </c>
      <c r="AK84" s="13">
        <v>266005.40999999997</v>
      </c>
      <c r="AL84" s="14">
        <v>-3.0798375766871167</v>
      </c>
      <c r="AM84" s="13">
        <v>0</v>
      </c>
      <c r="AN84" s="14"/>
      <c r="AO84" s="5"/>
    </row>
    <row r="85" spans="1:41" s="31" customFormat="1" outlineLevel="3" x14ac:dyDescent="0.25">
      <c r="A85" s="25" t="s">
        <v>166</v>
      </c>
      <c r="B85" s="26" t="s">
        <v>167</v>
      </c>
      <c r="C85" s="25" t="s">
        <v>166</v>
      </c>
      <c r="D85" s="25"/>
      <c r="E85" s="25"/>
      <c r="F85" s="27"/>
      <c r="G85" s="27"/>
      <c r="H85" s="27"/>
      <c r="I85" s="25"/>
      <c r="J85" s="25"/>
      <c r="K85" s="25"/>
      <c r="L85" s="25"/>
      <c r="M85" s="25"/>
      <c r="N85" s="25"/>
      <c r="O85" s="25"/>
      <c r="P85" s="25"/>
      <c r="Q85" s="25"/>
      <c r="R85" s="28">
        <v>0</v>
      </c>
      <c r="S85" s="28">
        <v>0</v>
      </c>
      <c r="T85" s="28">
        <v>0</v>
      </c>
      <c r="U85" s="28">
        <v>0</v>
      </c>
      <c r="V85" s="28">
        <v>0</v>
      </c>
      <c r="W85" s="28">
        <v>0</v>
      </c>
      <c r="X85" s="28">
        <v>0</v>
      </c>
      <c r="Y85" s="28">
        <v>0</v>
      </c>
      <c r="Z85" s="28">
        <v>0</v>
      </c>
      <c r="AA85" s="28">
        <v>0</v>
      </c>
      <c r="AB85" s="28">
        <v>6434.12</v>
      </c>
      <c r="AC85" s="28">
        <v>-228574.74</v>
      </c>
      <c r="AD85" s="28">
        <v>-235008.86</v>
      </c>
      <c r="AE85" s="28">
        <v>6434.12</v>
      </c>
      <c r="AF85" s="28">
        <v>-228574.74</v>
      </c>
      <c r="AG85" s="28">
        <v>-235008.86</v>
      </c>
      <c r="AH85" s="28">
        <v>-235008.86</v>
      </c>
      <c r="AI85" s="28">
        <v>235008.86</v>
      </c>
      <c r="AJ85" s="34" t="e">
        <f t="shared" si="1"/>
        <v>#DIV/0!</v>
      </c>
      <c r="AK85" s="28">
        <v>235008.86</v>
      </c>
      <c r="AL85" s="29"/>
      <c r="AM85" s="28">
        <v>0</v>
      </c>
      <c r="AN85" s="29"/>
      <c r="AO85" s="30"/>
    </row>
    <row r="86" spans="1:41" ht="25.5" outlineLevel="4" x14ac:dyDescent="0.25">
      <c r="A86" s="10" t="s">
        <v>168</v>
      </c>
      <c r="B86" s="11" t="s">
        <v>169</v>
      </c>
      <c r="C86" s="10" t="s">
        <v>168</v>
      </c>
      <c r="D86" s="10"/>
      <c r="E86" s="10"/>
      <c r="F86" s="12"/>
      <c r="G86" s="12"/>
      <c r="H86" s="12"/>
      <c r="I86" s="10"/>
      <c r="J86" s="10"/>
      <c r="K86" s="10"/>
      <c r="L86" s="10"/>
      <c r="M86" s="10"/>
      <c r="N86" s="10"/>
      <c r="O86" s="10"/>
      <c r="P86" s="10"/>
      <c r="Q86" s="10"/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13">
        <v>6434.12</v>
      </c>
      <c r="AC86" s="13">
        <v>-228574.74</v>
      </c>
      <c r="AD86" s="13">
        <v>-235008.86</v>
      </c>
      <c r="AE86" s="13">
        <v>6434.12</v>
      </c>
      <c r="AF86" s="13">
        <v>-228574.74</v>
      </c>
      <c r="AG86" s="13">
        <v>-235008.86</v>
      </c>
      <c r="AH86" s="13">
        <v>-235008.86</v>
      </c>
      <c r="AI86" s="13">
        <v>235008.86</v>
      </c>
      <c r="AJ86" s="34" t="e">
        <f t="shared" si="1"/>
        <v>#DIV/0!</v>
      </c>
      <c r="AK86" s="13">
        <v>235008.86</v>
      </c>
      <c r="AL86" s="14"/>
      <c r="AM86" s="13">
        <v>0</v>
      </c>
      <c r="AN86" s="14"/>
      <c r="AO86" s="5"/>
    </row>
    <row r="87" spans="1:41" s="31" customFormat="1" outlineLevel="3" x14ac:dyDescent="0.25">
      <c r="A87" s="25" t="s">
        <v>170</v>
      </c>
      <c r="B87" s="26" t="s">
        <v>171</v>
      </c>
      <c r="C87" s="25" t="s">
        <v>170</v>
      </c>
      <c r="D87" s="25"/>
      <c r="E87" s="25"/>
      <c r="F87" s="27"/>
      <c r="G87" s="27"/>
      <c r="H87" s="27"/>
      <c r="I87" s="25"/>
      <c r="J87" s="25"/>
      <c r="K87" s="25"/>
      <c r="L87" s="25"/>
      <c r="M87" s="25"/>
      <c r="N87" s="25"/>
      <c r="O87" s="25"/>
      <c r="P87" s="25"/>
      <c r="Q87" s="25"/>
      <c r="R87" s="28">
        <v>0</v>
      </c>
      <c r="S87" s="28">
        <v>65200</v>
      </c>
      <c r="T87" s="28">
        <v>0</v>
      </c>
      <c r="U87" s="28">
        <v>65200</v>
      </c>
      <c r="V87" s="28">
        <v>65200</v>
      </c>
      <c r="W87" s="28">
        <v>65200</v>
      </c>
      <c r="X87" s="28">
        <v>0</v>
      </c>
      <c r="Y87" s="28">
        <v>0</v>
      </c>
      <c r="Z87" s="28">
        <v>0</v>
      </c>
      <c r="AA87" s="28">
        <v>0</v>
      </c>
      <c r="AB87" s="28">
        <v>0</v>
      </c>
      <c r="AC87" s="28">
        <v>34203.449999999997</v>
      </c>
      <c r="AD87" s="28">
        <v>34203.449999999997</v>
      </c>
      <c r="AE87" s="28">
        <v>0</v>
      </c>
      <c r="AF87" s="28">
        <v>34203.449999999997</v>
      </c>
      <c r="AG87" s="28">
        <v>34203.449999999997</v>
      </c>
      <c r="AH87" s="28">
        <v>34203.449999999997</v>
      </c>
      <c r="AI87" s="28">
        <v>30996.55</v>
      </c>
      <c r="AJ87" s="34">
        <f t="shared" si="1"/>
        <v>0.52459279141104287</v>
      </c>
      <c r="AK87" s="28">
        <v>30996.55</v>
      </c>
      <c r="AL87" s="29">
        <v>0.52459279141104298</v>
      </c>
      <c r="AM87" s="28">
        <v>0</v>
      </c>
      <c r="AN87" s="29"/>
      <c r="AO87" s="30"/>
    </row>
    <row r="88" spans="1:41" ht="25.5" outlineLevel="4" x14ac:dyDescent="0.25">
      <c r="A88" s="10" t="s">
        <v>172</v>
      </c>
      <c r="B88" s="11" t="s">
        <v>173</v>
      </c>
      <c r="C88" s="10" t="s">
        <v>172</v>
      </c>
      <c r="D88" s="10"/>
      <c r="E88" s="10"/>
      <c r="F88" s="12"/>
      <c r="G88" s="12"/>
      <c r="H88" s="12"/>
      <c r="I88" s="10"/>
      <c r="J88" s="10"/>
      <c r="K88" s="10"/>
      <c r="L88" s="10"/>
      <c r="M88" s="10"/>
      <c r="N88" s="10"/>
      <c r="O88" s="10"/>
      <c r="P88" s="10"/>
      <c r="Q88" s="10"/>
      <c r="R88" s="13">
        <v>0</v>
      </c>
      <c r="S88" s="13">
        <v>65200</v>
      </c>
      <c r="T88" s="13">
        <v>0</v>
      </c>
      <c r="U88" s="13">
        <v>65200</v>
      </c>
      <c r="V88" s="13">
        <v>65200</v>
      </c>
      <c r="W88" s="13">
        <v>65200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34203.449999999997</v>
      </c>
      <c r="AD88" s="13">
        <v>34203.449999999997</v>
      </c>
      <c r="AE88" s="13">
        <v>0</v>
      </c>
      <c r="AF88" s="13">
        <v>34203.449999999997</v>
      </c>
      <c r="AG88" s="13">
        <v>34203.449999999997</v>
      </c>
      <c r="AH88" s="13">
        <v>34203.449999999997</v>
      </c>
      <c r="AI88" s="13">
        <v>30996.55</v>
      </c>
      <c r="AJ88" s="34">
        <f t="shared" si="1"/>
        <v>0.52459279141104287</v>
      </c>
      <c r="AK88" s="13">
        <v>30996.55</v>
      </c>
      <c r="AL88" s="14">
        <v>0.52459279141104298</v>
      </c>
      <c r="AM88" s="13">
        <v>0</v>
      </c>
      <c r="AN88" s="14"/>
      <c r="AO88" s="5"/>
    </row>
    <row r="89" spans="1:41" s="31" customFormat="1" x14ac:dyDescent="0.25">
      <c r="A89" s="25" t="s">
        <v>174</v>
      </c>
      <c r="B89" s="26" t="s">
        <v>175</v>
      </c>
      <c r="C89" s="25" t="s">
        <v>174</v>
      </c>
      <c r="D89" s="25"/>
      <c r="E89" s="25"/>
      <c r="F89" s="27"/>
      <c r="G89" s="27"/>
      <c r="H89" s="27"/>
      <c r="I89" s="25"/>
      <c r="J89" s="25"/>
      <c r="K89" s="25"/>
      <c r="L89" s="25"/>
      <c r="M89" s="25"/>
      <c r="N89" s="25"/>
      <c r="O89" s="25"/>
      <c r="P89" s="25"/>
      <c r="Q89" s="25"/>
      <c r="R89" s="28">
        <v>0</v>
      </c>
      <c r="S89" s="28">
        <v>234327636.81</v>
      </c>
      <c r="T89" s="28">
        <v>83128027.680000007</v>
      </c>
      <c r="U89" s="28">
        <f>U90+U112+U115</f>
        <v>254455746.88999999</v>
      </c>
      <c r="V89" s="28">
        <f t="shared" ref="V89:AD89" si="2">V90+V112+V115</f>
        <v>254455746.88999999</v>
      </c>
      <c r="W89" s="28">
        <f t="shared" si="2"/>
        <v>254455746.88999999</v>
      </c>
      <c r="X89" s="28">
        <f t="shared" si="2"/>
        <v>0</v>
      </c>
      <c r="Y89" s="28">
        <f t="shared" si="2"/>
        <v>0</v>
      </c>
      <c r="Z89" s="28">
        <f t="shared" si="2"/>
        <v>0</v>
      </c>
      <c r="AA89" s="28">
        <f t="shared" si="2"/>
        <v>0</v>
      </c>
      <c r="AB89" s="28">
        <f t="shared" si="2"/>
        <v>0</v>
      </c>
      <c r="AC89" s="28">
        <f t="shared" si="2"/>
        <v>142210673.41999999</v>
      </c>
      <c r="AD89" s="28">
        <f t="shared" si="2"/>
        <v>142210673.41999999</v>
      </c>
      <c r="AE89" s="28">
        <v>11667077.619999999</v>
      </c>
      <c r="AF89" s="28">
        <v>183366104.91999999</v>
      </c>
      <c r="AG89" s="28">
        <v>171699027.30000001</v>
      </c>
      <c r="AH89" s="28">
        <v>171699027.30000001</v>
      </c>
      <c r="AI89" s="28">
        <v>145756637.19</v>
      </c>
      <c r="AJ89" s="24">
        <f t="shared" si="1"/>
        <v>0.55888175118118666</v>
      </c>
      <c r="AK89" s="28">
        <v>145756637.19</v>
      </c>
      <c r="AL89" s="29">
        <v>0.54085986330040303</v>
      </c>
      <c r="AM89" s="28">
        <v>0</v>
      </c>
      <c r="AN89" s="29"/>
      <c r="AO89" s="30"/>
    </row>
    <row r="90" spans="1:41" s="31" customFormat="1" ht="38.25" outlineLevel="1" x14ac:dyDescent="0.25">
      <c r="A90" s="25" t="s">
        <v>176</v>
      </c>
      <c r="B90" s="26" t="s">
        <v>177</v>
      </c>
      <c r="C90" s="25" t="s">
        <v>176</v>
      </c>
      <c r="D90" s="25"/>
      <c r="E90" s="25"/>
      <c r="F90" s="27"/>
      <c r="G90" s="27"/>
      <c r="H90" s="27"/>
      <c r="I90" s="25"/>
      <c r="J90" s="25"/>
      <c r="K90" s="25"/>
      <c r="L90" s="25"/>
      <c r="M90" s="25"/>
      <c r="N90" s="25"/>
      <c r="O90" s="25"/>
      <c r="P90" s="25"/>
      <c r="Q90" s="25"/>
      <c r="R90" s="28">
        <v>0</v>
      </c>
      <c r="S90" s="28">
        <v>234327636.81</v>
      </c>
      <c r="T90" s="28">
        <v>91904227.680000007</v>
      </c>
      <c r="U90" s="28">
        <f>U91+U93+U102+U110</f>
        <v>263231946.88999999</v>
      </c>
      <c r="V90" s="28">
        <f t="shared" ref="V90:AD90" si="3">V91+V93+V102+V110</f>
        <v>263231946.88999999</v>
      </c>
      <c r="W90" s="28">
        <f t="shared" si="3"/>
        <v>263231946.88999999</v>
      </c>
      <c r="X90" s="28">
        <f t="shared" si="3"/>
        <v>0</v>
      </c>
      <c r="Y90" s="28">
        <f t="shared" si="3"/>
        <v>0</v>
      </c>
      <c r="Z90" s="28">
        <f t="shared" si="3"/>
        <v>0</v>
      </c>
      <c r="AA90" s="28">
        <f t="shared" si="3"/>
        <v>0</v>
      </c>
      <c r="AB90" s="28">
        <f t="shared" si="3"/>
        <v>0</v>
      </c>
      <c r="AC90" s="28">
        <f t="shared" si="3"/>
        <v>153276483.01999998</v>
      </c>
      <c r="AD90" s="28">
        <f t="shared" si="3"/>
        <v>153276483.01999998</v>
      </c>
      <c r="AE90" s="28">
        <v>0</v>
      </c>
      <c r="AF90" s="28">
        <v>182764836.90000001</v>
      </c>
      <c r="AG90" s="28">
        <v>182764836.90000001</v>
      </c>
      <c r="AH90" s="28">
        <v>182764836.90000001</v>
      </c>
      <c r="AI90" s="28">
        <v>143467027.59</v>
      </c>
      <c r="AJ90" s="24">
        <f t="shared" si="1"/>
        <v>0.58228678103441422</v>
      </c>
      <c r="AK90" s="28">
        <v>143467027.59</v>
      </c>
      <c r="AL90" s="29">
        <v>0.5602298757226466</v>
      </c>
      <c r="AM90" s="28">
        <v>0</v>
      </c>
      <c r="AN90" s="29"/>
      <c r="AO90" s="30"/>
    </row>
    <row r="91" spans="1:41" s="31" customFormat="1" ht="25.5" outlineLevel="2" x14ac:dyDescent="0.25">
      <c r="A91" s="25" t="s">
        <v>178</v>
      </c>
      <c r="B91" s="26" t="s">
        <v>179</v>
      </c>
      <c r="C91" s="25" t="s">
        <v>178</v>
      </c>
      <c r="D91" s="25"/>
      <c r="E91" s="25"/>
      <c r="F91" s="27"/>
      <c r="G91" s="27"/>
      <c r="H91" s="27"/>
      <c r="I91" s="25"/>
      <c r="J91" s="25"/>
      <c r="K91" s="25"/>
      <c r="L91" s="25"/>
      <c r="M91" s="25"/>
      <c r="N91" s="25"/>
      <c r="O91" s="25"/>
      <c r="P91" s="25"/>
      <c r="Q91" s="25"/>
      <c r="R91" s="28">
        <v>0</v>
      </c>
      <c r="S91" s="28">
        <v>16081400</v>
      </c>
      <c r="T91" s="28">
        <v>26579300</v>
      </c>
      <c r="U91" s="28">
        <f>U92</f>
        <v>26579300</v>
      </c>
      <c r="V91" s="28">
        <f t="shared" ref="V91:AD91" si="4">V92</f>
        <v>26579300</v>
      </c>
      <c r="W91" s="28">
        <f t="shared" si="4"/>
        <v>26579300</v>
      </c>
      <c r="X91" s="28">
        <f t="shared" si="4"/>
        <v>0</v>
      </c>
      <c r="Y91" s="28">
        <f t="shared" si="4"/>
        <v>0</v>
      </c>
      <c r="Z91" s="28">
        <f t="shared" si="4"/>
        <v>0</v>
      </c>
      <c r="AA91" s="28">
        <f t="shared" si="4"/>
        <v>0</v>
      </c>
      <c r="AB91" s="28">
        <f t="shared" si="4"/>
        <v>0</v>
      </c>
      <c r="AC91" s="28">
        <f t="shared" si="4"/>
        <v>14766500</v>
      </c>
      <c r="AD91" s="28">
        <f t="shared" si="4"/>
        <v>14766500</v>
      </c>
      <c r="AE91" s="28">
        <v>0</v>
      </c>
      <c r="AF91" s="28">
        <v>25487500</v>
      </c>
      <c r="AG91" s="28">
        <v>25487500</v>
      </c>
      <c r="AH91" s="28">
        <v>25487500</v>
      </c>
      <c r="AI91" s="28">
        <v>17173200</v>
      </c>
      <c r="AJ91" s="24">
        <f t="shared" si="1"/>
        <v>0.55556391628071466</v>
      </c>
      <c r="AK91" s="28">
        <v>17173200</v>
      </c>
      <c r="AL91" s="29">
        <v>0.59744683045519642</v>
      </c>
      <c r="AM91" s="28">
        <v>0</v>
      </c>
      <c r="AN91" s="29"/>
      <c r="AO91" s="30"/>
    </row>
    <row r="92" spans="1:41" ht="25.5" outlineLevel="4" x14ac:dyDescent="0.25">
      <c r="A92" s="10" t="s">
        <v>180</v>
      </c>
      <c r="B92" s="11" t="s">
        <v>181</v>
      </c>
      <c r="C92" s="10" t="s">
        <v>180</v>
      </c>
      <c r="D92" s="10"/>
      <c r="E92" s="10"/>
      <c r="F92" s="12"/>
      <c r="G92" s="12"/>
      <c r="H92" s="12"/>
      <c r="I92" s="10"/>
      <c r="J92" s="10"/>
      <c r="K92" s="10"/>
      <c r="L92" s="10"/>
      <c r="M92" s="10"/>
      <c r="N92" s="10"/>
      <c r="O92" s="10"/>
      <c r="P92" s="10"/>
      <c r="Q92" s="10"/>
      <c r="R92" s="13">
        <v>0</v>
      </c>
      <c r="S92" s="13">
        <v>0</v>
      </c>
      <c r="T92" s="13">
        <v>26579300</v>
      </c>
      <c r="U92" s="13">
        <v>26579300</v>
      </c>
      <c r="V92" s="13">
        <v>26579300</v>
      </c>
      <c r="W92" s="13">
        <v>26579300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14766500</v>
      </c>
      <c r="AD92" s="13">
        <v>14766500</v>
      </c>
      <c r="AE92" s="13">
        <v>0</v>
      </c>
      <c r="AF92" s="13">
        <v>14766500</v>
      </c>
      <c r="AG92" s="13">
        <v>14766500</v>
      </c>
      <c r="AH92" s="13">
        <v>14766500</v>
      </c>
      <c r="AI92" s="13">
        <v>11812800</v>
      </c>
      <c r="AJ92" s="34">
        <f t="shared" si="1"/>
        <v>0.55556391628071466</v>
      </c>
      <c r="AK92" s="13">
        <v>11812800</v>
      </c>
      <c r="AL92" s="14">
        <v>0.55556391628071466</v>
      </c>
      <c r="AM92" s="13">
        <v>0</v>
      </c>
      <c r="AN92" s="14"/>
      <c r="AO92" s="5"/>
    </row>
    <row r="93" spans="1:41" s="31" customFormat="1" ht="38.25" outlineLevel="2" x14ac:dyDescent="0.25">
      <c r="A93" s="25" t="s">
        <v>182</v>
      </c>
      <c r="B93" s="26" t="s">
        <v>183</v>
      </c>
      <c r="C93" s="25" t="s">
        <v>182</v>
      </c>
      <c r="D93" s="25"/>
      <c r="E93" s="25"/>
      <c r="F93" s="27"/>
      <c r="G93" s="27"/>
      <c r="H93" s="27"/>
      <c r="I93" s="25"/>
      <c r="J93" s="25"/>
      <c r="K93" s="25"/>
      <c r="L93" s="25"/>
      <c r="M93" s="25"/>
      <c r="N93" s="25"/>
      <c r="O93" s="25"/>
      <c r="P93" s="25"/>
      <c r="Q93" s="25"/>
      <c r="R93" s="28">
        <v>0</v>
      </c>
      <c r="S93" s="28">
        <v>70859700.810000002</v>
      </c>
      <c r="T93" s="28">
        <v>40395466.780000001</v>
      </c>
      <c r="U93" s="28">
        <f>SUM(U94:U101)</f>
        <v>87672831.790000007</v>
      </c>
      <c r="V93" s="28">
        <f t="shared" ref="V93:AD93" si="5">SUM(V94:V101)</f>
        <v>87672831.790000007</v>
      </c>
      <c r="W93" s="28">
        <f t="shared" si="5"/>
        <v>87672831.790000007</v>
      </c>
      <c r="X93" s="28">
        <f t="shared" si="5"/>
        <v>0</v>
      </c>
      <c r="Y93" s="28">
        <f t="shared" si="5"/>
        <v>0</v>
      </c>
      <c r="Z93" s="28">
        <f t="shared" si="5"/>
        <v>0</v>
      </c>
      <c r="AA93" s="28">
        <f t="shared" si="5"/>
        <v>0</v>
      </c>
      <c r="AB93" s="28">
        <f t="shared" si="5"/>
        <v>0</v>
      </c>
      <c r="AC93" s="28">
        <f t="shared" si="5"/>
        <v>41405846.869999997</v>
      </c>
      <c r="AD93" s="28">
        <f t="shared" si="5"/>
        <v>41405846.869999997</v>
      </c>
      <c r="AE93" s="28">
        <v>0</v>
      </c>
      <c r="AF93" s="28">
        <v>44755466.009999998</v>
      </c>
      <c r="AG93" s="28">
        <v>44755466.009999998</v>
      </c>
      <c r="AH93" s="28">
        <v>44755466.009999998</v>
      </c>
      <c r="AI93" s="28">
        <v>66499701.579999998</v>
      </c>
      <c r="AJ93" s="24">
        <f t="shared" si="1"/>
        <v>0.47227682766285145</v>
      </c>
      <c r="AK93" s="28">
        <v>66499701.579999998</v>
      </c>
      <c r="AL93" s="29">
        <v>0.40227763778967851</v>
      </c>
      <c r="AM93" s="28">
        <v>0</v>
      </c>
      <c r="AN93" s="29"/>
      <c r="AO93" s="30"/>
    </row>
    <row r="94" spans="1:41" ht="89.25" outlineLevel="4" x14ac:dyDescent="0.25">
      <c r="A94" s="10" t="s">
        <v>184</v>
      </c>
      <c r="B94" s="11" t="s">
        <v>185</v>
      </c>
      <c r="C94" s="10" t="s">
        <v>184</v>
      </c>
      <c r="D94" s="10"/>
      <c r="E94" s="10"/>
      <c r="F94" s="12"/>
      <c r="G94" s="12"/>
      <c r="H94" s="12"/>
      <c r="I94" s="10"/>
      <c r="J94" s="10"/>
      <c r="K94" s="10"/>
      <c r="L94" s="10"/>
      <c r="M94" s="10"/>
      <c r="N94" s="10"/>
      <c r="O94" s="10"/>
      <c r="P94" s="10"/>
      <c r="Q94" s="10"/>
      <c r="R94" s="13">
        <v>0</v>
      </c>
      <c r="S94" s="13">
        <v>0</v>
      </c>
      <c r="T94" s="13">
        <v>39803300</v>
      </c>
      <c r="U94" s="13">
        <v>39803300</v>
      </c>
      <c r="V94" s="13">
        <v>39803300</v>
      </c>
      <c r="W94" s="13">
        <v>39803300</v>
      </c>
      <c r="X94" s="13">
        <v>0</v>
      </c>
      <c r="Y94" s="13">
        <v>0</v>
      </c>
      <c r="Z94" s="13">
        <v>0</v>
      </c>
      <c r="AA94" s="13">
        <v>0</v>
      </c>
      <c r="AB94" s="13">
        <v>0</v>
      </c>
      <c r="AC94" s="13">
        <v>23578924</v>
      </c>
      <c r="AD94" s="13">
        <v>23578924</v>
      </c>
      <c r="AE94" s="13">
        <v>0</v>
      </c>
      <c r="AF94" s="13">
        <v>23578924</v>
      </c>
      <c r="AG94" s="13">
        <v>23578924</v>
      </c>
      <c r="AH94" s="13">
        <v>23578924</v>
      </c>
      <c r="AI94" s="13">
        <v>16224376</v>
      </c>
      <c r="AJ94" s="34">
        <f t="shared" si="1"/>
        <v>0.59238615893657054</v>
      </c>
      <c r="AK94" s="13">
        <v>16224376</v>
      </c>
      <c r="AL94" s="14">
        <v>0.59238615893657054</v>
      </c>
      <c r="AM94" s="13">
        <v>0</v>
      </c>
      <c r="AN94" s="14"/>
      <c r="AO94" s="5"/>
    </row>
    <row r="95" spans="1:41" ht="63.75" outlineLevel="4" x14ac:dyDescent="0.25">
      <c r="A95" s="10" t="s">
        <v>186</v>
      </c>
      <c r="B95" s="11" t="s">
        <v>187</v>
      </c>
      <c r="C95" s="10" t="s">
        <v>186</v>
      </c>
      <c r="D95" s="10"/>
      <c r="E95" s="10"/>
      <c r="F95" s="12"/>
      <c r="G95" s="12"/>
      <c r="H95" s="12"/>
      <c r="I95" s="10"/>
      <c r="J95" s="10"/>
      <c r="K95" s="10"/>
      <c r="L95" s="10"/>
      <c r="M95" s="10"/>
      <c r="N95" s="10"/>
      <c r="O95" s="10"/>
      <c r="P95" s="10"/>
      <c r="Q95" s="10"/>
      <c r="R95" s="13">
        <v>0</v>
      </c>
      <c r="S95" s="13">
        <v>0</v>
      </c>
      <c r="T95" s="13">
        <v>970002.51</v>
      </c>
      <c r="U95" s="13">
        <v>970002.51</v>
      </c>
      <c r="V95" s="13">
        <v>970002.51</v>
      </c>
      <c r="W95" s="13">
        <v>970002.51</v>
      </c>
      <c r="X95" s="13">
        <v>0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  <c r="AD95" s="13">
        <v>0</v>
      </c>
      <c r="AE95" s="13">
        <v>0</v>
      </c>
      <c r="AF95" s="13">
        <v>0</v>
      </c>
      <c r="AG95" s="13">
        <v>0</v>
      </c>
      <c r="AH95" s="13">
        <v>0</v>
      </c>
      <c r="AI95" s="13">
        <v>970002.51</v>
      </c>
      <c r="AJ95" s="34">
        <f t="shared" si="1"/>
        <v>0</v>
      </c>
      <c r="AK95" s="13">
        <v>970002.51</v>
      </c>
      <c r="AL95" s="14">
        <v>0</v>
      </c>
      <c r="AM95" s="13">
        <v>0</v>
      </c>
      <c r="AN95" s="14"/>
      <c r="AO95" s="5"/>
    </row>
    <row r="96" spans="1:41" ht="63.75" outlineLevel="4" x14ac:dyDescent="0.25">
      <c r="A96" s="10" t="s">
        <v>188</v>
      </c>
      <c r="B96" s="11" t="s">
        <v>189</v>
      </c>
      <c r="C96" s="10" t="s">
        <v>188</v>
      </c>
      <c r="D96" s="10"/>
      <c r="E96" s="10"/>
      <c r="F96" s="12"/>
      <c r="G96" s="12"/>
      <c r="H96" s="12"/>
      <c r="I96" s="10"/>
      <c r="J96" s="10"/>
      <c r="K96" s="10"/>
      <c r="L96" s="10"/>
      <c r="M96" s="10"/>
      <c r="N96" s="10"/>
      <c r="O96" s="10"/>
      <c r="P96" s="10"/>
      <c r="Q96" s="10"/>
      <c r="R96" s="13">
        <v>0</v>
      </c>
      <c r="S96" s="13">
        <v>0</v>
      </c>
      <c r="T96" s="13">
        <v>1188612.02</v>
      </c>
      <c r="U96" s="13">
        <v>1188612.02</v>
      </c>
      <c r="V96" s="13">
        <v>1188612.02</v>
      </c>
      <c r="W96" s="13">
        <v>1188612.02</v>
      </c>
      <c r="X96" s="13">
        <v>0</v>
      </c>
      <c r="Y96" s="13">
        <v>0</v>
      </c>
      <c r="Z96" s="13">
        <v>0</v>
      </c>
      <c r="AA96" s="13">
        <v>0</v>
      </c>
      <c r="AB96" s="13">
        <v>0</v>
      </c>
      <c r="AC96" s="13">
        <v>0</v>
      </c>
      <c r="AD96" s="13">
        <v>0</v>
      </c>
      <c r="AE96" s="13">
        <v>0</v>
      </c>
      <c r="AF96" s="13">
        <v>0</v>
      </c>
      <c r="AG96" s="13">
        <v>0</v>
      </c>
      <c r="AH96" s="13">
        <v>0</v>
      </c>
      <c r="AI96" s="13">
        <v>1188612.02</v>
      </c>
      <c r="AJ96" s="34">
        <f t="shared" si="1"/>
        <v>0</v>
      </c>
      <c r="AK96" s="13">
        <v>1188612.02</v>
      </c>
      <c r="AL96" s="14">
        <v>0</v>
      </c>
      <c r="AM96" s="13">
        <v>0</v>
      </c>
      <c r="AN96" s="14"/>
      <c r="AO96" s="5"/>
    </row>
    <row r="97" spans="1:41" ht="38.25" outlineLevel="4" x14ac:dyDescent="0.25">
      <c r="A97" s="10" t="s">
        <v>190</v>
      </c>
      <c r="B97" s="11" t="s">
        <v>191</v>
      </c>
      <c r="C97" s="10" t="s">
        <v>190</v>
      </c>
      <c r="D97" s="10"/>
      <c r="E97" s="10"/>
      <c r="F97" s="12"/>
      <c r="G97" s="12"/>
      <c r="H97" s="12"/>
      <c r="I97" s="10"/>
      <c r="J97" s="10"/>
      <c r="K97" s="10"/>
      <c r="L97" s="10"/>
      <c r="M97" s="10"/>
      <c r="N97" s="10"/>
      <c r="O97" s="10"/>
      <c r="P97" s="10"/>
      <c r="Q97" s="10"/>
      <c r="R97" s="13">
        <v>0</v>
      </c>
      <c r="S97" s="13">
        <v>0</v>
      </c>
      <c r="T97" s="13">
        <v>8331387.7199999997</v>
      </c>
      <c r="U97" s="13">
        <v>8331387.7199999997</v>
      </c>
      <c r="V97" s="13">
        <v>8331387.7199999997</v>
      </c>
      <c r="W97" s="13">
        <v>8331387.7199999997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8032299.0599999996</v>
      </c>
      <c r="AD97" s="13">
        <v>8032299.0599999996</v>
      </c>
      <c r="AE97" s="13">
        <v>0</v>
      </c>
      <c r="AF97" s="13">
        <v>8032299.0599999996</v>
      </c>
      <c r="AG97" s="13">
        <v>8032299.0599999996</v>
      </c>
      <c r="AH97" s="13">
        <v>8032299.0599999996</v>
      </c>
      <c r="AI97" s="13">
        <v>299088.65999999997</v>
      </c>
      <c r="AJ97" s="34">
        <f t="shared" si="1"/>
        <v>0.96410097932640682</v>
      </c>
      <c r="AK97" s="13">
        <v>299088.65999999997</v>
      </c>
      <c r="AL97" s="14">
        <v>0.96410097932640682</v>
      </c>
      <c r="AM97" s="13">
        <v>0</v>
      </c>
      <c r="AN97" s="14"/>
      <c r="AO97" s="5"/>
    </row>
    <row r="98" spans="1:41" ht="25.5" outlineLevel="4" x14ac:dyDescent="0.25">
      <c r="A98" s="10" t="s">
        <v>192</v>
      </c>
      <c r="B98" s="11" t="s">
        <v>193</v>
      </c>
      <c r="C98" s="10" t="s">
        <v>192</v>
      </c>
      <c r="D98" s="10"/>
      <c r="E98" s="10"/>
      <c r="F98" s="12"/>
      <c r="G98" s="12"/>
      <c r="H98" s="12"/>
      <c r="I98" s="10"/>
      <c r="J98" s="10"/>
      <c r="K98" s="10"/>
      <c r="L98" s="10"/>
      <c r="M98" s="10"/>
      <c r="N98" s="10"/>
      <c r="O98" s="10"/>
      <c r="P98" s="10"/>
      <c r="Q98" s="10"/>
      <c r="R98" s="13">
        <v>0</v>
      </c>
      <c r="S98" s="13">
        <v>0</v>
      </c>
      <c r="T98" s="13">
        <v>5988.74</v>
      </c>
      <c r="U98" s="13">
        <v>5988.74</v>
      </c>
      <c r="V98" s="13">
        <v>5988.74</v>
      </c>
      <c r="W98" s="13">
        <v>5988.74</v>
      </c>
      <c r="X98" s="13">
        <v>0</v>
      </c>
      <c r="Y98" s="13">
        <v>0</v>
      </c>
      <c r="Z98" s="13">
        <v>0</v>
      </c>
      <c r="AA98" s="13">
        <v>0</v>
      </c>
      <c r="AB98" s="13">
        <v>0</v>
      </c>
      <c r="AC98" s="13">
        <v>5988.74</v>
      </c>
      <c r="AD98" s="13">
        <v>5988.74</v>
      </c>
      <c r="AE98" s="13">
        <v>0</v>
      </c>
      <c r="AF98" s="13">
        <v>5988.74</v>
      </c>
      <c r="AG98" s="13">
        <v>5988.74</v>
      </c>
      <c r="AH98" s="13">
        <v>5988.74</v>
      </c>
      <c r="AI98" s="13">
        <v>0</v>
      </c>
      <c r="AJ98" s="34">
        <f t="shared" si="1"/>
        <v>1</v>
      </c>
      <c r="AK98" s="13">
        <v>0</v>
      </c>
      <c r="AL98" s="14">
        <v>1</v>
      </c>
      <c r="AM98" s="13">
        <v>0</v>
      </c>
      <c r="AN98" s="14"/>
      <c r="AO98" s="5"/>
    </row>
    <row r="99" spans="1:41" ht="38.25" outlineLevel="4" x14ac:dyDescent="0.25">
      <c r="A99" s="10" t="s">
        <v>194</v>
      </c>
      <c r="B99" s="11" t="s">
        <v>195</v>
      </c>
      <c r="C99" s="10" t="s">
        <v>194</v>
      </c>
      <c r="D99" s="10"/>
      <c r="E99" s="10"/>
      <c r="F99" s="12"/>
      <c r="G99" s="12"/>
      <c r="H99" s="12"/>
      <c r="I99" s="10"/>
      <c r="J99" s="10"/>
      <c r="K99" s="10"/>
      <c r="L99" s="10"/>
      <c r="M99" s="10"/>
      <c r="N99" s="10"/>
      <c r="O99" s="10"/>
      <c r="P99" s="10"/>
      <c r="Q99" s="10"/>
      <c r="R99" s="13">
        <v>0</v>
      </c>
      <c r="S99" s="13">
        <v>0</v>
      </c>
      <c r="T99" s="13">
        <v>4544323.78</v>
      </c>
      <c r="U99" s="13">
        <v>4544323.78</v>
      </c>
      <c r="V99" s="13">
        <v>4544323.78</v>
      </c>
      <c r="W99" s="13">
        <v>4544323.78</v>
      </c>
      <c r="X99" s="13">
        <v>0</v>
      </c>
      <c r="Y99" s="13">
        <v>0</v>
      </c>
      <c r="Z99" s="13">
        <v>0</v>
      </c>
      <c r="AA99" s="13">
        <v>0</v>
      </c>
      <c r="AB99" s="13">
        <v>0</v>
      </c>
      <c r="AC99" s="13">
        <v>906014.95</v>
      </c>
      <c r="AD99" s="13">
        <v>906014.95</v>
      </c>
      <c r="AE99" s="13">
        <v>0</v>
      </c>
      <c r="AF99" s="13">
        <v>906014.95</v>
      </c>
      <c r="AG99" s="13">
        <v>906014.95</v>
      </c>
      <c r="AH99" s="13">
        <v>906014.95</v>
      </c>
      <c r="AI99" s="13">
        <v>3638308.83</v>
      </c>
      <c r="AJ99" s="34">
        <f t="shared" si="1"/>
        <v>0.19937288667402125</v>
      </c>
      <c r="AK99" s="13">
        <v>3638308.83</v>
      </c>
      <c r="AL99" s="14">
        <v>0.19937288667402128</v>
      </c>
      <c r="AM99" s="13">
        <v>0</v>
      </c>
      <c r="AN99" s="14"/>
      <c r="AO99" s="5"/>
    </row>
    <row r="100" spans="1:41" ht="38.25" outlineLevel="4" x14ac:dyDescent="0.25">
      <c r="A100" s="10" t="s">
        <v>196</v>
      </c>
      <c r="B100" s="11" t="s">
        <v>197</v>
      </c>
      <c r="C100" s="10" t="s">
        <v>196</v>
      </c>
      <c r="D100" s="10"/>
      <c r="E100" s="10"/>
      <c r="F100" s="12"/>
      <c r="G100" s="12"/>
      <c r="H100" s="12"/>
      <c r="I100" s="10"/>
      <c r="J100" s="10"/>
      <c r="K100" s="10"/>
      <c r="L100" s="10"/>
      <c r="M100" s="10"/>
      <c r="N100" s="10"/>
      <c r="O100" s="10"/>
      <c r="P100" s="10"/>
      <c r="Q100" s="10"/>
      <c r="R100" s="13">
        <v>0</v>
      </c>
      <c r="S100" s="13">
        <v>0</v>
      </c>
      <c r="T100" s="13">
        <v>5448617.0199999996</v>
      </c>
      <c r="U100" s="13">
        <v>5448617.0199999996</v>
      </c>
      <c r="V100" s="13">
        <v>5448617.0199999996</v>
      </c>
      <c r="W100" s="13">
        <v>5448617.0199999996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  <c r="AC100" s="13">
        <v>5167601.12</v>
      </c>
      <c r="AD100" s="13">
        <v>5167601.12</v>
      </c>
      <c r="AE100" s="13">
        <v>0</v>
      </c>
      <c r="AF100" s="13">
        <v>5167601.12</v>
      </c>
      <c r="AG100" s="13">
        <v>5167601.12</v>
      </c>
      <c r="AH100" s="13">
        <v>5167601.12</v>
      </c>
      <c r="AI100" s="13">
        <v>281015.90000000002</v>
      </c>
      <c r="AJ100" s="34">
        <f t="shared" si="1"/>
        <v>0.94842436182090117</v>
      </c>
      <c r="AK100" s="13">
        <v>281015.90000000002</v>
      </c>
      <c r="AL100" s="14">
        <v>0.94842436182090106</v>
      </c>
      <c r="AM100" s="13">
        <v>0</v>
      </c>
      <c r="AN100" s="14"/>
      <c r="AO100" s="5"/>
    </row>
    <row r="101" spans="1:41" ht="25.5" outlineLevel="4" x14ac:dyDescent="0.25">
      <c r="A101" s="10" t="s">
        <v>198</v>
      </c>
      <c r="B101" s="11" t="s">
        <v>199</v>
      </c>
      <c r="C101" s="10" t="s">
        <v>198</v>
      </c>
      <c r="D101" s="10"/>
      <c r="E101" s="10"/>
      <c r="F101" s="12"/>
      <c r="G101" s="12"/>
      <c r="H101" s="12"/>
      <c r="I101" s="10"/>
      <c r="J101" s="10"/>
      <c r="K101" s="10"/>
      <c r="L101" s="10"/>
      <c r="M101" s="10"/>
      <c r="N101" s="10"/>
      <c r="O101" s="10"/>
      <c r="P101" s="10"/>
      <c r="Q101" s="10"/>
      <c r="R101" s="13">
        <v>0</v>
      </c>
      <c r="S101" s="13">
        <v>38139100</v>
      </c>
      <c r="T101" s="13">
        <v>-10758500</v>
      </c>
      <c r="U101" s="13">
        <v>27380600</v>
      </c>
      <c r="V101" s="13">
        <v>27380600</v>
      </c>
      <c r="W101" s="13">
        <v>27380600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3715019</v>
      </c>
      <c r="AD101" s="13">
        <v>3715019</v>
      </c>
      <c r="AE101" s="13">
        <v>0</v>
      </c>
      <c r="AF101" s="13">
        <v>3715019</v>
      </c>
      <c r="AG101" s="13">
        <v>3715019</v>
      </c>
      <c r="AH101" s="13">
        <v>3715019</v>
      </c>
      <c r="AI101" s="13">
        <v>23665581</v>
      </c>
      <c r="AJ101" s="34">
        <f t="shared" si="1"/>
        <v>0.13568070093423812</v>
      </c>
      <c r="AK101" s="13">
        <v>23665581</v>
      </c>
      <c r="AL101" s="14">
        <v>0.13568070093423812</v>
      </c>
      <c r="AM101" s="13">
        <v>0</v>
      </c>
      <c r="AN101" s="14"/>
      <c r="AO101" s="5"/>
    </row>
    <row r="102" spans="1:41" s="31" customFormat="1" ht="25.5" outlineLevel="2" x14ac:dyDescent="0.25">
      <c r="A102" s="25" t="s">
        <v>200</v>
      </c>
      <c r="B102" s="26" t="s">
        <v>201</v>
      </c>
      <c r="C102" s="25" t="s">
        <v>200</v>
      </c>
      <c r="D102" s="25"/>
      <c r="E102" s="25"/>
      <c r="F102" s="27"/>
      <c r="G102" s="27"/>
      <c r="H102" s="27"/>
      <c r="I102" s="25"/>
      <c r="J102" s="25"/>
      <c r="K102" s="25"/>
      <c r="L102" s="25"/>
      <c r="M102" s="25"/>
      <c r="N102" s="25"/>
      <c r="O102" s="25"/>
      <c r="P102" s="25"/>
      <c r="Q102" s="25"/>
      <c r="R102" s="28">
        <v>0</v>
      </c>
      <c r="S102" s="28">
        <v>136196436</v>
      </c>
      <c r="T102" s="28">
        <v>15233867.1</v>
      </c>
      <c r="U102" s="28">
        <f>SUM(U103:U109)</f>
        <v>148975215.09999999</v>
      </c>
      <c r="V102" s="28">
        <f t="shared" ref="V102:AD102" si="6">SUM(V103:V109)</f>
        <v>148975215.09999999</v>
      </c>
      <c r="W102" s="28">
        <f t="shared" si="6"/>
        <v>148975215.09999999</v>
      </c>
      <c r="X102" s="28">
        <f t="shared" si="6"/>
        <v>0</v>
      </c>
      <c r="Y102" s="28">
        <f t="shared" si="6"/>
        <v>0</v>
      </c>
      <c r="Z102" s="28">
        <f t="shared" si="6"/>
        <v>0</v>
      </c>
      <c r="AA102" s="28">
        <f t="shared" si="6"/>
        <v>0</v>
      </c>
      <c r="AB102" s="28">
        <f t="shared" si="6"/>
        <v>0</v>
      </c>
      <c r="AC102" s="28">
        <f t="shared" si="6"/>
        <v>97104136.149999991</v>
      </c>
      <c r="AD102" s="28">
        <f t="shared" si="6"/>
        <v>97104136.149999991</v>
      </c>
      <c r="AE102" s="28">
        <v>0</v>
      </c>
      <c r="AF102" s="28">
        <v>99244824.150000006</v>
      </c>
      <c r="AG102" s="28">
        <v>99244824.150000006</v>
      </c>
      <c r="AH102" s="28">
        <v>99244824.150000006</v>
      </c>
      <c r="AI102" s="28">
        <v>52185478.950000003</v>
      </c>
      <c r="AJ102" s="24">
        <f t="shared" si="1"/>
        <v>0.65181403554154016</v>
      </c>
      <c r="AK102" s="28">
        <v>52185478.950000003</v>
      </c>
      <c r="AL102" s="29">
        <v>0.65538285348647629</v>
      </c>
      <c r="AM102" s="28">
        <v>0</v>
      </c>
      <c r="AN102" s="29"/>
      <c r="AO102" s="30"/>
    </row>
    <row r="103" spans="1:41" ht="38.25" outlineLevel="4" x14ac:dyDescent="0.25">
      <c r="A103" s="10" t="s">
        <v>202</v>
      </c>
      <c r="B103" s="11" t="s">
        <v>203</v>
      </c>
      <c r="C103" s="10" t="s">
        <v>202</v>
      </c>
      <c r="D103" s="10"/>
      <c r="E103" s="10"/>
      <c r="F103" s="12"/>
      <c r="G103" s="12"/>
      <c r="H103" s="12"/>
      <c r="I103" s="10"/>
      <c r="J103" s="10"/>
      <c r="K103" s="10"/>
      <c r="L103" s="10"/>
      <c r="M103" s="10"/>
      <c r="N103" s="10"/>
      <c r="O103" s="10"/>
      <c r="P103" s="10"/>
      <c r="Q103" s="10"/>
      <c r="R103" s="13">
        <v>0</v>
      </c>
      <c r="S103" s="13">
        <v>0</v>
      </c>
      <c r="T103" s="13">
        <v>142907488</v>
      </c>
      <c r="U103" s="13">
        <v>142907488</v>
      </c>
      <c r="V103" s="13">
        <v>142907488</v>
      </c>
      <c r="W103" s="13">
        <v>142907488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92501036.019999996</v>
      </c>
      <c r="AD103" s="13">
        <v>92501036.019999996</v>
      </c>
      <c r="AE103" s="13">
        <v>0</v>
      </c>
      <c r="AF103" s="13">
        <v>92501036.019999996</v>
      </c>
      <c r="AG103" s="13">
        <v>92501036.019999996</v>
      </c>
      <c r="AH103" s="13">
        <v>92501036.019999996</v>
      </c>
      <c r="AI103" s="13">
        <v>50406451.979999997</v>
      </c>
      <c r="AJ103" s="34">
        <f t="shared" si="1"/>
        <v>0.64727914061438119</v>
      </c>
      <c r="AK103" s="13">
        <v>50406451.979999997</v>
      </c>
      <c r="AL103" s="14">
        <v>0.64727914061438119</v>
      </c>
      <c r="AM103" s="13">
        <v>0</v>
      </c>
      <c r="AN103" s="14"/>
      <c r="AO103" s="5"/>
    </row>
    <row r="104" spans="1:41" ht="76.5" outlineLevel="4" x14ac:dyDescent="0.25">
      <c r="A104" s="10" t="s">
        <v>204</v>
      </c>
      <c r="B104" s="11" t="s">
        <v>205</v>
      </c>
      <c r="C104" s="10" t="s">
        <v>204</v>
      </c>
      <c r="D104" s="10"/>
      <c r="E104" s="10"/>
      <c r="F104" s="12"/>
      <c r="G104" s="12"/>
      <c r="H104" s="12"/>
      <c r="I104" s="10"/>
      <c r="J104" s="10"/>
      <c r="K104" s="10"/>
      <c r="L104" s="10"/>
      <c r="M104" s="10"/>
      <c r="N104" s="10"/>
      <c r="O104" s="10"/>
      <c r="P104" s="10"/>
      <c r="Q104" s="10"/>
      <c r="R104" s="13">
        <v>0</v>
      </c>
      <c r="S104" s="13">
        <v>0</v>
      </c>
      <c r="T104" s="13">
        <v>318500</v>
      </c>
      <c r="U104" s="13">
        <v>318500</v>
      </c>
      <c r="V104" s="13">
        <v>318500</v>
      </c>
      <c r="W104" s="13">
        <v>318500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53745.120000000003</v>
      </c>
      <c r="AD104" s="13">
        <v>53745.120000000003</v>
      </c>
      <c r="AE104" s="13">
        <v>0</v>
      </c>
      <c r="AF104" s="13">
        <v>53745.120000000003</v>
      </c>
      <c r="AG104" s="13">
        <v>53745.120000000003</v>
      </c>
      <c r="AH104" s="13">
        <v>53745.120000000003</v>
      </c>
      <c r="AI104" s="13">
        <v>264754.88</v>
      </c>
      <c r="AJ104" s="34">
        <f t="shared" si="1"/>
        <v>0.16874448979591838</v>
      </c>
      <c r="AK104" s="13">
        <v>264754.88</v>
      </c>
      <c r="AL104" s="14">
        <v>0.16874448979591836</v>
      </c>
      <c r="AM104" s="13">
        <v>0</v>
      </c>
      <c r="AN104" s="14"/>
      <c r="AO104" s="5"/>
    </row>
    <row r="105" spans="1:41" ht="63.75" outlineLevel="4" x14ac:dyDescent="0.25">
      <c r="A105" s="10" t="s">
        <v>206</v>
      </c>
      <c r="B105" s="11" t="s">
        <v>207</v>
      </c>
      <c r="C105" s="10" t="s">
        <v>206</v>
      </c>
      <c r="D105" s="10"/>
      <c r="E105" s="10"/>
      <c r="F105" s="12"/>
      <c r="G105" s="12"/>
      <c r="H105" s="12"/>
      <c r="I105" s="10"/>
      <c r="J105" s="10"/>
      <c r="K105" s="10"/>
      <c r="L105" s="10"/>
      <c r="M105" s="10"/>
      <c r="N105" s="10"/>
      <c r="O105" s="10"/>
      <c r="P105" s="10"/>
      <c r="Q105" s="10"/>
      <c r="R105" s="13">
        <v>0</v>
      </c>
      <c r="S105" s="13">
        <v>0</v>
      </c>
      <c r="T105" s="13">
        <v>2891790</v>
      </c>
      <c r="U105" s="13">
        <v>2891790</v>
      </c>
      <c r="V105" s="13">
        <v>2891790</v>
      </c>
      <c r="W105" s="13">
        <v>2891790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2891790</v>
      </c>
      <c r="AD105" s="13">
        <v>2891790</v>
      </c>
      <c r="AE105" s="13">
        <v>0</v>
      </c>
      <c r="AF105" s="13">
        <v>2891790</v>
      </c>
      <c r="AG105" s="13">
        <v>2891790</v>
      </c>
      <c r="AH105" s="13">
        <v>2891790</v>
      </c>
      <c r="AI105" s="13">
        <v>0</v>
      </c>
      <c r="AJ105" s="34">
        <f t="shared" si="1"/>
        <v>1</v>
      </c>
      <c r="AK105" s="13">
        <v>0</v>
      </c>
      <c r="AL105" s="14">
        <v>1</v>
      </c>
      <c r="AM105" s="13">
        <v>0</v>
      </c>
      <c r="AN105" s="14"/>
      <c r="AO105" s="5"/>
    </row>
    <row r="106" spans="1:41" ht="51" outlineLevel="4" x14ac:dyDescent="0.25">
      <c r="A106" s="10" t="s">
        <v>208</v>
      </c>
      <c r="B106" s="11" t="s">
        <v>209</v>
      </c>
      <c r="C106" s="10" t="s">
        <v>208</v>
      </c>
      <c r="D106" s="10"/>
      <c r="E106" s="10"/>
      <c r="F106" s="12"/>
      <c r="G106" s="12"/>
      <c r="H106" s="12"/>
      <c r="I106" s="10"/>
      <c r="J106" s="10"/>
      <c r="K106" s="10"/>
      <c r="L106" s="10"/>
      <c r="M106" s="10"/>
      <c r="N106" s="10"/>
      <c r="O106" s="10"/>
      <c r="P106" s="10"/>
      <c r="Q106" s="10"/>
      <c r="R106" s="13">
        <v>0</v>
      </c>
      <c r="S106" s="13">
        <v>0</v>
      </c>
      <c r="T106" s="13">
        <v>899500</v>
      </c>
      <c r="U106" s="13">
        <v>899500</v>
      </c>
      <c r="V106" s="13">
        <v>899500</v>
      </c>
      <c r="W106" s="13">
        <v>899500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13">
        <v>598300</v>
      </c>
      <c r="AD106" s="13">
        <v>598300</v>
      </c>
      <c r="AE106" s="13">
        <v>0</v>
      </c>
      <c r="AF106" s="13">
        <v>598300</v>
      </c>
      <c r="AG106" s="13">
        <v>598300</v>
      </c>
      <c r="AH106" s="13">
        <v>598300</v>
      </c>
      <c r="AI106" s="13">
        <v>301200</v>
      </c>
      <c r="AJ106" s="34">
        <f t="shared" si="1"/>
        <v>0.66514730405780986</v>
      </c>
      <c r="AK106" s="13">
        <v>301200</v>
      </c>
      <c r="AL106" s="14">
        <v>0.66514730405780986</v>
      </c>
      <c r="AM106" s="13">
        <v>0</v>
      </c>
      <c r="AN106" s="14"/>
      <c r="AO106" s="5"/>
    </row>
    <row r="107" spans="1:41" ht="63.75" outlineLevel="4" x14ac:dyDescent="0.25">
      <c r="A107" s="10" t="s">
        <v>210</v>
      </c>
      <c r="B107" s="11" t="s">
        <v>211</v>
      </c>
      <c r="C107" s="10" t="s">
        <v>210</v>
      </c>
      <c r="D107" s="10"/>
      <c r="E107" s="10"/>
      <c r="F107" s="12"/>
      <c r="G107" s="12"/>
      <c r="H107" s="12"/>
      <c r="I107" s="10"/>
      <c r="J107" s="10"/>
      <c r="K107" s="10"/>
      <c r="L107" s="10"/>
      <c r="M107" s="10"/>
      <c r="N107" s="10"/>
      <c r="O107" s="10"/>
      <c r="P107" s="10"/>
      <c r="Q107" s="10"/>
      <c r="R107" s="13">
        <v>0</v>
      </c>
      <c r="S107" s="13">
        <v>0</v>
      </c>
      <c r="T107" s="13">
        <v>7400</v>
      </c>
      <c r="U107" s="13">
        <v>7400</v>
      </c>
      <c r="V107" s="13">
        <v>7400</v>
      </c>
      <c r="W107" s="13">
        <v>7400</v>
      </c>
      <c r="X107" s="13">
        <v>0</v>
      </c>
      <c r="Y107" s="13">
        <v>0</v>
      </c>
      <c r="Z107" s="13">
        <v>0</v>
      </c>
      <c r="AA107" s="13">
        <v>0</v>
      </c>
      <c r="AB107" s="13">
        <v>0</v>
      </c>
      <c r="AC107" s="13">
        <v>0</v>
      </c>
      <c r="AD107" s="13">
        <v>0</v>
      </c>
      <c r="AE107" s="13">
        <v>0</v>
      </c>
      <c r="AF107" s="13">
        <v>0</v>
      </c>
      <c r="AG107" s="13">
        <v>0</v>
      </c>
      <c r="AH107" s="13">
        <v>0</v>
      </c>
      <c r="AI107" s="13">
        <v>7400</v>
      </c>
      <c r="AJ107" s="34">
        <f t="shared" si="1"/>
        <v>0</v>
      </c>
      <c r="AK107" s="13">
        <v>7400</v>
      </c>
      <c r="AL107" s="14">
        <v>0</v>
      </c>
      <c r="AM107" s="13">
        <v>0</v>
      </c>
      <c r="AN107" s="14"/>
      <c r="AO107" s="5"/>
    </row>
    <row r="108" spans="1:41" ht="51" outlineLevel="4" x14ac:dyDescent="0.25">
      <c r="A108" s="10" t="s">
        <v>212</v>
      </c>
      <c r="B108" s="11" t="s">
        <v>213</v>
      </c>
      <c r="C108" s="10" t="s">
        <v>212</v>
      </c>
      <c r="D108" s="10"/>
      <c r="E108" s="10"/>
      <c r="F108" s="12"/>
      <c r="G108" s="12"/>
      <c r="H108" s="12"/>
      <c r="I108" s="10"/>
      <c r="J108" s="10"/>
      <c r="K108" s="10"/>
      <c r="L108" s="10"/>
      <c r="M108" s="10"/>
      <c r="N108" s="10"/>
      <c r="O108" s="10"/>
      <c r="P108" s="10"/>
      <c r="Q108" s="10"/>
      <c r="R108" s="13">
        <v>0</v>
      </c>
      <c r="S108" s="13">
        <v>0</v>
      </c>
      <c r="T108" s="13">
        <v>103437.1</v>
      </c>
      <c r="U108" s="13">
        <v>103437.1</v>
      </c>
      <c r="V108" s="13">
        <v>103437.1</v>
      </c>
      <c r="W108" s="13">
        <v>103437.1</v>
      </c>
      <c r="X108" s="13">
        <v>0</v>
      </c>
      <c r="Y108" s="13">
        <v>0</v>
      </c>
      <c r="Z108" s="13">
        <v>0</v>
      </c>
      <c r="AA108" s="13">
        <v>0</v>
      </c>
      <c r="AB108" s="13">
        <v>0</v>
      </c>
      <c r="AC108" s="13">
        <v>50997.91</v>
      </c>
      <c r="AD108" s="13">
        <v>50997.91</v>
      </c>
      <c r="AE108" s="13">
        <v>0</v>
      </c>
      <c r="AF108" s="13">
        <v>50997.91</v>
      </c>
      <c r="AG108" s="13">
        <v>50997.91</v>
      </c>
      <c r="AH108" s="13">
        <v>50997.91</v>
      </c>
      <c r="AI108" s="13">
        <v>52439.19</v>
      </c>
      <c r="AJ108" s="34">
        <f t="shared" si="1"/>
        <v>0.49303306067165459</v>
      </c>
      <c r="AK108" s="13">
        <v>52439.19</v>
      </c>
      <c r="AL108" s="14">
        <v>0.49303306067165459</v>
      </c>
      <c r="AM108" s="13">
        <v>0</v>
      </c>
      <c r="AN108" s="14"/>
      <c r="AO108" s="5"/>
    </row>
    <row r="109" spans="1:41" ht="38.25" outlineLevel="4" x14ac:dyDescent="0.25">
      <c r="A109" s="10" t="s">
        <v>214</v>
      </c>
      <c r="B109" s="11" t="s">
        <v>215</v>
      </c>
      <c r="C109" s="10" t="s">
        <v>214</v>
      </c>
      <c r="D109" s="10"/>
      <c r="E109" s="10"/>
      <c r="F109" s="12"/>
      <c r="G109" s="12"/>
      <c r="H109" s="12"/>
      <c r="I109" s="10"/>
      <c r="J109" s="10"/>
      <c r="K109" s="10"/>
      <c r="L109" s="10"/>
      <c r="M109" s="10"/>
      <c r="N109" s="10"/>
      <c r="O109" s="10"/>
      <c r="P109" s="10"/>
      <c r="Q109" s="10"/>
      <c r="R109" s="13">
        <v>0</v>
      </c>
      <c r="S109" s="13">
        <v>0</v>
      </c>
      <c r="T109" s="13">
        <v>1847100</v>
      </c>
      <c r="U109" s="13">
        <v>1847100</v>
      </c>
      <c r="V109" s="13">
        <v>1847100</v>
      </c>
      <c r="W109" s="13">
        <v>1847100</v>
      </c>
      <c r="X109" s="13">
        <v>0</v>
      </c>
      <c r="Y109" s="13">
        <v>0</v>
      </c>
      <c r="Z109" s="13">
        <v>0</v>
      </c>
      <c r="AA109" s="13">
        <v>0</v>
      </c>
      <c r="AB109" s="13">
        <v>0</v>
      </c>
      <c r="AC109" s="13">
        <v>1008267.1</v>
      </c>
      <c r="AD109" s="13">
        <v>1008267.1</v>
      </c>
      <c r="AE109" s="13">
        <v>0</v>
      </c>
      <c r="AF109" s="13">
        <v>1008267.1</v>
      </c>
      <c r="AG109" s="13">
        <v>1008267.1</v>
      </c>
      <c r="AH109" s="13">
        <v>1008267.1</v>
      </c>
      <c r="AI109" s="13">
        <v>838832.9</v>
      </c>
      <c r="AJ109" s="34">
        <f t="shared" si="1"/>
        <v>0.54586492339342751</v>
      </c>
      <c r="AK109" s="13">
        <v>838832.9</v>
      </c>
      <c r="AL109" s="14">
        <v>0.54586492339342751</v>
      </c>
      <c r="AM109" s="13">
        <v>0</v>
      </c>
      <c r="AN109" s="14"/>
      <c r="AO109" s="5"/>
    </row>
    <row r="110" spans="1:41" s="31" customFormat="1" outlineLevel="2" x14ac:dyDescent="0.25">
      <c r="A110" s="25" t="s">
        <v>216</v>
      </c>
      <c r="B110" s="26" t="s">
        <v>217</v>
      </c>
      <c r="C110" s="25" t="s">
        <v>216</v>
      </c>
      <c r="D110" s="25"/>
      <c r="E110" s="25"/>
      <c r="F110" s="27"/>
      <c r="G110" s="27"/>
      <c r="H110" s="27"/>
      <c r="I110" s="25"/>
      <c r="J110" s="25"/>
      <c r="K110" s="25"/>
      <c r="L110" s="25"/>
      <c r="M110" s="25"/>
      <c r="N110" s="25"/>
      <c r="O110" s="25"/>
      <c r="P110" s="25"/>
      <c r="Q110" s="25"/>
      <c r="R110" s="28">
        <v>0</v>
      </c>
      <c r="S110" s="28">
        <v>9766900</v>
      </c>
      <c r="T110" s="28">
        <v>-1277353.1000000001</v>
      </c>
      <c r="U110" s="28">
        <f>U111</f>
        <v>4600</v>
      </c>
      <c r="V110" s="28">
        <f t="shared" ref="V110:AD110" si="7">V111</f>
        <v>4600</v>
      </c>
      <c r="W110" s="28">
        <f t="shared" si="7"/>
        <v>4600</v>
      </c>
      <c r="X110" s="28">
        <f t="shared" si="7"/>
        <v>0</v>
      </c>
      <c r="Y110" s="28">
        <f t="shared" si="7"/>
        <v>0</v>
      </c>
      <c r="Z110" s="28">
        <f t="shared" si="7"/>
        <v>0</v>
      </c>
      <c r="AA110" s="28">
        <f t="shared" si="7"/>
        <v>0</v>
      </c>
      <c r="AB110" s="28">
        <f t="shared" si="7"/>
        <v>0</v>
      </c>
      <c r="AC110" s="28">
        <f t="shared" si="7"/>
        <v>0</v>
      </c>
      <c r="AD110" s="28">
        <f t="shared" si="7"/>
        <v>0</v>
      </c>
      <c r="AE110" s="28">
        <v>0</v>
      </c>
      <c r="AF110" s="28">
        <v>4270182.97</v>
      </c>
      <c r="AG110" s="28">
        <v>4270182.97</v>
      </c>
      <c r="AH110" s="28">
        <v>4270182.97</v>
      </c>
      <c r="AI110" s="28">
        <v>4219363.93</v>
      </c>
      <c r="AJ110" s="34">
        <f t="shared" si="1"/>
        <v>0</v>
      </c>
      <c r="AK110" s="28">
        <v>4219363.93</v>
      </c>
      <c r="AL110" s="29">
        <v>0.50299303605943912</v>
      </c>
      <c r="AM110" s="28">
        <v>0</v>
      </c>
      <c r="AN110" s="29"/>
      <c r="AO110" s="30"/>
    </row>
    <row r="111" spans="1:41" ht="25.5" outlineLevel="4" x14ac:dyDescent="0.25">
      <c r="A111" s="10" t="s">
        <v>218</v>
      </c>
      <c r="B111" s="11" t="s">
        <v>219</v>
      </c>
      <c r="C111" s="10" t="s">
        <v>218</v>
      </c>
      <c r="D111" s="10"/>
      <c r="E111" s="10"/>
      <c r="F111" s="12"/>
      <c r="G111" s="12"/>
      <c r="H111" s="12"/>
      <c r="I111" s="10"/>
      <c r="J111" s="10"/>
      <c r="K111" s="10"/>
      <c r="L111" s="10"/>
      <c r="M111" s="10"/>
      <c r="N111" s="10"/>
      <c r="O111" s="10"/>
      <c r="P111" s="10"/>
      <c r="Q111" s="10"/>
      <c r="R111" s="13">
        <v>0</v>
      </c>
      <c r="S111" s="13">
        <v>0</v>
      </c>
      <c r="T111" s="13">
        <v>4600</v>
      </c>
      <c r="U111" s="13">
        <v>4600</v>
      </c>
      <c r="V111" s="13">
        <v>4600</v>
      </c>
      <c r="W111" s="13">
        <v>4600</v>
      </c>
      <c r="X111" s="13">
        <v>0</v>
      </c>
      <c r="Y111" s="13">
        <v>0</v>
      </c>
      <c r="Z111" s="13">
        <v>0</v>
      </c>
      <c r="AA111" s="13">
        <v>0</v>
      </c>
      <c r="AB111" s="13">
        <v>0</v>
      </c>
      <c r="AC111" s="13">
        <v>0</v>
      </c>
      <c r="AD111" s="13">
        <v>0</v>
      </c>
      <c r="AE111" s="13">
        <v>0</v>
      </c>
      <c r="AF111" s="13">
        <v>0</v>
      </c>
      <c r="AG111" s="13">
        <v>0</v>
      </c>
      <c r="AH111" s="13">
        <v>0</v>
      </c>
      <c r="AI111" s="13">
        <v>4600</v>
      </c>
      <c r="AJ111" s="34">
        <f t="shared" si="1"/>
        <v>0</v>
      </c>
      <c r="AK111" s="13">
        <v>4600</v>
      </c>
      <c r="AL111" s="14">
        <v>0</v>
      </c>
      <c r="AM111" s="13">
        <v>0</v>
      </c>
      <c r="AN111" s="14"/>
      <c r="AO111" s="5"/>
    </row>
    <row r="112" spans="1:41" outlineLevel="4" x14ac:dyDescent="0.25">
      <c r="A112" s="10"/>
      <c r="B112" s="36" t="s">
        <v>221</v>
      </c>
      <c r="C112" s="37" t="s">
        <v>220</v>
      </c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  <c r="Q112" s="37"/>
      <c r="R112" s="39">
        <v>0</v>
      </c>
      <c r="S112" s="39">
        <v>0</v>
      </c>
      <c r="T112" s="39">
        <v>1607800</v>
      </c>
      <c r="U112" s="23">
        <v>1607800</v>
      </c>
      <c r="V112" s="23">
        <v>1607800</v>
      </c>
      <c r="W112" s="23">
        <v>1607800</v>
      </c>
      <c r="X112" s="23">
        <v>0</v>
      </c>
      <c r="Y112" s="23">
        <v>0</v>
      </c>
      <c r="Z112" s="23">
        <v>0</v>
      </c>
      <c r="AA112" s="23">
        <v>0</v>
      </c>
      <c r="AB112" s="23">
        <v>0</v>
      </c>
      <c r="AC112" s="23">
        <v>430290.4</v>
      </c>
      <c r="AD112" s="23">
        <v>430290.4</v>
      </c>
      <c r="AE112" s="23"/>
      <c r="AF112" s="23"/>
      <c r="AG112" s="23"/>
      <c r="AH112" s="23"/>
      <c r="AI112" s="23"/>
      <c r="AJ112" s="24">
        <f t="shared" si="1"/>
        <v>0.26762681925612641</v>
      </c>
      <c r="AK112" s="13"/>
      <c r="AL112" s="14"/>
      <c r="AM112" s="13"/>
      <c r="AN112" s="14"/>
      <c r="AO112" s="5"/>
    </row>
    <row r="113" spans="1:41" ht="76.5" outlineLevel="4" x14ac:dyDescent="0.25">
      <c r="A113" s="10"/>
      <c r="B113" s="2" t="s">
        <v>223</v>
      </c>
      <c r="C113" s="1" t="s">
        <v>222</v>
      </c>
      <c r="D113" s="1"/>
      <c r="E113" s="1"/>
      <c r="F113" s="3"/>
      <c r="G113" s="3"/>
      <c r="H113" s="3"/>
      <c r="I113" s="1"/>
      <c r="J113" s="1"/>
      <c r="K113" s="1"/>
      <c r="L113" s="1"/>
      <c r="M113" s="1"/>
      <c r="N113" s="1"/>
      <c r="O113" s="1"/>
      <c r="P113" s="1"/>
      <c r="Q113" s="1"/>
      <c r="R113" s="4">
        <v>0</v>
      </c>
      <c r="S113" s="4">
        <v>0</v>
      </c>
      <c r="T113" s="4">
        <v>1005500</v>
      </c>
      <c r="U113" s="35">
        <v>1005500</v>
      </c>
      <c r="V113" s="35">
        <v>1005500</v>
      </c>
      <c r="W113" s="35">
        <v>1005500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252500</v>
      </c>
      <c r="AD113" s="35">
        <v>252500</v>
      </c>
      <c r="AE113" s="13"/>
      <c r="AF113" s="13"/>
      <c r="AG113" s="13"/>
      <c r="AH113" s="13"/>
      <c r="AI113" s="13"/>
      <c r="AJ113" s="34">
        <f t="shared" si="1"/>
        <v>0.25111884634510195</v>
      </c>
      <c r="AK113" s="13"/>
      <c r="AL113" s="14"/>
      <c r="AM113" s="13"/>
      <c r="AN113" s="14"/>
      <c r="AO113" s="5"/>
    </row>
    <row r="114" spans="1:41" ht="51" outlineLevel="4" x14ac:dyDescent="0.25">
      <c r="A114" s="10"/>
      <c r="B114" s="2" t="s">
        <v>225</v>
      </c>
      <c r="C114" s="1" t="s">
        <v>224</v>
      </c>
      <c r="D114" s="1"/>
      <c r="E114" s="1"/>
      <c r="F114" s="3"/>
      <c r="G114" s="3"/>
      <c r="H114" s="3"/>
      <c r="I114" s="1"/>
      <c r="J114" s="1"/>
      <c r="K114" s="1"/>
      <c r="L114" s="1"/>
      <c r="M114" s="1"/>
      <c r="N114" s="1"/>
      <c r="O114" s="1"/>
      <c r="P114" s="1"/>
      <c r="Q114" s="1"/>
      <c r="R114" s="4">
        <v>0</v>
      </c>
      <c r="S114" s="4">
        <v>0</v>
      </c>
      <c r="T114" s="4">
        <v>602300</v>
      </c>
      <c r="U114" s="35">
        <v>602300</v>
      </c>
      <c r="V114" s="35">
        <v>602300</v>
      </c>
      <c r="W114" s="35">
        <v>602300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5">
        <v>177790.4</v>
      </c>
      <c r="AD114" s="35">
        <v>177790.4</v>
      </c>
      <c r="AE114" s="13"/>
      <c r="AF114" s="13"/>
      <c r="AG114" s="13"/>
      <c r="AH114" s="13"/>
      <c r="AI114" s="13"/>
      <c r="AJ114" s="34">
        <f t="shared" si="1"/>
        <v>0.29518578781338201</v>
      </c>
      <c r="AK114" s="13"/>
      <c r="AL114" s="14"/>
      <c r="AM114" s="13"/>
      <c r="AN114" s="14"/>
      <c r="AO114" s="5"/>
    </row>
    <row r="115" spans="1:41" ht="51" outlineLevel="1" x14ac:dyDescent="0.25">
      <c r="A115" s="10" t="s">
        <v>226</v>
      </c>
      <c r="B115" s="20" t="s">
        <v>227</v>
      </c>
      <c r="C115" s="21" t="s">
        <v>226</v>
      </c>
      <c r="D115" s="21"/>
      <c r="E115" s="21"/>
      <c r="F115" s="22"/>
      <c r="G115" s="22"/>
      <c r="H115" s="22"/>
      <c r="I115" s="21"/>
      <c r="J115" s="21"/>
      <c r="K115" s="21"/>
      <c r="L115" s="21"/>
      <c r="M115" s="21"/>
      <c r="N115" s="21"/>
      <c r="O115" s="21"/>
      <c r="P115" s="21"/>
      <c r="Q115" s="21"/>
      <c r="R115" s="23">
        <v>0</v>
      </c>
      <c r="S115" s="23">
        <v>0</v>
      </c>
      <c r="T115" s="23">
        <v>-10384000</v>
      </c>
      <c r="U115" s="23">
        <v>-10384000</v>
      </c>
      <c r="V115" s="23">
        <v>-10384000</v>
      </c>
      <c r="W115" s="23">
        <v>-10384000</v>
      </c>
      <c r="X115" s="23">
        <v>0</v>
      </c>
      <c r="Y115" s="23">
        <v>0</v>
      </c>
      <c r="Z115" s="23">
        <v>0</v>
      </c>
      <c r="AA115" s="23">
        <v>0</v>
      </c>
      <c r="AB115" s="23">
        <v>0</v>
      </c>
      <c r="AC115" s="23">
        <v>-11496100</v>
      </c>
      <c r="AD115" s="23">
        <v>-11496100</v>
      </c>
      <c r="AE115" s="23">
        <v>0</v>
      </c>
      <c r="AF115" s="23">
        <v>-11496100</v>
      </c>
      <c r="AG115" s="23">
        <v>-11496100</v>
      </c>
      <c r="AH115" s="23">
        <v>-11496100</v>
      </c>
      <c r="AI115" s="23">
        <v>1112100</v>
      </c>
      <c r="AJ115" s="24">
        <f t="shared" si="1"/>
        <v>1.1070974576271186</v>
      </c>
      <c r="AK115" s="13">
        <v>1112100</v>
      </c>
      <c r="AL115" s="14">
        <v>1.1070974576271186</v>
      </c>
      <c r="AM115" s="13">
        <v>0</v>
      </c>
      <c r="AN115" s="14"/>
      <c r="AO115" s="5"/>
    </row>
    <row r="116" spans="1:41" ht="51" outlineLevel="4" x14ac:dyDescent="0.25">
      <c r="A116" s="10" t="s">
        <v>228</v>
      </c>
      <c r="B116" s="11" t="s">
        <v>229</v>
      </c>
      <c r="C116" s="10" t="s">
        <v>228</v>
      </c>
      <c r="D116" s="10"/>
      <c r="E116" s="10"/>
      <c r="F116" s="12"/>
      <c r="G116" s="12"/>
      <c r="H116" s="12"/>
      <c r="I116" s="10"/>
      <c r="J116" s="10"/>
      <c r="K116" s="10"/>
      <c r="L116" s="10"/>
      <c r="M116" s="10"/>
      <c r="N116" s="10"/>
      <c r="O116" s="10"/>
      <c r="P116" s="10"/>
      <c r="Q116" s="10"/>
      <c r="R116" s="13">
        <v>0</v>
      </c>
      <c r="S116" s="13">
        <v>0</v>
      </c>
      <c r="T116" s="13">
        <v>-10384000</v>
      </c>
      <c r="U116" s="13">
        <v>-10384000</v>
      </c>
      <c r="V116" s="13">
        <v>-10384000</v>
      </c>
      <c r="W116" s="13">
        <v>-10384000</v>
      </c>
      <c r="X116" s="13">
        <v>0</v>
      </c>
      <c r="Y116" s="13">
        <v>0</v>
      </c>
      <c r="Z116" s="13">
        <v>0</v>
      </c>
      <c r="AA116" s="13">
        <v>0</v>
      </c>
      <c r="AB116" s="13">
        <v>0</v>
      </c>
      <c r="AC116" s="13">
        <v>-11496100</v>
      </c>
      <c r="AD116" s="13">
        <v>-11496100</v>
      </c>
      <c r="AE116" s="13">
        <v>0</v>
      </c>
      <c r="AF116" s="13">
        <v>-11496100</v>
      </c>
      <c r="AG116" s="13">
        <v>-11496100</v>
      </c>
      <c r="AH116" s="13">
        <v>-11496100</v>
      </c>
      <c r="AI116" s="13">
        <v>1112100</v>
      </c>
      <c r="AJ116" s="34">
        <f t="shared" si="1"/>
        <v>1.1070974576271186</v>
      </c>
      <c r="AK116" s="13">
        <v>1112100</v>
      </c>
      <c r="AL116" s="14">
        <v>1.1070974576271186</v>
      </c>
      <c r="AM116" s="13">
        <v>0</v>
      </c>
      <c r="AN116" s="14"/>
      <c r="AO116" s="5"/>
    </row>
    <row r="117" spans="1:41" x14ac:dyDescent="0.25">
      <c r="A117" s="60" t="s">
        <v>230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32"/>
      <c r="M117" s="32"/>
      <c r="N117" s="32"/>
      <c r="O117" s="32"/>
      <c r="P117" s="32"/>
      <c r="Q117" s="32"/>
      <c r="R117" s="33">
        <v>27541770.420000002</v>
      </c>
      <c r="S117" s="33">
        <v>336097456.81</v>
      </c>
      <c r="T117" s="33">
        <v>87020480.680000007</v>
      </c>
      <c r="U117" s="33">
        <f>U9+U89</f>
        <v>360118019.88999999</v>
      </c>
      <c r="V117" s="33">
        <f t="shared" ref="V117:AD117" si="8">V9+V89</f>
        <v>360118019.88999999</v>
      </c>
      <c r="W117" s="33">
        <f t="shared" si="8"/>
        <v>360118019.88999999</v>
      </c>
      <c r="X117" s="33">
        <f t="shared" si="8"/>
        <v>0</v>
      </c>
      <c r="Y117" s="33">
        <f t="shared" si="8"/>
        <v>0</v>
      </c>
      <c r="Z117" s="33">
        <f t="shared" si="8"/>
        <v>0</v>
      </c>
      <c r="AA117" s="33">
        <f t="shared" si="8"/>
        <v>0</v>
      </c>
      <c r="AB117" s="33">
        <f t="shared" si="8"/>
        <v>6434.12</v>
      </c>
      <c r="AC117" s="33">
        <f t="shared" si="8"/>
        <v>208961163.95999998</v>
      </c>
      <c r="AD117" s="33">
        <f t="shared" si="8"/>
        <v>208954729.83999997</v>
      </c>
      <c r="AE117" s="33">
        <v>11673511.74</v>
      </c>
      <c r="AF117" s="33">
        <v>250116595.46000001</v>
      </c>
      <c r="AG117" s="33">
        <v>238443083.72</v>
      </c>
      <c r="AH117" s="33">
        <v>238443083.72</v>
      </c>
      <c r="AI117" s="33">
        <v>212216624.19</v>
      </c>
      <c r="AJ117" s="34">
        <f t="shared" si="1"/>
        <v>0.58023958341164472</v>
      </c>
      <c r="AK117" s="15">
        <v>184674853.77000001</v>
      </c>
      <c r="AL117" s="16">
        <v>0.56353811217383187</v>
      </c>
      <c r="AM117" s="15">
        <v>0</v>
      </c>
      <c r="AN117" s="16"/>
      <c r="AO117" s="5"/>
    </row>
    <row r="118" spans="1:4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 t="s">
        <v>2</v>
      </c>
      <c r="AI118" s="5"/>
      <c r="AJ118" s="5"/>
      <c r="AK118" s="5"/>
      <c r="AL118" s="5"/>
      <c r="AM118" s="5"/>
      <c r="AN118" s="5"/>
      <c r="AO118" s="5"/>
    </row>
    <row r="119" spans="1:41" x14ac:dyDescent="0.25">
      <c r="A119" s="44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17"/>
      <c r="AG119" s="17"/>
      <c r="AH119" s="17"/>
      <c r="AI119" s="17"/>
      <c r="AJ119" s="17"/>
      <c r="AK119" s="17"/>
      <c r="AL119" s="17"/>
      <c r="AM119" s="17"/>
      <c r="AN119" s="17"/>
      <c r="AO119" s="5"/>
    </row>
  </sheetData>
  <mergeCells count="36">
    <mergeCell ref="A119:AE119"/>
    <mergeCell ref="A117:K117"/>
    <mergeCell ref="I7:K7"/>
    <mergeCell ref="A7:A8"/>
    <mergeCell ref="B7:B8"/>
    <mergeCell ref="C7:C8"/>
    <mergeCell ref="D7:D8"/>
    <mergeCell ref="E7:E8"/>
    <mergeCell ref="F7:F8"/>
    <mergeCell ref="G7:G8"/>
    <mergeCell ref="H7:H8"/>
    <mergeCell ref="L7:N7"/>
    <mergeCell ref="O7:O8"/>
    <mergeCell ref="P7:P8"/>
    <mergeCell ref="Q7:Q8"/>
    <mergeCell ref="R7:R8"/>
    <mergeCell ref="AM7:AN7"/>
    <mergeCell ref="A1:AN1"/>
    <mergeCell ref="A2:AN2"/>
    <mergeCell ref="A3:AN3"/>
    <mergeCell ref="A4:AL4"/>
    <mergeCell ref="A5:AL5"/>
    <mergeCell ref="A6:AN6"/>
    <mergeCell ref="S7:S8"/>
    <mergeCell ref="AB7:AD8"/>
    <mergeCell ref="AI7:AJ8"/>
    <mergeCell ref="Y7:Y8"/>
    <mergeCell ref="Z7:Z8"/>
    <mergeCell ref="AA7:AA8"/>
    <mergeCell ref="AE7:AG7"/>
    <mergeCell ref="U7:U8"/>
    <mergeCell ref="T7:T8"/>
    <mergeCell ref="V7:V8"/>
    <mergeCell ref="W7:W8"/>
    <mergeCell ref="X7:X8"/>
    <mergeCell ref="AK7:AL7"/>
  </mergeCells>
  <pageMargins left="0.39374999999999999" right="0.39374999999999999" top="0.59027779999999996" bottom="0.59027779999999996" header="0.39374999999999999" footer="0.39374999999999999"/>
  <pageSetup paperSize="9" scale="84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1CAE887-316E-40B6-93D1-05EB3669AF5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 консолид</vt:lpstr>
      <vt:lpstr>'Доход консолид'!Заголовки_для_печати</vt:lpstr>
      <vt:lpstr>'Доход консолид'!Область_печати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K17\0264</dc:creator>
  <cp:lastModifiedBy>0264</cp:lastModifiedBy>
  <cp:lastPrinted>2019-09-04T07:39:44Z</cp:lastPrinted>
  <dcterms:created xsi:type="dcterms:W3CDTF">2019-09-02T11:47:02Z</dcterms:created>
  <dcterms:modified xsi:type="dcterms:W3CDTF">2019-09-04T07:39:52Z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2017(2).xlsx</vt:lpwstr>
  </property>
  <property fmtid="{D5CDD505-2E9C-101B-9397-08002B2CF9AE}" pid="3" name="Название отчета">
    <vt:lpwstr>Вариант 2017(2).xlsx</vt:lpwstr>
  </property>
  <property fmtid="{D5CDD505-2E9C-101B-9397-08002B2CF9AE}" pid="4" name="Версия клиента">
    <vt:lpwstr>19.1.24.6170</vt:lpwstr>
  </property>
  <property fmtid="{D5CDD505-2E9C-101B-9397-08002B2CF9AE}" pid="5" name="Версия базы">
    <vt:lpwstr>19.1.1766.303504219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192.168.21.160</vt:lpwstr>
  </property>
  <property fmtid="{D5CDD505-2E9C-101B-9397-08002B2CF9AE}" pid="8" name="База">
    <vt:lpwstr>FObudg2019</vt:lpwstr>
  </property>
  <property fmtid="{D5CDD505-2E9C-101B-9397-08002B2CF9AE}" pid="9" name="Пользователь">
    <vt:lpwstr>fo09_budg2</vt:lpwstr>
  </property>
  <property fmtid="{D5CDD505-2E9C-101B-9397-08002B2CF9AE}" pid="10" name="Шаблон">
    <vt:lpwstr>sqr_info_isp_budg_inc_2019.xlt</vt:lpwstr>
  </property>
  <property fmtid="{D5CDD505-2E9C-101B-9397-08002B2CF9AE}" pid="11" name="Локальная база">
    <vt:lpwstr>используется</vt:lpwstr>
  </property>
</Properties>
</file>