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91" activeTab="0"/>
  </bookViews>
  <sheets>
    <sheet name="район" sheetId="1" r:id="rId1"/>
  </sheets>
  <definedNames>
    <definedName name="Excel_BuiltIn__FilterDatabase" localSheetId="0">'район'!$A$10:$AI$53</definedName>
    <definedName name="Excel_BuiltIn_Print_Titles" localSheetId="0">'район'!$A$7:$B$7</definedName>
    <definedName name="SHARED_FORMULA_11_13_11_13_1">#REF!</definedName>
    <definedName name="SHARED_FORMULA_11_17_11_17_1">#REF!+#REF!</definedName>
    <definedName name="SHARED_FORMULA_12_7_12_7_0">#REF!+#REF!+#REF!+#REF!+#REF!+#REF!+#REF!+#REF!+#REF!</definedName>
    <definedName name="SHARED_FORMULA_14_45_14_45_7">#REF!+#REF!</definedName>
    <definedName name="SHARED_FORMULA_14_53_14_53_7">#REF!+#REF!</definedName>
    <definedName name="SHARED_FORMULA_14_69_14_69_7">#REF!+#REF!</definedName>
    <definedName name="SHARED_FORMULA_14_7_14_7_7">#REF!</definedName>
    <definedName name="SHARED_FORMULA_14_70_14_70_7">#REF!+#REF!</definedName>
    <definedName name="SHARED_FORMULA_14_8_14_8_7">#REF!+#REF!+#REF!+#REF!+#REF!</definedName>
    <definedName name="SHARED_FORMULA_14_85_14_85_7">#REF!+#REF!</definedName>
    <definedName name="SHARED_FORMULA_14_9_14_9_7">#REF!+#REF!+#REF!</definedName>
    <definedName name="SHARED_FORMULA_14_9_14_9_8">#REF!+#REF!+#REF!</definedName>
    <definedName name="SHARED_FORMULA_21_13_21_13_1">#REF!</definedName>
    <definedName name="SHARED_FORMULA_30_104_30_104_2">#REF!/#REF!</definedName>
    <definedName name="SHARED_FORMULA_30_40_30_40_2">#REF!/#REF!</definedName>
    <definedName name="SHARED_FORMULA_30_72_30_72_2">#REF!/#REF!</definedName>
    <definedName name="SHARED_FORMULA_30_8_30_8_2">#REF!/#REF!</definedName>
    <definedName name="SHARED_FORMULA_31_10_31_10_1">#REF!/#REF!</definedName>
    <definedName name="SHARED_FORMULA_31_102_31_102_4">#REF!/#REF!</definedName>
    <definedName name="SHARED_FORMULA_31_103_31_103_0">#REF!/#REF!</definedName>
    <definedName name="SHARED_FORMULA_31_104_31_104_6">#REF!/#REF!</definedName>
    <definedName name="SHARED_FORMULA_31_106_31_106_1">#REF!/#REF!</definedName>
    <definedName name="SHARED_FORMULA_31_109_31_109_3">#REF!/#REF!</definedName>
    <definedName name="SHARED_FORMULA_31_13_31_13_3">#REF!/#REF!</definedName>
    <definedName name="SHARED_FORMULA_31_141_31_141_3">#REF!/#REF!</definedName>
    <definedName name="SHARED_FORMULA_31_173_31_173_3">#REF!/#REF!</definedName>
    <definedName name="SHARED_FORMULA_31_38_31_38_4">#REF!/#REF!</definedName>
    <definedName name="SHARED_FORMULA_31_39_31_39_0">#REF!/#REF!</definedName>
    <definedName name="SHARED_FORMULA_31_40_31_40_5">#REF!/#REF!</definedName>
    <definedName name="SHARED_FORMULA_31_40_31_40_6">#REF!/#REF!</definedName>
    <definedName name="SHARED_FORMULA_31_42_31_42_1">#REF!/#REF!</definedName>
    <definedName name="SHARED_FORMULA_31_45_31_45_3">#REF!/#REF!</definedName>
    <definedName name="SHARED_FORMULA_31_6_31_6_4">#REF!/#REF!</definedName>
    <definedName name="SHARED_FORMULA_31_7_31_7_0">#REF!/#REF!</definedName>
    <definedName name="SHARED_FORMULA_31_70_31_70_4">#REF!/#REF!</definedName>
    <definedName name="SHARED_FORMULA_31_71_31_71_0">#REF!/#REF!</definedName>
    <definedName name="SHARED_FORMULA_31_72_31_72_5">#REF!/#REF!</definedName>
    <definedName name="SHARED_FORMULA_31_72_31_72_6">#REF!/#REF!</definedName>
    <definedName name="SHARED_FORMULA_31_74_31_74_1">#REF!/#REF!</definedName>
    <definedName name="SHARED_FORMULA_31_77_31_77_3">#REF!/#REF!</definedName>
    <definedName name="SHARED_FORMULA_31_8_31_8_5">#REF!/#REF!</definedName>
    <definedName name="SHARED_FORMULA_31_8_31_8_6">#REF!/#REF!</definedName>
    <definedName name="SHARED_FORMULA_33_109_33_109_7">#REF!/#REF!</definedName>
    <definedName name="SHARED_FORMULA_33_121_33_121_8">#REF!/#REF!</definedName>
    <definedName name="SHARED_FORMULA_33_134_33_134_9">#REF!/#REF!</definedName>
    <definedName name="SHARED_FORMULA_33_198_33_198_9">#REF!/#REF!</definedName>
    <definedName name="SHARED_FORMULA_33_262_33_262_9">#REF!/#REF!</definedName>
    <definedName name="SHARED_FORMULA_33_326_33_326_9">#REF!/#REF!</definedName>
    <definedName name="SHARED_FORMULA_33_35_33_35_8">#REF!/#REF!</definedName>
    <definedName name="SHARED_FORMULA_33_37_33_37_7">#REF!/#REF!</definedName>
    <definedName name="SHARED_FORMULA_33_390_33_390_9">#REF!/#REF!</definedName>
    <definedName name="SHARED_FORMULA_33_454_33_454_9">#REF!/#REF!</definedName>
    <definedName name="SHARED_FORMULA_33_518_33_518_9">#REF!/#REF!</definedName>
    <definedName name="SHARED_FORMULA_33_57_33_57_8">#REF!/#REF!</definedName>
    <definedName name="SHARED_FORMULA_33_6_33_6_9">#REF!/#REF!</definedName>
    <definedName name="SHARED_FORMULA_33_62_33_62_7">#REF!/#REF!</definedName>
    <definedName name="SHARED_FORMULA_33_7_33_7_7">#REF!/#REF!</definedName>
    <definedName name="SHARED_FORMULA_33_7_33_7_8">#REF!/#REF!</definedName>
    <definedName name="SHARED_FORMULA_33_70_33_70_9">#REF!/#REF!</definedName>
    <definedName name="SHARED_FORMULA_33_87_33_87_7">#REF!/#REF!</definedName>
    <definedName name="SHARED_FORMULA_33_89_33_89_8">#REF!/#REF!</definedName>
    <definedName name="_xlnm.Print_Titles" localSheetId="0">'район'!$7:$7</definedName>
  </definedNames>
  <calcPr fullCalcOnLoad="1"/>
</workbook>
</file>

<file path=xl/sharedStrings.xml><?xml version="1.0" encoding="utf-8"?>
<sst xmlns="http://schemas.openxmlformats.org/spreadsheetml/2006/main" count="139" uniqueCount="75">
  <si>
    <t>Единица измерения: руб.</t>
  </si>
  <si>
    <t>Наименование показателя</t>
  </si>
  <si>
    <t>Раздел</t>
  </si>
  <si>
    <t>Подраздел</t>
  </si>
  <si>
    <t>Целевая статья (муниципальные программы и непрограммные направления деятельности)</t>
  </si>
  <si>
    <t>Группа(группа и подгруппа) вида расхода</t>
  </si>
  <si>
    <t>Утвержденные бюджетные назначения</t>
  </si>
  <si>
    <t>Исполнено</t>
  </si>
  <si>
    <t>% исполнения</t>
  </si>
  <si>
    <t>Всего:</t>
  </si>
  <si>
    <t>Общегосударственные вопросы</t>
  </si>
  <si>
    <t>01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</si>
  <si>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</si>
  <si>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</si>
  <si>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Резервные фонды</t>
  </si>
  <si>
    <t>11</t>
  </si>
  <si>
    <t>Другие общегосударственные вопросы</t>
  </si>
  <si>
    <t>13</t>
  </si>
  <si>
    <t>Национальная оборона</t>
  </si>
  <si>
    <t>02</t>
  </si>
  <si>
    <t>Мобилизационная и вневойсковая подготовка</t>
  </si>
  <si>
    <t>03</t>
  </si>
  <si>
    <t>Национальная экономика</t>
  </si>
  <si>
    <t>Дорожное хозяйство (дорожные фонды)</t>
  </si>
  <si>
    <t>09</t>
  </si>
  <si>
    <t>Другие вопросы в области национальной экономики</t>
  </si>
  <si>
    <t>12</t>
  </si>
  <si>
    <t>Жилищно-коммунальное хозяйство</t>
  </si>
  <si>
    <t>05</t>
  </si>
  <si>
    <t>Коммунальное хозяйство</t>
  </si>
  <si>
    <t>Культура, кинематография</t>
  </si>
  <si>
    <t>08</t>
  </si>
  <si>
    <t>Культура</t>
  </si>
  <si>
    <t>Национальная безопасность и правоохранительная деятельность</t>
  </si>
  <si>
    <t>10</t>
  </si>
  <si>
    <t>Сельское хозяйство и рыболовство</t>
  </si>
  <si>
    <t>06</t>
  </si>
  <si>
    <t>Физическая культура и спорт</t>
  </si>
  <si>
    <t>Другие вопросы в области физической культуры и спорта</t>
  </si>
  <si>
    <t>Обеспечение проведения выборов и референдумов</t>
  </si>
  <si>
    <t>07</t>
  </si>
  <si>
    <t>1</t>
  </si>
  <si>
    <t>2</t>
  </si>
  <si>
    <t>3</t>
  </si>
  <si>
    <t>4</t>
  </si>
  <si>
    <t>5</t>
  </si>
  <si>
    <t>6</t>
  </si>
  <si>
    <t>Органы юстиции</t>
  </si>
  <si>
    <t>Защита населения и территории от чрезвычайных ситуаций природного и техногенного характера, гражданская оборона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</si>
  <si>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</si>
  <si>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</si>
  <si>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</si>
  <si>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</si>
  <si>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</si>
  <si>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вопросы в области социальной политики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</si>
  <si>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</si>
  <si>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</si>
  <si>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</si>
  <si>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</si>
  <si>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</si>
  <si>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Межбюджетные трансферты общего характера бюджетам субъектов российской федерации и муниципальных образований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</si>
  <si>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</si>
  <si>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</si>
  <si>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</si>
  <si>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</si>
  <si>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Приложение 4</t>
  </si>
  <si>
    <t>Дополнительное образование детей</t>
  </si>
  <si>
    <t>Профессиональная подготовка, переподготовка и повышение квалификации</t>
  </si>
  <si>
    <t>Другие вопросы в области культуры, кинематографии</t>
  </si>
  <si>
    <t>к решению Собрания депутатов Красноармейского района "Об исполнении бюджета Красноармейского района Чувашской Республики за 2018 год"</t>
  </si>
  <si>
    <t>Расходы бюджета Красноармейского района Чувашской Республики по разделам и подразделам классификации расходов бюджетов за 2018 год</t>
  </si>
  <si>
    <t>Судебная система</t>
  </si>
  <si>
    <t>Другие вопросы в области национальной безопасности и правоохранительной деятельности</t>
  </si>
  <si>
    <t>Жилищное хозяйство</t>
  </si>
  <si>
    <t>Благоустройство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</si>
</sst>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9">
    <font>
      <sz val="11"/>
      <name val="Calibri"/>
      <family val="2"/>
    </font>
    <font>
      <sz val="10"/>
      <name val="Arial"/>
      <family val="0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9"/>
      <color indexed="8"/>
      <name val="Arial Cyr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4"/>
      <color rgb="FF00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</borders>
  <cellStyleXfs count="9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20" borderId="0">
      <alignment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3" fillId="0" borderId="0">
      <alignment horizontal="center" wrapText="1"/>
      <protection/>
    </xf>
    <xf numFmtId="0" fontId="3" fillId="0" borderId="0">
      <alignment horizontal="center"/>
      <protection/>
    </xf>
    <xf numFmtId="0" fontId="2" fillId="0" borderId="0">
      <alignment horizontal="right"/>
      <protection/>
    </xf>
    <xf numFmtId="0" fontId="2" fillId="20" borderId="1">
      <alignment/>
      <protection/>
    </xf>
    <xf numFmtId="0" fontId="2" fillId="0" borderId="2">
      <alignment horizontal="center" vertical="center" wrapText="1"/>
      <protection/>
    </xf>
    <xf numFmtId="0" fontId="2" fillId="20" borderId="3">
      <alignment/>
      <protection/>
    </xf>
    <xf numFmtId="49" fontId="2" fillId="0" borderId="2">
      <alignment horizontal="left" vertical="top" wrapText="1" indent="2"/>
      <protection/>
    </xf>
    <xf numFmtId="49" fontId="2" fillId="0" borderId="2">
      <alignment horizontal="center" vertical="top" shrinkToFit="1"/>
      <protection/>
    </xf>
    <xf numFmtId="4" fontId="2" fillId="0" borderId="2">
      <alignment horizontal="right" vertical="top" shrinkToFit="1"/>
      <protection/>
    </xf>
    <xf numFmtId="10" fontId="2" fillId="0" borderId="2">
      <alignment horizontal="right" vertical="top" shrinkToFit="1"/>
      <protection/>
    </xf>
    <xf numFmtId="0" fontId="2" fillId="20" borderId="3">
      <alignment shrinkToFit="1"/>
      <protection/>
    </xf>
    <xf numFmtId="0" fontId="4" fillId="0" borderId="2">
      <alignment horizontal="left"/>
      <protection/>
    </xf>
    <xf numFmtId="4" fontId="4" fillId="21" borderId="2">
      <alignment horizontal="right" vertical="top" shrinkToFit="1"/>
      <protection/>
    </xf>
    <xf numFmtId="10" fontId="4" fillId="21" borderId="2">
      <alignment horizontal="right" vertical="top" shrinkToFit="1"/>
      <protection/>
    </xf>
    <xf numFmtId="0" fontId="2" fillId="20" borderId="4">
      <alignment/>
      <protection/>
    </xf>
    <xf numFmtId="0" fontId="2" fillId="0" borderId="0">
      <alignment horizontal="left" wrapText="1"/>
      <protection/>
    </xf>
    <xf numFmtId="0" fontId="4" fillId="0" borderId="2">
      <alignment vertical="top" wrapText="1"/>
      <protection/>
    </xf>
    <xf numFmtId="4" fontId="4" fillId="22" borderId="2">
      <alignment horizontal="right" vertical="top" shrinkToFit="1"/>
      <protection/>
    </xf>
    <xf numFmtId="10" fontId="4" fillId="22" borderId="2">
      <alignment horizontal="right" vertical="top" shrinkToFit="1"/>
      <protection/>
    </xf>
    <xf numFmtId="0" fontId="2" fillId="20" borderId="3">
      <alignment horizontal="center"/>
      <protection/>
    </xf>
    <xf numFmtId="0" fontId="2" fillId="20" borderId="3">
      <alignment horizontal="left"/>
      <protection/>
    </xf>
    <xf numFmtId="0" fontId="2" fillId="20" borderId="4">
      <alignment horizontal="center"/>
      <protection/>
    </xf>
    <xf numFmtId="0" fontId="2" fillId="20" borderId="4">
      <alignment horizontal="left"/>
      <protection/>
    </xf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5" applyNumberFormat="0" applyAlignment="0" applyProtection="0"/>
    <xf numFmtId="0" fontId="32" fillId="30" borderId="6" applyNumberFormat="0" applyAlignment="0" applyProtection="0"/>
    <xf numFmtId="0" fontId="33" fillId="30" borderId="5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10" applyNumberFormat="0" applyFill="0" applyAlignment="0" applyProtection="0"/>
    <xf numFmtId="0" fontId="38" fillId="31" borderId="11" applyNumberFormat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  <xf numFmtId="0" fontId="41" fillId="33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4" borderId="12" applyNumberFormat="0" applyFont="0" applyAlignment="0" applyProtection="0"/>
    <xf numFmtId="9" fontId="1" fillId="0" borderId="0" applyFill="0" applyBorder="0" applyAlignment="0" applyProtection="0"/>
    <xf numFmtId="0" fontId="43" fillId="0" borderId="13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5" fillId="35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36" borderId="0" xfId="0" applyFont="1" applyFill="1" applyAlignment="1" applyProtection="1">
      <alignment/>
      <protection locked="0"/>
    </xf>
    <xf numFmtId="0" fontId="0" fillId="36" borderId="0" xfId="0" applyFill="1" applyAlignment="1">
      <alignment/>
    </xf>
    <xf numFmtId="4" fontId="6" fillId="37" borderId="2" xfId="58" applyNumberFormat="1" applyFont="1" applyFill="1" applyAlignment="1" applyProtection="1">
      <alignment horizontal="right" shrinkToFit="1"/>
      <protection/>
    </xf>
    <xf numFmtId="10" fontId="6" fillId="37" borderId="2" xfId="59" applyNumberFormat="1" applyFont="1" applyFill="1" applyAlignment="1" applyProtection="1">
      <alignment horizontal="right" shrinkToFit="1"/>
      <protection/>
    </xf>
    <xf numFmtId="49" fontId="6" fillId="36" borderId="2" xfId="48" applyNumberFormat="1" applyFont="1" applyFill="1" applyAlignment="1" applyProtection="1">
      <alignment horizontal="center" shrinkToFit="1"/>
      <protection/>
    </xf>
    <xf numFmtId="0" fontId="6" fillId="36" borderId="14" xfId="57" applyNumberFormat="1" applyFont="1" applyFill="1" applyBorder="1" applyAlignment="1" applyProtection="1">
      <alignment wrapText="1"/>
      <protection/>
    </xf>
    <xf numFmtId="49" fontId="5" fillId="36" borderId="2" xfId="48" applyNumberFormat="1" applyFont="1" applyFill="1" applyAlignment="1" applyProtection="1">
      <alignment horizontal="center" shrinkToFit="1"/>
      <protection/>
    </xf>
    <xf numFmtId="4" fontId="5" fillId="37" borderId="2" xfId="58" applyNumberFormat="1" applyFont="1" applyFill="1" applyAlignment="1" applyProtection="1">
      <alignment horizontal="right" shrinkToFit="1"/>
      <protection/>
    </xf>
    <xf numFmtId="10" fontId="5" fillId="37" borderId="2" xfId="59" applyNumberFormat="1" applyFont="1" applyFill="1" applyAlignment="1" applyProtection="1">
      <alignment horizontal="right" shrinkToFit="1"/>
      <protection/>
    </xf>
    <xf numFmtId="0" fontId="0" fillId="36" borderId="0" xfId="0" applyFill="1" applyAlignment="1" applyProtection="1">
      <alignment/>
      <protection locked="0"/>
    </xf>
    <xf numFmtId="0" fontId="2" fillId="36" borderId="0" xfId="40" applyNumberFormat="1" applyFill="1" applyProtection="1">
      <alignment/>
      <protection/>
    </xf>
    <xf numFmtId="0" fontId="9" fillId="36" borderId="0" xfId="39" applyNumberFormat="1" applyFont="1" applyFill="1" applyBorder="1" applyAlignment="1" applyProtection="1">
      <alignment horizontal="right" wrapText="1"/>
      <protection/>
    </xf>
    <xf numFmtId="0" fontId="3" fillId="36" borderId="0" xfId="41" applyNumberFormat="1" applyFont="1" applyFill="1" applyBorder="1" applyAlignment="1" applyProtection="1">
      <alignment wrapText="1"/>
      <protection/>
    </xf>
    <xf numFmtId="0" fontId="3" fillId="36" borderId="0" xfId="41" applyNumberFormat="1" applyFill="1" applyProtection="1">
      <alignment horizontal="center" wrapText="1"/>
      <protection/>
    </xf>
    <xf numFmtId="0" fontId="3" fillId="36" borderId="0" xfId="42" applyNumberFormat="1" applyFill="1" applyProtection="1">
      <alignment horizontal="center"/>
      <protection/>
    </xf>
    <xf numFmtId="0" fontId="5" fillId="36" borderId="2" xfId="45" applyNumberFormat="1" applyFont="1" applyFill="1" applyBorder="1" applyProtection="1">
      <alignment horizontal="center" vertical="center" wrapText="1"/>
      <protection/>
    </xf>
    <xf numFmtId="49" fontId="5" fillId="36" borderId="2" xfId="45" applyNumberFormat="1" applyFont="1" applyFill="1" applyBorder="1" applyProtection="1">
      <alignment horizontal="center" vertical="center" wrapText="1"/>
      <protection/>
    </xf>
    <xf numFmtId="49" fontId="6" fillId="36" borderId="2" xfId="45" applyNumberFormat="1" applyFont="1" applyFill="1" applyBorder="1" applyProtection="1">
      <alignment horizontal="center" vertical="center" wrapText="1"/>
      <protection/>
    </xf>
    <xf numFmtId="49" fontId="5" fillId="36" borderId="2" xfId="45" applyNumberFormat="1" applyFont="1" applyFill="1" applyBorder="1" applyProtection="1">
      <alignment horizontal="center" vertical="center" wrapText="1"/>
      <protection/>
    </xf>
    <xf numFmtId="49" fontId="0" fillId="36" borderId="0" xfId="0" applyNumberFormat="1" applyFont="1" applyFill="1" applyAlignment="1" applyProtection="1">
      <alignment/>
      <protection locked="0"/>
    </xf>
    <xf numFmtId="4" fontId="6" fillId="37" borderId="2" xfId="58" applyNumberFormat="1" applyFont="1" applyFill="1" applyProtection="1">
      <alignment horizontal="right" vertical="top" shrinkToFit="1"/>
      <protection/>
    </xf>
    <xf numFmtId="10" fontId="6" fillId="37" borderId="2" xfId="59" applyNumberFormat="1" applyFont="1" applyFill="1" applyProtection="1">
      <alignment horizontal="right" vertical="top" shrinkToFit="1"/>
      <protection/>
    </xf>
    <xf numFmtId="4" fontId="4" fillId="37" borderId="2" xfId="58" applyNumberFormat="1" applyFill="1" applyProtection="1">
      <alignment horizontal="right" vertical="top" shrinkToFit="1"/>
      <protection/>
    </xf>
    <xf numFmtId="49" fontId="7" fillId="36" borderId="2" xfId="0" applyNumberFormat="1" applyFont="1" applyFill="1" applyBorder="1" applyAlignment="1">
      <alignment horizontal="center"/>
    </xf>
    <xf numFmtId="4" fontId="6" fillId="37" borderId="14" xfId="58" applyNumberFormat="1" applyFont="1" applyFill="1" applyBorder="1" applyProtection="1">
      <alignment horizontal="right" vertical="top" shrinkToFit="1"/>
      <protection/>
    </xf>
    <xf numFmtId="0" fontId="7" fillId="36" borderId="15" xfId="0" applyFont="1" applyFill="1" applyBorder="1" applyAlignment="1">
      <alignment wrapText="1"/>
    </xf>
    <xf numFmtId="0" fontId="6" fillId="36" borderId="2" xfId="45" applyNumberFormat="1" applyFont="1" applyFill="1" applyBorder="1" applyAlignment="1" applyProtection="1">
      <alignment horizontal="left" wrapText="1"/>
      <protection/>
    </xf>
    <xf numFmtId="0" fontId="6" fillId="36" borderId="2" xfId="0" applyNumberFormat="1" applyFont="1" applyFill="1" applyBorder="1" applyAlignment="1">
      <alignment horizontal="center" textRotation="90" wrapText="1"/>
    </xf>
    <xf numFmtId="0" fontId="6" fillId="36" borderId="2" xfId="45" applyNumberFormat="1" applyFont="1" applyFill="1" applyBorder="1" applyAlignment="1" applyProtection="1">
      <alignment horizontal="center" wrapText="1"/>
      <protection/>
    </xf>
    <xf numFmtId="0" fontId="6" fillId="36" borderId="2" xfId="57" applyNumberFormat="1" applyFont="1" applyFill="1" applyAlignment="1" applyProtection="1">
      <alignment horizontal="center" wrapText="1"/>
      <protection/>
    </xf>
    <xf numFmtId="0" fontId="5" fillId="36" borderId="2" xfId="57" applyNumberFormat="1" applyFont="1" applyFill="1" applyAlignment="1" applyProtection="1">
      <alignment horizontal="center" wrapText="1"/>
      <protection/>
    </xf>
    <xf numFmtId="4" fontId="46" fillId="37" borderId="2" xfId="58" applyNumberFormat="1" applyFont="1" applyFill="1" applyAlignment="1" applyProtection="1">
      <alignment horizontal="right" shrinkToFit="1"/>
      <protection/>
    </xf>
    <xf numFmtId="49" fontId="7" fillId="36" borderId="16" xfId="0" applyNumberFormat="1" applyFont="1" applyFill="1" applyBorder="1" applyAlignment="1">
      <alignment horizontal="center"/>
    </xf>
    <xf numFmtId="0" fontId="5" fillId="36" borderId="17" xfId="57" applyNumberFormat="1" applyFont="1" applyFill="1" applyBorder="1" applyAlignment="1" applyProtection="1">
      <alignment horizontal="center" wrapText="1"/>
      <protection/>
    </xf>
    <xf numFmtId="49" fontId="5" fillId="36" borderId="17" xfId="48" applyNumberFormat="1" applyFont="1" applyFill="1" applyBorder="1" applyAlignment="1" applyProtection="1">
      <alignment horizontal="center" shrinkToFit="1"/>
      <protection/>
    </xf>
    <xf numFmtId="49" fontId="7" fillId="36" borderId="18" xfId="0" applyNumberFormat="1" applyFont="1" applyFill="1" applyBorder="1" applyAlignment="1">
      <alignment horizontal="center"/>
    </xf>
    <xf numFmtId="4" fontId="5" fillId="37" borderId="17" xfId="58" applyNumberFormat="1" applyFont="1" applyFill="1" applyBorder="1" applyAlignment="1" applyProtection="1">
      <alignment horizontal="right" shrinkToFit="1"/>
      <protection/>
    </xf>
    <xf numFmtId="10" fontId="5" fillId="37" borderId="17" xfId="59" applyNumberFormat="1" applyFont="1" applyFill="1" applyBorder="1" applyAlignment="1" applyProtection="1">
      <alignment horizontal="right" shrinkToFit="1"/>
      <protection/>
    </xf>
    <xf numFmtId="0" fontId="5" fillId="36" borderId="15" xfId="57" applyNumberFormat="1" applyFont="1" applyFill="1" applyBorder="1" applyAlignment="1" applyProtection="1">
      <alignment horizontal="center" wrapText="1"/>
      <protection/>
    </xf>
    <xf numFmtId="49" fontId="5" fillId="36" borderId="15" xfId="48" applyNumberFormat="1" applyFont="1" applyFill="1" applyBorder="1" applyAlignment="1" applyProtection="1">
      <alignment horizontal="center" shrinkToFit="1"/>
      <protection/>
    </xf>
    <xf numFmtId="49" fontId="7" fillId="36" borderId="15" xfId="0" applyNumberFormat="1" applyFont="1" applyFill="1" applyBorder="1" applyAlignment="1">
      <alignment horizontal="center"/>
    </xf>
    <xf numFmtId="4" fontId="5" fillId="37" borderId="15" xfId="58" applyNumberFormat="1" applyFont="1" applyFill="1" applyBorder="1" applyAlignment="1" applyProtection="1">
      <alignment horizontal="right" shrinkToFit="1"/>
      <protection/>
    </xf>
    <xf numFmtId="4" fontId="46" fillId="37" borderId="15" xfId="58" applyNumberFormat="1" applyFont="1" applyFill="1" applyBorder="1" applyAlignment="1" applyProtection="1">
      <alignment horizontal="right" shrinkToFit="1"/>
      <protection/>
    </xf>
    <xf numFmtId="10" fontId="5" fillId="37" borderId="15" xfId="59" applyNumberFormat="1" applyFont="1" applyFill="1" applyBorder="1" applyAlignment="1" applyProtection="1">
      <alignment horizontal="right" shrinkToFit="1"/>
      <protection/>
    </xf>
    <xf numFmtId="4" fontId="47" fillId="37" borderId="2" xfId="58" applyNumberFormat="1" applyFont="1" applyFill="1" applyAlignment="1" applyProtection="1">
      <alignment horizontal="right" shrinkToFit="1"/>
      <protection/>
    </xf>
    <xf numFmtId="0" fontId="8" fillId="36" borderId="0" xfId="39" applyNumberFormat="1" applyFont="1" applyFill="1" applyBorder="1" applyAlignment="1" applyProtection="1">
      <alignment horizontal="right" wrapText="1"/>
      <protection/>
    </xf>
    <xf numFmtId="4" fontId="6" fillId="36" borderId="2" xfId="45" applyNumberFormat="1" applyFont="1" applyFill="1" applyBorder="1" applyAlignment="1" applyProtection="1">
      <alignment horizontal="right" vertical="center" wrapText="1"/>
      <protection/>
    </xf>
    <xf numFmtId="0" fontId="6" fillId="36" borderId="2" xfId="45" applyNumberFormat="1" applyFont="1" applyFill="1" applyBorder="1" applyAlignment="1" applyProtection="1">
      <alignment horizontal="right" vertical="center" wrapText="1"/>
      <protection/>
    </xf>
    <xf numFmtId="10" fontId="6" fillId="36" borderId="2" xfId="45" applyNumberFormat="1" applyFont="1" applyFill="1" applyBorder="1" applyAlignment="1" applyProtection="1">
      <alignment horizontal="right" vertical="center" wrapText="1"/>
      <protection/>
    </xf>
    <xf numFmtId="49" fontId="5" fillId="36" borderId="19" xfId="45" applyNumberFormat="1" applyFont="1" applyFill="1" applyBorder="1" applyProtection="1">
      <alignment horizontal="center" vertical="center" wrapText="1"/>
      <protection/>
    </xf>
    <xf numFmtId="0" fontId="6" fillId="36" borderId="19" xfId="45" applyNumberFormat="1" applyFont="1" applyFill="1" applyBorder="1" applyAlignment="1" applyProtection="1">
      <alignment horizontal="left" wrapText="1"/>
      <protection/>
    </xf>
    <xf numFmtId="0" fontId="6" fillId="36" borderId="19" xfId="0" applyNumberFormat="1" applyFont="1" applyFill="1" applyBorder="1" applyAlignment="1">
      <alignment horizontal="left" wrapText="1"/>
    </xf>
    <xf numFmtId="0" fontId="5" fillId="36" borderId="19" xfId="57" applyNumberFormat="1" applyFont="1" applyFill="1" applyBorder="1" applyAlignment="1" applyProtection="1">
      <alignment wrapText="1"/>
      <protection/>
    </xf>
    <xf numFmtId="0" fontId="6" fillId="36" borderId="19" xfId="57" applyNumberFormat="1" applyFont="1" applyFill="1" applyBorder="1" applyAlignment="1" applyProtection="1">
      <alignment wrapText="1"/>
      <protection/>
    </xf>
    <xf numFmtId="0" fontId="5" fillId="36" borderId="19" xfId="0" applyNumberFormat="1" applyFont="1" applyFill="1" applyBorder="1" applyAlignment="1">
      <alignment horizontal="left" wrapText="1"/>
    </xf>
    <xf numFmtId="0" fontId="6" fillId="38" borderId="19" xfId="60" applyNumberFormat="1" applyFont="1" applyFill="1" applyBorder="1" applyAlignment="1" applyProtection="1">
      <alignment wrapText="1"/>
      <protection locked="0"/>
    </xf>
    <xf numFmtId="0" fontId="5" fillId="38" borderId="19" xfId="60" applyNumberFormat="1" applyFont="1" applyFill="1" applyBorder="1" applyAlignment="1" applyProtection="1">
      <alignment wrapText="1"/>
      <protection locked="0"/>
    </xf>
    <xf numFmtId="0" fontId="7" fillId="36" borderId="19" xfId="0" applyFont="1" applyFill="1" applyBorder="1" applyAlignment="1">
      <alignment/>
    </xf>
    <xf numFmtId="0" fontId="7" fillId="36" borderId="20" xfId="0" applyFont="1" applyFill="1" applyBorder="1" applyAlignment="1">
      <alignment/>
    </xf>
    <xf numFmtId="49" fontId="10" fillId="36" borderId="20" xfId="0" applyNumberFormat="1" applyFont="1" applyFill="1" applyBorder="1" applyAlignment="1">
      <alignment wrapText="1"/>
    </xf>
    <xf numFmtId="0" fontId="5" fillId="36" borderId="21" xfId="57" applyNumberFormat="1" applyFont="1" applyFill="1" applyBorder="1" applyAlignment="1" applyProtection="1">
      <alignment wrapText="1"/>
      <protection/>
    </xf>
    <xf numFmtId="0" fontId="9" fillId="36" borderId="0" xfId="39" applyNumberFormat="1" applyFont="1" applyFill="1" applyBorder="1" applyAlignment="1" applyProtection="1">
      <alignment wrapText="1"/>
      <protection/>
    </xf>
    <xf numFmtId="0" fontId="5" fillId="36" borderId="19" xfId="45" applyNumberFormat="1" applyFont="1" applyFill="1" applyBorder="1" applyProtection="1">
      <alignment horizontal="center" vertical="center" wrapText="1"/>
      <protection/>
    </xf>
    <xf numFmtId="0" fontId="5" fillId="36" borderId="2" xfId="45" applyNumberFormat="1" applyFont="1" applyFill="1" applyBorder="1" applyProtection="1">
      <alignment horizontal="center" vertical="center" wrapText="1"/>
      <protection/>
    </xf>
    <xf numFmtId="0" fontId="5" fillId="36" borderId="2" xfId="0" applyNumberFormat="1" applyFont="1" applyFill="1" applyBorder="1" applyAlignment="1">
      <alignment horizontal="center" vertical="center" textRotation="90" wrapText="1"/>
    </xf>
    <xf numFmtId="0" fontId="3" fillId="36" borderId="0" xfId="42" applyNumberFormat="1" applyFont="1" applyFill="1" applyBorder="1" applyProtection="1">
      <alignment horizontal="center"/>
      <protection/>
    </xf>
    <xf numFmtId="0" fontId="5" fillId="36" borderId="0" xfId="43" applyNumberFormat="1" applyFont="1" applyFill="1" applyBorder="1" applyProtection="1">
      <alignment horizontal="right"/>
      <protection/>
    </xf>
    <xf numFmtId="0" fontId="8" fillId="36" borderId="0" xfId="39" applyNumberFormat="1" applyFont="1" applyFill="1" applyBorder="1" applyAlignment="1" applyProtection="1">
      <alignment horizontal="center" wrapText="1"/>
      <protection/>
    </xf>
    <xf numFmtId="0" fontId="48" fillId="36" borderId="0" xfId="0" applyFont="1" applyFill="1" applyAlignment="1">
      <alignment horizontal="center" vertical="center" wrapText="1"/>
    </xf>
    <xf numFmtId="0" fontId="8" fillId="36" borderId="0" xfId="39" applyNumberFormat="1" applyFont="1" applyFill="1" applyBorder="1" applyAlignment="1" applyProtection="1">
      <alignment horizontal="center"/>
      <protection/>
    </xf>
  </cellXfs>
  <cellStyles count="7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6" xfId="63"/>
    <cellStyle name="Акцент1" xfId="64"/>
    <cellStyle name="Акцент2" xfId="65"/>
    <cellStyle name="Акцент3" xfId="66"/>
    <cellStyle name="Акцент4" xfId="67"/>
    <cellStyle name="Акцент5" xfId="68"/>
    <cellStyle name="Акцент6" xfId="69"/>
    <cellStyle name="Ввод " xfId="70"/>
    <cellStyle name="Вывод" xfId="71"/>
    <cellStyle name="Вычисление" xfId="72"/>
    <cellStyle name="Currency" xfId="73"/>
    <cellStyle name="Currency [0]" xfId="74"/>
    <cellStyle name="Заголовок 1" xfId="75"/>
    <cellStyle name="Заголовок 2" xfId="76"/>
    <cellStyle name="Заголовок 3" xfId="77"/>
    <cellStyle name="Заголовок 4" xfId="78"/>
    <cellStyle name="Итог" xfId="79"/>
    <cellStyle name="Контрольная ячейка" xfId="80"/>
    <cellStyle name="Название" xfId="81"/>
    <cellStyle name="Нейтральный" xfId="82"/>
    <cellStyle name="Плохой" xfId="83"/>
    <cellStyle name="Пояснение" xfId="84"/>
    <cellStyle name="Примечание" xfId="85"/>
    <cellStyle name="Percent" xfId="86"/>
    <cellStyle name="Связанная ячейка" xfId="87"/>
    <cellStyle name="Текст предупреждения" xfId="88"/>
    <cellStyle name="Comma" xfId="89"/>
    <cellStyle name="Comma [0]" xfId="90"/>
    <cellStyle name="Хороший" xfId="9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53"/>
  <sheetViews>
    <sheetView tabSelected="1" zoomScale="90" zoomScaleNormal="90" zoomScaleSheetLayoutView="90" zoomScalePageLayoutView="0" workbookViewId="0" topLeftCell="A31">
      <selection activeCell="AL46" sqref="AL46"/>
    </sheetView>
  </sheetViews>
  <sheetFormatPr defaultColWidth="8.8515625" defaultRowHeight="14.25" customHeight="1" outlineLevelRow="7"/>
  <cols>
    <col min="1" max="1" width="38.8515625" style="10" customWidth="1"/>
    <col min="2" max="2" width="0" style="10" hidden="1" customWidth="1"/>
    <col min="3" max="4" width="3.8515625" style="10" customWidth="1"/>
    <col min="5" max="11" width="0" style="10" hidden="1" customWidth="1"/>
    <col min="12" max="12" width="14.28125" style="10" customWidth="1"/>
    <col min="13" max="28" width="0" style="10" hidden="1" customWidth="1"/>
    <col min="29" max="29" width="14.00390625" style="10" customWidth="1"/>
    <col min="30" max="31" width="0" style="10" hidden="1" customWidth="1"/>
    <col min="32" max="32" width="12.140625" style="10" customWidth="1"/>
    <col min="33" max="35" width="0" style="10" hidden="1" customWidth="1"/>
    <col min="36" max="229" width="8.8515625" style="10" customWidth="1"/>
    <col min="230" max="16384" width="8.8515625" style="2" customWidth="1"/>
  </cols>
  <sheetData>
    <row r="1" spans="1:35" ht="12.75" customHeight="1">
      <c r="A1" s="62"/>
      <c r="B1" s="62"/>
      <c r="C1" s="62"/>
      <c r="D1" s="62"/>
      <c r="E1" s="62"/>
      <c r="F1" s="62"/>
      <c r="G1" s="62"/>
      <c r="H1" s="62"/>
      <c r="I1" s="62"/>
      <c r="J1" s="62"/>
      <c r="K1" s="62"/>
      <c r="L1" s="70" t="s">
        <v>65</v>
      </c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11"/>
      <c r="AH1" s="11"/>
      <c r="AI1" s="11"/>
    </row>
    <row r="2" spans="1:35" ht="54.75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68" t="s">
        <v>69</v>
      </c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11"/>
      <c r="AH2" s="11"/>
      <c r="AI2" s="11"/>
    </row>
    <row r="3" spans="1:35" ht="12.75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11"/>
      <c r="AH3" s="11"/>
      <c r="AI3" s="11"/>
    </row>
    <row r="4" spans="1:35" ht="70.5" customHeight="1">
      <c r="A4" s="69" t="s">
        <v>70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13"/>
      <c r="AH4" s="14"/>
      <c r="AI4" s="15"/>
    </row>
    <row r="5" spans="1:35" ht="15.75" customHeight="1">
      <c r="A5" s="66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15"/>
      <c r="AI5" s="15"/>
    </row>
    <row r="6" spans="1:34" s="1" customFormat="1" ht="12.75" customHeight="1">
      <c r="A6" s="67" t="s">
        <v>0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</row>
    <row r="7" spans="1:34" s="1" customFormat="1" ht="57.75" customHeight="1">
      <c r="A7" s="63" t="s">
        <v>1</v>
      </c>
      <c r="B7" s="64"/>
      <c r="C7" s="65" t="s">
        <v>2</v>
      </c>
      <c r="D7" s="65" t="s">
        <v>3</v>
      </c>
      <c r="E7" s="65" t="s">
        <v>4</v>
      </c>
      <c r="F7" s="65" t="s">
        <v>5</v>
      </c>
      <c r="G7" s="64"/>
      <c r="H7" s="64"/>
      <c r="I7" s="64"/>
      <c r="J7" s="64"/>
      <c r="K7" s="64" t="s">
        <v>6</v>
      </c>
      <c r="L7" s="64" t="s">
        <v>6</v>
      </c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 t="s">
        <v>7</v>
      </c>
      <c r="AD7" s="64"/>
      <c r="AE7" s="64"/>
      <c r="AF7" s="64" t="s">
        <v>8</v>
      </c>
      <c r="AG7" s="16"/>
      <c r="AH7" s="16"/>
    </row>
    <row r="8" spans="1:34" s="20" customFormat="1" ht="15">
      <c r="A8" s="50" t="s">
        <v>41</v>
      </c>
      <c r="B8" s="18" t="s">
        <v>42</v>
      </c>
      <c r="C8" s="17" t="s">
        <v>42</v>
      </c>
      <c r="D8" s="17" t="s">
        <v>43</v>
      </c>
      <c r="E8" s="18" t="s">
        <v>45</v>
      </c>
      <c r="F8" s="18" t="s">
        <v>46</v>
      </c>
      <c r="G8" s="18"/>
      <c r="H8" s="18"/>
      <c r="I8" s="18"/>
      <c r="J8" s="18"/>
      <c r="K8" s="18"/>
      <c r="L8" s="17" t="s">
        <v>44</v>
      </c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7" t="s">
        <v>45</v>
      </c>
      <c r="AD8" s="18"/>
      <c r="AE8" s="18"/>
      <c r="AF8" s="17" t="s">
        <v>46</v>
      </c>
      <c r="AG8" s="19"/>
      <c r="AH8" s="19"/>
    </row>
    <row r="9" spans="1:34" s="1" customFormat="1" ht="15">
      <c r="A9" s="51" t="s">
        <v>9</v>
      </c>
      <c r="B9" s="27"/>
      <c r="C9" s="27"/>
      <c r="D9" s="27"/>
      <c r="E9" s="28"/>
      <c r="F9" s="28"/>
      <c r="G9" s="29"/>
      <c r="H9" s="29"/>
      <c r="I9" s="29"/>
      <c r="J9" s="29"/>
      <c r="K9" s="29"/>
      <c r="L9" s="47">
        <f aca="true" t="shared" si="0" ref="L9:AC9">L10+L17+L19+L23+L27+L31+L38+L41+L46+L48</f>
        <v>321482910.91999996</v>
      </c>
      <c r="M9" s="47">
        <f t="shared" si="0"/>
        <v>0</v>
      </c>
      <c r="N9" s="47">
        <f t="shared" si="0"/>
        <v>0</v>
      </c>
      <c r="O9" s="47">
        <f t="shared" si="0"/>
        <v>0</v>
      </c>
      <c r="P9" s="47">
        <f t="shared" si="0"/>
        <v>0</v>
      </c>
      <c r="Q9" s="47">
        <f t="shared" si="0"/>
        <v>0</v>
      </c>
      <c r="R9" s="47">
        <f t="shared" si="0"/>
        <v>0</v>
      </c>
      <c r="S9" s="47">
        <f t="shared" si="0"/>
        <v>0</v>
      </c>
      <c r="T9" s="47">
        <f t="shared" si="0"/>
        <v>0</v>
      </c>
      <c r="U9" s="47">
        <f t="shared" si="0"/>
        <v>0</v>
      </c>
      <c r="V9" s="47">
        <f t="shared" si="0"/>
        <v>0</v>
      </c>
      <c r="W9" s="47">
        <f t="shared" si="0"/>
        <v>0</v>
      </c>
      <c r="X9" s="47">
        <f t="shared" si="0"/>
        <v>0</v>
      </c>
      <c r="Y9" s="47">
        <f t="shared" si="0"/>
        <v>0</v>
      </c>
      <c r="Z9" s="47">
        <f t="shared" si="0"/>
        <v>0</v>
      </c>
      <c r="AA9" s="47">
        <f t="shared" si="0"/>
        <v>0</v>
      </c>
      <c r="AB9" s="47">
        <f t="shared" si="0"/>
        <v>0</v>
      </c>
      <c r="AC9" s="47">
        <f t="shared" si="0"/>
        <v>303792053.02000004</v>
      </c>
      <c r="AD9" s="48"/>
      <c r="AE9" s="48"/>
      <c r="AF9" s="49">
        <f aca="true" t="shared" si="1" ref="AF9:AF51">AC9/L9</f>
        <v>0.9449710784023533</v>
      </c>
      <c r="AG9" s="16"/>
      <c r="AH9" s="16"/>
    </row>
    <row r="10" spans="1:35" ht="15">
      <c r="A10" s="52" t="s">
        <v>10</v>
      </c>
      <c r="B10" s="30">
        <v>903</v>
      </c>
      <c r="C10" s="5" t="s">
        <v>11</v>
      </c>
      <c r="D10" s="6"/>
      <c r="E10" s="5"/>
      <c r="F10" s="5"/>
      <c r="G10" s="5"/>
      <c r="H10" s="5"/>
      <c r="I10" s="5"/>
      <c r="J10" s="5"/>
      <c r="K10" s="3"/>
      <c r="L10" s="3">
        <f>SUM(L11:L16)</f>
        <v>35246049.08</v>
      </c>
      <c r="M10" s="3">
        <f aca="true" t="shared" si="2" ref="M10:AC10">SUM(M11:M16)</f>
        <v>0</v>
      </c>
      <c r="N10" s="3">
        <f t="shared" si="2"/>
        <v>0</v>
      </c>
      <c r="O10" s="3">
        <f t="shared" si="2"/>
        <v>0</v>
      </c>
      <c r="P10" s="3">
        <f t="shared" si="2"/>
        <v>0</v>
      </c>
      <c r="Q10" s="3">
        <f t="shared" si="2"/>
        <v>0</v>
      </c>
      <c r="R10" s="3">
        <f t="shared" si="2"/>
        <v>0</v>
      </c>
      <c r="S10" s="3">
        <f t="shared" si="2"/>
        <v>0</v>
      </c>
      <c r="T10" s="3">
        <f t="shared" si="2"/>
        <v>0</v>
      </c>
      <c r="U10" s="3">
        <f t="shared" si="2"/>
        <v>0</v>
      </c>
      <c r="V10" s="3">
        <f t="shared" si="2"/>
        <v>0</v>
      </c>
      <c r="W10" s="3">
        <f t="shared" si="2"/>
        <v>0</v>
      </c>
      <c r="X10" s="3">
        <f t="shared" si="2"/>
        <v>0</v>
      </c>
      <c r="Y10" s="3">
        <f t="shared" si="2"/>
        <v>0</v>
      </c>
      <c r="Z10" s="3">
        <f t="shared" si="2"/>
        <v>0</v>
      </c>
      <c r="AA10" s="3">
        <f t="shared" si="2"/>
        <v>0</v>
      </c>
      <c r="AB10" s="3">
        <f t="shared" si="2"/>
        <v>0</v>
      </c>
      <c r="AC10" s="3">
        <f t="shared" si="2"/>
        <v>34652740.55</v>
      </c>
      <c r="AD10" s="8"/>
      <c r="AE10" s="8"/>
      <c r="AF10" s="4">
        <f t="shared" si="1"/>
        <v>0.9831666656125532</v>
      </c>
      <c r="AG10" s="21"/>
      <c r="AH10" s="22"/>
      <c r="AI10" s="23"/>
    </row>
    <row r="11" spans="1:35" ht="60" customHeight="1">
      <c r="A11" s="53" t="s">
        <v>12</v>
      </c>
      <c r="B11" s="31">
        <v>903</v>
      </c>
      <c r="C11" s="7" t="s">
        <v>11</v>
      </c>
      <c r="D11" s="7" t="s">
        <v>13</v>
      </c>
      <c r="E11" s="7"/>
      <c r="F11" s="7"/>
      <c r="G11" s="7"/>
      <c r="H11" s="7"/>
      <c r="I11" s="7"/>
      <c r="J11" s="7"/>
      <c r="K11" s="8"/>
      <c r="L11" s="8">
        <v>17497298.55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0</v>
      </c>
      <c r="Y11" s="8">
        <v>0</v>
      </c>
      <c r="Z11" s="8">
        <v>0</v>
      </c>
      <c r="AA11" s="8">
        <v>0</v>
      </c>
      <c r="AB11" s="8">
        <v>0</v>
      </c>
      <c r="AC11" s="8">
        <v>17040418.52</v>
      </c>
      <c r="AD11" s="8"/>
      <c r="AE11" s="8"/>
      <c r="AF11" s="9">
        <f t="shared" si="1"/>
        <v>0.9738885389253417</v>
      </c>
      <c r="AG11" s="21"/>
      <c r="AH11" s="22"/>
      <c r="AI11" s="23"/>
    </row>
    <row r="12" spans="1:35" ht="25.5" customHeight="1">
      <c r="A12" s="53" t="s">
        <v>71</v>
      </c>
      <c r="B12" s="31"/>
      <c r="C12" s="7" t="s">
        <v>11</v>
      </c>
      <c r="D12" s="7" t="s">
        <v>28</v>
      </c>
      <c r="E12" s="7"/>
      <c r="F12" s="7"/>
      <c r="G12" s="7"/>
      <c r="H12" s="7"/>
      <c r="I12" s="7"/>
      <c r="J12" s="7"/>
      <c r="K12" s="8"/>
      <c r="L12" s="8">
        <v>89000</v>
      </c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>
        <v>89000</v>
      </c>
      <c r="AD12" s="8"/>
      <c r="AE12" s="8"/>
      <c r="AF12" s="9">
        <f t="shared" si="1"/>
        <v>1</v>
      </c>
      <c r="AG12" s="21"/>
      <c r="AH12" s="22"/>
      <c r="AI12" s="23"/>
    </row>
    <row r="13" spans="1:35" ht="45.75" customHeight="1" outlineLevel="7">
      <c r="A13" s="53" t="s">
        <v>53</v>
      </c>
      <c r="B13" s="31"/>
      <c r="C13" s="7" t="s">
        <v>11</v>
      </c>
      <c r="D13" s="7" t="s">
        <v>36</v>
      </c>
      <c r="E13" s="7"/>
      <c r="F13" s="7"/>
      <c r="G13" s="7"/>
      <c r="H13" s="7"/>
      <c r="I13" s="7"/>
      <c r="J13" s="7"/>
      <c r="K13" s="8"/>
      <c r="L13" s="32">
        <v>4432431</v>
      </c>
      <c r="M13" s="32">
        <v>0</v>
      </c>
      <c r="N13" s="32">
        <v>0</v>
      </c>
      <c r="O13" s="32">
        <v>0</v>
      </c>
      <c r="P13" s="32">
        <v>0</v>
      </c>
      <c r="Q13" s="32">
        <v>0</v>
      </c>
      <c r="R13" s="32">
        <v>0</v>
      </c>
      <c r="S13" s="32">
        <v>0</v>
      </c>
      <c r="T13" s="32">
        <v>0</v>
      </c>
      <c r="U13" s="32">
        <v>0</v>
      </c>
      <c r="V13" s="32">
        <v>0</v>
      </c>
      <c r="W13" s="32">
        <v>0</v>
      </c>
      <c r="X13" s="32">
        <v>0</v>
      </c>
      <c r="Y13" s="32">
        <v>0</v>
      </c>
      <c r="Z13" s="32">
        <v>0</v>
      </c>
      <c r="AA13" s="32">
        <v>0</v>
      </c>
      <c r="AB13" s="32">
        <v>0</v>
      </c>
      <c r="AC13" s="32">
        <v>4419862.5</v>
      </c>
      <c r="AD13" s="8"/>
      <c r="AE13" s="8"/>
      <c r="AF13" s="9">
        <f t="shared" si="1"/>
        <v>0.9971644228641122</v>
      </c>
      <c r="AG13" s="21"/>
      <c r="AH13" s="22"/>
      <c r="AI13" s="23"/>
    </row>
    <row r="14" spans="1:35" ht="26.25" outlineLevel="7">
      <c r="A14" s="53" t="s">
        <v>39</v>
      </c>
      <c r="B14" s="31">
        <v>903</v>
      </c>
      <c r="C14" s="7" t="s">
        <v>11</v>
      </c>
      <c r="D14" s="7" t="s">
        <v>40</v>
      </c>
      <c r="E14" s="7"/>
      <c r="F14" s="7"/>
      <c r="G14" s="7"/>
      <c r="H14" s="7"/>
      <c r="I14" s="7"/>
      <c r="J14" s="7"/>
      <c r="K14" s="8"/>
      <c r="L14" s="8">
        <v>116000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0</v>
      </c>
      <c r="Y14" s="8">
        <v>0</v>
      </c>
      <c r="Z14" s="8">
        <v>0</v>
      </c>
      <c r="AA14" s="8">
        <v>0</v>
      </c>
      <c r="AB14" s="8">
        <v>0</v>
      </c>
      <c r="AC14" s="8">
        <v>116000</v>
      </c>
      <c r="AD14" s="8">
        <v>2300</v>
      </c>
      <c r="AE14" s="8">
        <v>-2300</v>
      </c>
      <c r="AF14" s="9">
        <f t="shared" si="1"/>
        <v>1</v>
      </c>
      <c r="AG14" s="21"/>
      <c r="AH14" s="22"/>
      <c r="AI14" s="23"/>
    </row>
    <row r="15" spans="1:35" ht="15" outlineLevel="7">
      <c r="A15" s="53" t="s">
        <v>14</v>
      </c>
      <c r="B15" s="31">
        <v>992</v>
      </c>
      <c r="C15" s="7" t="s">
        <v>11</v>
      </c>
      <c r="D15" s="7" t="s">
        <v>15</v>
      </c>
      <c r="E15" s="7"/>
      <c r="F15" s="7"/>
      <c r="G15" s="7"/>
      <c r="H15" s="7"/>
      <c r="I15" s="7"/>
      <c r="J15" s="7"/>
      <c r="K15" s="8"/>
      <c r="L15" s="8">
        <v>105308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8">
        <v>0</v>
      </c>
      <c r="AA15" s="8">
        <v>0</v>
      </c>
      <c r="AB15" s="8">
        <v>0</v>
      </c>
      <c r="AC15" s="8">
        <v>0</v>
      </c>
      <c r="AD15" s="8">
        <v>0</v>
      </c>
      <c r="AE15" s="8">
        <v>0</v>
      </c>
      <c r="AF15" s="9">
        <f t="shared" si="1"/>
        <v>0</v>
      </c>
      <c r="AG15" s="21"/>
      <c r="AH15" s="22"/>
      <c r="AI15" s="23"/>
    </row>
    <row r="16" spans="1:35" ht="15" outlineLevel="7">
      <c r="A16" s="53" t="s">
        <v>16</v>
      </c>
      <c r="B16" s="31">
        <v>903</v>
      </c>
      <c r="C16" s="7" t="s">
        <v>11</v>
      </c>
      <c r="D16" s="7" t="s">
        <v>17</v>
      </c>
      <c r="E16" s="7"/>
      <c r="F16" s="7"/>
      <c r="G16" s="7"/>
      <c r="H16" s="7"/>
      <c r="I16" s="7"/>
      <c r="J16" s="7"/>
      <c r="K16" s="8"/>
      <c r="L16" s="32">
        <v>13006011.53</v>
      </c>
      <c r="M16" s="32">
        <v>0</v>
      </c>
      <c r="N16" s="32">
        <v>0</v>
      </c>
      <c r="O16" s="32">
        <v>0</v>
      </c>
      <c r="P16" s="32">
        <v>0</v>
      </c>
      <c r="Q16" s="32">
        <v>0</v>
      </c>
      <c r="R16" s="32">
        <v>0</v>
      </c>
      <c r="S16" s="32">
        <v>0</v>
      </c>
      <c r="T16" s="32">
        <v>0</v>
      </c>
      <c r="U16" s="32">
        <v>0</v>
      </c>
      <c r="V16" s="32">
        <v>0</v>
      </c>
      <c r="W16" s="32">
        <v>0</v>
      </c>
      <c r="X16" s="32">
        <v>0</v>
      </c>
      <c r="Y16" s="32">
        <v>0</v>
      </c>
      <c r="Z16" s="32">
        <v>0</v>
      </c>
      <c r="AA16" s="32">
        <v>0</v>
      </c>
      <c r="AB16" s="32">
        <v>0</v>
      </c>
      <c r="AC16" s="32">
        <v>12987459.53</v>
      </c>
      <c r="AD16" s="3">
        <v>1148500</v>
      </c>
      <c r="AE16" s="3">
        <v>-1148500</v>
      </c>
      <c r="AF16" s="9">
        <f t="shared" si="1"/>
        <v>0.9985735826884969</v>
      </c>
      <c r="AG16" s="21"/>
      <c r="AH16" s="22"/>
      <c r="AI16" s="23"/>
    </row>
    <row r="17" spans="1:35" ht="15" outlineLevel="7">
      <c r="A17" s="52" t="s">
        <v>18</v>
      </c>
      <c r="B17" s="30">
        <v>992</v>
      </c>
      <c r="C17" s="5" t="s">
        <v>19</v>
      </c>
      <c r="D17" s="5"/>
      <c r="E17" s="5"/>
      <c r="F17" s="5"/>
      <c r="G17" s="5"/>
      <c r="H17" s="5"/>
      <c r="I17" s="5"/>
      <c r="J17" s="5"/>
      <c r="K17" s="3"/>
      <c r="L17" s="3">
        <f>L18</f>
        <v>819500</v>
      </c>
      <c r="M17" s="3">
        <f aca="true" t="shared" si="3" ref="M17:AC17">M18</f>
        <v>0</v>
      </c>
      <c r="N17" s="3">
        <f t="shared" si="3"/>
        <v>0</v>
      </c>
      <c r="O17" s="3">
        <f t="shared" si="3"/>
        <v>0</v>
      </c>
      <c r="P17" s="3">
        <f t="shared" si="3"/>
        <v>0</v>
      </c>
      <c r="Q17" s="3">
        <f t="shared" si="3"/>
        <v>0</v>
      </c>
      <c r="R17" s="3">
        <f t="shared" si="3"/>
        <v>0</v>
      </c>
      <c r="S17" s="3">
        <f t="shared" si="3"/>
        <v>0</v>
      </c>
      <c r="T17" s="3">
        <f t="shared" si="3"/>
        <v>0</v>
      </c>
      <c r="U17" s="3">
        <f t="shared" si="3"/>
        <v>0</v>
      </c>
      <c r="V17" s="3">
        <f t="shared" si="3"/>
        <v>0</v>
      </c>
      <c r="W17" s="3">
        <f t="shared" si="3"/>
        <v>0</v>
      </c>
      <c r="X17" s="3">
        <f t="shared" si="3"/>
        <v>0</v>
      </c>
      <c r="Y17" s="3">
        <f t="shared" si="3"/>
        <v>0</v>
      </c>
      <c r="Z17" s="3">
        <f t="shared" si="3"/>
        <v>0</v>
      </c>
      <c r="AA17" s="3">
        <f t="shared" si="3"/>
        <v>0</v>
      </c>
      <c r="AB17" s="3">
        <f t="shared" si="3"/>
        <v>0</v>
      </c>
      <c r="AC17" s="3">
        <f t="shared" si="3"/>
        <v>819500</v>
      </c>
      <c r="AD17" s="3">
        <v>947500</v>
      </c>
      <c r="AE17" s="3">
        <v>-947500</v>
      </c>
      <c r="AF17" s="4">
        <f t="shared" si="1"/>
        <v>1</v>
      </c>
      <c r="AG17" s="21"/>
      <c r="AH17" s="22"/>
      <c r="AI17" s="23"/>
    </row>
    <row r="18" spans="1:35" ht="15" outlineLevel="7">
      <c r="A18" s="53" t="s">
        <v>20</v>
      </c>
      <c r="B18" s="31">
        <v>992</v>
      </c>
      <c r="C18" s="7" t="s">
        <v>19</v>
      </c>
      <c r="D18" s="7" t="s">
        <v>21</v>
      </c>
      <c r="E18" s="7"/>
      <c r="F18" s="7"/>
      <c r="G18" s="7"/>
      <c r="H18" s="7"/>
      <c r="I18" s="7"/>
      <c r="J18" s="7"/>
      <c r="K18" s="8"/>
      <c r="L18" s="8">
        <v>819500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0</v>
      </c>
      <c r="Y18" s="8">
        <v>0</v>
      </c>
      <c r="Z18" s="8">
        <v>0</v>
      </c>
      <c r="AA18" s="8">
        <v>0</v>
      </c>
      <c r="AB18" s="8">
        <v>0</v>
      </c>
      <c r="AC18" s="8">
        <v>819500</v>
      </c>
      <c r="AD18" s="8">
        <v>947500</v>
      </c>
      <c r="AE18" s="8">
        <v>-947500</v>
      </c>
      <c r="AF18" s="9">
        <f t="shared" si="1"/>
        <v>1</v>
      </c>
      <c r="AG18" s="21"/>
      <c r="AH18" s="22"/>
      <c r="AI18" s="23"/>
    </row>
    <row r="19" spans="1:35" ht="26.25" outlineLevel="7">
      <c r="A19" s="54" t="s">
        <v>33</v>
      </c>
      <c r="B19" s="30">
        <v>903</v>
      </c>
      <c r="C19" s="5" t="s">
        <v>21</v>
      </c>
      <c r="D19" s="5"/>
      <c r="E19" s="5"/>
      <c r="F19" s="5"/>
      <c r="G19" s="5"/>
      <c r="H19" s="5"/>
      <c r="I19" s="5"/>
      <c r="J19" s="5"/>
      <c r="K19" s="3"/>
      <c r="L19" s="3">
        <f>L20+L21+L22</f>
        <v>3519250</v>
      </c>
      <c r="M19" s="3">
        <f aca="true" t="shared" si="4" ref="M19:AC19">M20+M21+M22</f>
        <v>0</v>
      </c>
      <c r="N19" s="3">
        <f t="shared" si="4"/>
        <v>0</v>
      </c>
      <c r="O19" s="3">
        <f t="shared" si="4"/>
        <v>0</v>
      </c>
      <c r="P19" s="3">
        <f t="shared" si="4"/>
        <v>0</v>
      </c>
      <c r="Q19" s="3">
        <f t="shared" si="4"/>
        <v>0</v>
      </c>
      <c r="R19" s="3">
        <f t="shared" si="4"/>
        <v>0</v>
      </c>
      <c r="S19" s="3">
        <f t="shared" si="4"/>
        <v>0</v>
      </c>
      <c r="T19" s="3">
        <f t="shared" si="4"/>
        <v>0</v>
      </c>
      <c r="U19" s="3">
        <f t="shared" si="4"/>
        <v>0</v>
      </c>
      <c r="V19" s="3">
        <f t="shared" si="4"/>
        <v>0</v>
      </c>
      <c r="W19" s="3">
        <f t="shared" si="4"/>
        <v>0</v>
      </c>
      <c r="X19" s="3">
        <f t="shared" si="4"/>
        <v>0</v>
      </c>
      <c r="Y19" s="3">
        <f t="shared" si="4"/>
        <v>0</v>
      </c>
      <c r="Z19" s="3">
        <f t="shared" si="4"/>
        <v>0</v>
      </c>
      <c r="AA19" s="3">
        <f t="shared" si="4"/>
        <v>0</v>
      </c>
      <c r="AB19" s="3">
        <f t="shared" si="4"/>
        <v>0</v>
      </c>
      <c r="AC19" s="3">
        <f t="shared" si="4"/>
        <v>3519250</v>
      </c>
      <c r="AD19" s="8">
        <v>1148500</v>
      </c>
      <c r="AE19" s="8">
        <v>-1148500</v>
      </c>
      <c r="AF19" s="4">
        <f t="shared" si="1"/>
        <v>1</v>
      </c>
      <c r="AG19" s="21"/>
      <c r="AH19" s="22"/>
      <c r="AI19" s="23"/>
    </row>
    <row r="20" spans="1:35" ht="15" outlineLevel="7">
      <c r="A20" s="53" t="s">
        <v>47</v>
      </c>
      <c r="B20" s="31">
        <v>903</v>
      </c>
      <c r="C20" s="7" t="s">
        <v>21</v>
      </c>
      <c r="D20" s="7" t="s">
        <v>13</v>
      </c>
      <c r="E20" s="7"/>
      <c r="F20" s="7"/>
      <c r="G20" s="7"/>
      <c r="H20" s="7"/>
      <c r="I20" s="7"/>
      <c r="J20" s="7"/>
      <c r="K20" s="8"/>
      <c r="L20" s="32">
        <v>1595900</v>
      </c>
      <c r="M20" s="32">
        <v>0</v>
      </c>
      <c r="N20" s="32">
        <v>0</v>
      </c>
      <c r="O20" s="32">
        <v>0</v>
      </c>
      <c r="P20" s="32">
        <v>0</v>
      </c>
      <c r="Q20" s="32">
        <v>0</v>
      </c>
      <c r="R20" s="32">
        <v>0</v>
      </c>
      <c r="S20" s="32">
        <v>0</v>
      </c>
      <c r="T20" s="32">
        <v>0</v>
      </c>
      <c r="U20" s="32">
        <v>0</v>
      </c>
      <c r="V20" s="32">
        <v>0</v>
      </c>
      <c r="W20" s="32">
        <v>0</v>
      </c>
      <c r="X20" s="32">
        <v>0</v>
      </c>
      <c r="Y20" s="32">
        <v>0</v>
      </c>
      <c r="Z20" s="32">
        <v>0</v>
      </c>
      <c r="AA20" s="32">
        <v>0</v>
      </c>
      <c r="AB20" s="32">
        <v>0</v>
      </c>
      <c r="AC20" s="32">
        <v>1595900</v>
      </c>
      <c r="AD20" s="8">
        <v>1166963.21</v>
      </c>
      <c r="AE20" s="8">
        <v>-1166963.21</v>
      </c>
      <c r="AF20" s="9">
        <f t="shared" si="1"/>
        <v>1</v>
      </c>
      <c r="AG20" s="21"/>
      <c r="AH20" s="22"/>
      <c r="AI20" s="23"/>
    </row>
    <row r="21" spans="1:35" ht="39" outlineLevel="7">
      <c r="A21" s="53" t="s">
        <v>48</v>
      </c>
      <c r="B21" s="31">
        <v>903</v>
      </c>
      <c r="C21" s="7" t="s">
        <v>21</v>
      </c>
      <c r="D21" s="7" t="s">
        <v>24</v>
      </c>
      <c r="E21" s="7"/>
      <c r="F21" s="7"/>
      <c r="G21" s="7"/>
      <c r="H21" s="7"/>
      <c r="I21" s="7"/>
      <c r="J21" s="7"/>
      <c r="K21" s="8"/>
      <c r="L21" s="32">
        <v>1821350</v>
      </c>
      <c r="M21" s="32">
        <v>0</v>
      </c>
      <c r="N21" s="32">
        <v>0</v>
      </c>
      <c r="O21" s="32">
        <v>0</v>
      </c>
      <c r="P21" s="32">
        <v>0</v>
      </c>
      <c r="Q21" s="32">
        <v>0</v>
      </c>
      <c r="R21" s="32">
        <v>0</v>
      </c>
      <c r="S21" s="32">
        <v>0</v>
      </c>
      <c r="T21" s="32">
        <v>0</v>
      </c>
      <c r="U21" s="32">
        <v>0</v>
      </c>
      <c r="V21" s="32">
        <v>0</v>
      </c>
      <c r="W21" s="32">
        <v>0</v>
      </c>
      <c r="X21" s="32">
        <v>0</v>
      </c>
      <c r="Y21" s="32">
        <v>0</v>
      </c>
      <c r="Z21" s="32">
        <v>0</v>
      </c>
      <c r="AA21" s="32">
        <v>0</v>
      </c>
      <c r="AB21" s="32">
        <v>0</v>
      </c>
      <c r="AC21" s="32">
        <v>1821350</v>
      </c>
      <c r="AD21" s="3"/>
      <c r="AE21" s="3"/>
      <c r="AF21" s="9">
        <f t="shared" si="1"/>
        <v>1</v>
      </c>
      <c r="AG21" s="21"/>
      <c r="AH21" s="22"/>
      <c r="AI21" s="23"/>
    </row>
    <row r="22" spans="1:35" ht="39" outlineLevel="7">
      <c r="A22" s="53" t="s">
        <v>72</v>
      </c>
      <c r="B22" s="31"/>
      <c r="C22" s="7" t="s">
        <v>21</v>
      </c>
      <c r="D22" s="7" t="s">
        <v>61</v>
      </c>
      <c r="E22" s="7"/>
      <c r="F22" s="7"/>
      <c r="G22" s="7"/>
      <c r="H22" s="7"/>
      <c r="I22" s="7"/>
      <c r="J22" s="7"/>
      <c r="K22" s="8"/>
      <c r="L22" s="32">
        <v>102000</v>
      </c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>
        <v>102000</v>
      </c>
      <c r="AD22" s="3"/>
      <c r="AE22" s="3"/>
      <c r="AF22" s="9">
        <f t="shared" si="1"/>
        <v>1</v>
      </c>
      <c r="AG22" s="21"/>
      <c r="AH22" s="22"/>
      <c r="AI22" s="23"/>
    </row>
    <row r="23" spans="1:35" ht="15" outlineLevel="7">
      <c r="A23" s="52" t="s">
        <v>22</v>
      </c>
      <c r="B23" s="30">
        <v>903</v>
      </c>
      <c r="C23" s="5" t="s">
        <v>13</v>
      </c>
      <c r="D23" s="5"/>
      <c r="E23" s="5"/>
      <c r="F23" s="5"/>
      <c r="G23" s="5"/>
      <c r="H23" s="5"/>
      <c r="I23" s="5"/>
      <c r="J23" s="5"/>
      <c r="K23" s="3"/>
      <c r="L23" s="3">
        <f>L24+L25+L26</f>
        <v>40276692.42</v>
      </c>
      <c r="M23" s="3">
        <f aca="true" t="shared" si="5" ref="M23:AC23">M24+M25+M26</f>
        <v>0</v>
      </c>
      <c r="N23" s="3">
        <f t="shared" si="5"/>
        <v>0</v>
      </c>
      <c r="O23" s="3">
        <f t="shared" si="5"/>
        <v>0</v>
      </c>
      <c r="P23" s="3">
        <f t="shared" si="5"/>
        <v>0</v>
      </c>
      <c r="Q23" s="3">
        <f t="shared" si="5"/>
        <v>0</v>
      </c>
      <c r="R23" s="3">
        <f t="shared" si="5"/>
        <v>0</v>
      </c>
      <c r="S23" s="3">
        <f t="shared" si="5"/>
        <v>0</v>
      </c>
      <c r="T23" s="3">
        <f t="shared" si="5"/>
        <v>0</v>
      </c>
      <c r="U23" s="3">
        <f t="shared" si="5"/>
        <v>0</v>
      </c>
      <c r="V23" s="3">
        <f t="shared" si="5"/>
        <v>0</v>
      </c>
      <c r="W23" s="3">
        <f t="shared" si="5"/>
        <v>0</v>
      </c>
      <c r="X23" s="3">
        <f t="shared" si="5"/>
        <v>0</v>
      </c>
      <c r="Y23" s="3">
        <f t="shared" si="5"/>
        <v>0</v>
      </c>
      <c r="Z23" s="3">
        <f t="shared" si="5"/>
        <v>0</v>
      </c>
      <c r="AA23" s="3">
        <f t="shared" si="5"/>
        <v>0</v>
      </c>
      <c r="AB23" s="3">
        <f t="shared" si="5"/>
        <v>0</v>
      </c>
      <c r="AC23" s="3">
        <f t="shared" si="5"/>
        <v>40274824.330000006</v>
      </c>
      <c r="AD23" s="8">
        <v>764806.2</v>
      </c>
      <c r="AE23" s="8">
        <v>-764806.2</v>
      </c>
      <c r="AF23" s="4">
        <f t="shared" si="1"/>
        <v>0.9999536185846515</v>
      </c>
      <c r="AG23" s="21"/>
      <c r="AH23" s="22"/>
      <c r="AI23" s="23"/>
    </row>
    <row r="24" spans="1:35" ht="15" outlineLevel="7">
      <c r="A24" s="53" t="s">
        <v>35</v>
      </c>
      <c r="B24" s="31">
        <v>903</v>
      </c>
      <c r="C24" s="7" t="s">
        <v>13</v>
      </c>
      <c r="D24" s="7" t="s">
        <v>28</v>
      </c>
      <c r="E24" s="7"/>
      <c r="F24" s="7"/>
      <c r="G24" s="7"/>
      <c r="H24" s="7"/>
      <c r="I24" s="7"/>
      <c r="J24" s="7"/>
      <c r="K24" s="8"/>
      <c r="L24" s="32">
        <v>23100</v>
      </c>
      <c r="M24" s="32">
        <v>0</v>
      </c>
      <c r="N24" s="32">
        <v>0</v>
      </c>
      <c r="O24" s="32">
        <v>0</v>
      </c>
      <c r="P24" s="32">
        <v>0</v>
      </c>
      <c r="Q24" s="32">
        <v>0</v>
      </c>
      <c r="R24" s="32">
        <v>0</v>
      </c>
      <c r="S24" s="32">
        <v>0</v>
      </c>
      <c r="T24" s="32">
        <v>0</v>
      </c>
      <c r="U24" s="32">
        <v>0</v>
      </c>
      <c r="V24" s="32">
        <v>0</v>
      </c>
      <c r="W24" s="32">
        <v>0</v>
      </c>
      <c r="X24" s="32">
        <v>0</v>
      </c>
      <c r="Y24" s="32">
        <v>0</v>
      </c>
      <c r="Z24" s="32">
        <v>0</v>
      </c>
      <c r="AA24" s="32">
        <v>0</v>
      </c>
      <c r="AB24" s="32">
        <v>0</v>
      </c>
      <c r="AC24" s="32">
        <v>23100</v>
      </c>
      <c r="AD24" s="8"/>
      <c r="AE24" s="8"/>
      <c r="AF24" s="9">
        <f t="shared" si="1"/>
        <v>1</v>
      </c>
      <c r="AG24" s="21"/>
      <c r="AH24" s="22"/>
      <c r="AI24" s="23"/>
    </row>
    <row r="25" spans="1:35" ht="15" outlineLevel="7">
      <c r="A25" s="55" t="s">
        <v>23</v>
      </c>
      <c r="B25" s="31">
        <v>903</v>
      </c>
      <c r="C25" s="7" t="s">
        <v>13</v>
      </c>
      <c r="D25" s="7" t="s">
        <v>24</v>
      </c>
      <c r="E25" s="7"/>
      <c r="F25" s="7"/>
      <c r="G25" s="7"/>
      <c r="H25" s="7"/>
      <c r="I25" s="7"/>
      <c r="J25" s="7"/>
      <c r="K25" s="8"/>
      <c r="L25" s="32">
        <v>40196795.72</v>
      </c>
      <c r="M25" s="32">
        <v>0</v>
      </c>
      <c r="N25" s="32">
        <v>0</v>
      </c>
      <c r="O25" s="32">
        <v>0</v>
      </c>
      <c r="P25" s="32">
        <v>0</v>
      </c>
      <c r="Q25" s="32">
        <v>0</v>
      </c>
      <c r="R25" s="32">
        <v>0</v>
      </c>
      <c r="S25" s="32">
        <v>0</v>
      </c>
      <c r="T25" s="32">
        <v>0</v>
      </c>
      <c r="U25" s="32">
        <v>0</v>
      </c>
      <c r="V25" s="32">
        <v>0</v>
      </c>
      <c r="W25" s="32">
        <v>0</v>
      </c>
      <c r="X25" s="32">
        <v>0</v>
      </c>
      <c r="Y25" s="32">
        <v>0</v>
      </c>
      <c r="Z25" s="32">
        <v>0</v>
      </c>
      <c r="AA25" s="32">
        <v>0</v>
      </c>
      <c r="AB25" s="32">
        <v>0</v>
      </c>
      <c r="AC25" s="32">
        <v>40194927.63</v>
      </c>
      <c r="AD25" s="8">
        <v>0</v>
      </c>
      <c r="AE25" s="8">
        <v>0</v>
      </c>
      <c r="AF25" s="9">
        <f t="shared" si="1"/>
        <v>0.9999535263951632</v>
      </c>
      <c r="AG25" s="21"/>
      <c r="AH25" s="22"/>
      <c r="AI25" s="23"/>
    </row>
    <row r="26" spans="1:35" ht="26.25" outlineLevel="7">
      <c r="A26" s="53" t="s">
        <v>25</v>
      </c>
      <c r="B26" s="31">
        <v>903</v>
      </c>
      <c r="C26" s="7" t="s">
        <v>13</v>
      </c>
      <c r="D26" s="7" t="s">
        <v>26</v>
      </c>
      <c r="E26" s="7"/>
      <c r="F26" s="7"/>
      <c r="G26" s="7"/>
      <c r="H26" s="7"/>
      <c r="I26" s="7"/>
      <c r="J26" s="7"/>
      <c r="K26" s="8"/>
      <c r="L26" s="32">
        <v>56796.7</v>
      </c>
      <c r="M26" s="32">
        <v>0</v>
      </c>
      <c r="N26" s="32">
        <v>0</v>
      </c>
      <c r="O26" s="32">
        <v>0</v>
      </c>
      <c r="P26" s="32">
        <v>0</v>
      </c>
      <c r="Q26" s="32">
        <v>0</v>
      </c>
      <c r="R26" s="32">
        <v>0</v>
      </c>
      <c r="S26" s="32">
        <v>0</v>
      </c>
      <c r="T26" s="32">
        <v>0</v>
      </c>
      <c r="U26" s="32">
        <v>0</v>
      </c>
      <c r="V26" s="32">
        <v>0</v>
      </c>
      <c r="W26" s="32">
        <v>0</v>
      </c>
      <c r="X26" s="32">
        <v>0</v>
      </c>
      <c r="Y26" s="32">
        <v>0</v>
      </c>
      <c r="Z26" s="32">
        <v>0</v>
      </c>
      <c r="AA26" s="32">
        <v>0</v>
      </c>
      <c r="AB26" s="32">
        <v>0</v>
      </c>
      <c r="AC26" s="32">
        <v>56796.7</v>
      </c>
      <c r="AD26" s="3"/>
      <c r="AE26" s="3"/>
      <c r="AF26" s="9">
        <f t="shared" si="1"/>
        <v>1</v>
      </c>
      <c r="AG26" s="21"/>
      <c r="AH26" s="22"/>
      <c r="AI26" s="23"/>
    </row>
    <row r="27" spans="1:35" ht="15" outlineLevel="7">
      <c r="A27" s="56" t="s">
        <v>27</v>
      </c>
      <c r="B27" s="30">
        <v>903</v>
      </c>
      <c r="C27" s="5" t="s">
        <v>28</v>
      </c>
      <c r="D27" s="5"/>
      <c r="E27" s="5"/>
      <c r="F27" s="5"/>
      <c r="G27" s="5"/>
      <c r="H27" s="5"/>
      <c r="I27" s="5"/>
      <c r="J27" s="5"/>
      <c r="K27" s="3"/>
      <c r="L27" s="3">
        <f>L28+L29+L30</f>
        <v>2222208.44</v>
      </c>
      <c r="M27" s="3">
        <f aca="true" t="shared" si="6" ref="M27:AC27">M28+M29+M30</f>
        <v>0</v>
      </c>
      <c r="N27" s="3">
        <f t="shared" si="6"/>
        <v>0</v>
      </c>
      <c r="O27" s="3">
        <f t="shared" si="6"/>
        <v>0</v>
      </c>
      <c r="P27" s="3">
        <f t="shared" si="6"/>
        <v>0</v>
      </c>
      <c r="Q27" s="3">
        <f t="shared" si="6"/>
        <v>0</v>
      </c>
      <c r="R27" s="3">
        <f t="shared" si="6"/>
        <v>0</v>
      </c>
      <c r="S27" s="3">
        <f t="shared" si="6"/>
        <v>0</v>
      </c>
      <c r="T27" s="3">
        <f t="shared" si="6"/>
        <v>0</v>
      </c>
      <c r="U27" s="3">
        <f t="shared" si="6"/>
        <v>0</v>
      </c>
      <c r="V27" s="3">
        <f t="shared" si="6"/>
        <v>0</v>
      </c>
      <c r="W27" s="3">
        <f t="shared" si="6"/>
        <v>0</v>
      </c>
      <c r="X27" s="3">
        <f t="shared" si="6"/>
        <v>0</v>
      </c>
      <c r="Y27" s="3">
        <f t="shared" si="6"/>
        <v>0</v>
      </c>
      <c r="Z27" s="3">
        <f t="shared" si="6"/>
        <v>0</v>
      </c>
      <c r="AA27" s="3">
        <f t="shared" si="6"/>
        <v>0</v>
      </c>
      <c r="AB27" s="3">
        <f t="shared" si="6"/>
        <v>0</v>
      </c>
      <c r="AC27" s="3">
        <f t="shared" si="6"/>
        <v>2130050.59</v>
      </c>
      <c r="AD27" s="8">
        <v>129747.5</v>
      </c>
      <c r="AE27" s="8">
        <v>-129747.5</v>
      </c>
      <c r="AF27" s="4">
        <f t="shared" si="1"/>
        <v>0.9585287102950613</v>
      </c>
      <c r="AG27" s="21"/>
      <c r="AH27" s="22"/>
      <c r="AI27" s="23"/>
    </row>
    <row r="28" spans="1:35" ht="15" outlineLevel="7">
      <c r="A28" s="57" t="s">
        <v>73</v>
      </c>
      <c r="B28" s="31"/>
      <c r="C28" s="7" t="s">
        <v>28</v>
      </c>
      <c r="D28" s="7" t="s">
        <v>11</v>
      </c>
      <c r="E28" s="7"/>
      <c r="F28" s="7"/>
      <c r="G28" s="7"/>
      <c r="H28" s="7"/>
      <c r="I28" s="7"/>
      <c r="J28" s="7"/>
      <c r="K28" s="8"/>
      <c r="L28" s="8">
        <v>60000</v>
      </c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>
        <v>2714.36</v>
      </c>
      <c r="AD28" s="8"/>
      <c r="AE28" s="8"/>
      <c r="AF28" s="4">
        <f t="shared" si="1"/>
        <v>0.04523933333333333</v>
      </c>
      <c r="AG28" s="21"/>
      <c r="AH28" s="22"/>
      <c r="AI28" s="23"/>
    </row>
    <row r="29" spans="1:35" ht="15" outlineLevel="7">
      <c r="A29" s="57" t="s">
        <v>29</v>
      </c>
      <c r="B29" s="31">
        <v>903</v>
      </c>
      <c r="C29" s="7" t="s">
        <v>28</v>
      </c>
      <c r="D29" s="7" t="s">
        <v>19</v>
      </c>
      <c r="E29" s="7"/>
      <c r="F29" s="7"/>
      <c r="G29" s="7"/>
      <c r="H29" s="7"/>
      <c r="I29" s="7"/>
      <c r="J29" s="7"/>
      <c r="K29" s="8"/>
      <c r="L29" s="32">
        <v>1812208.44</v>
      </c>
      <c r="M29" s="32">
        <v>0</v>
      </c>
      <c r="N29" s="32">
        <v>0</v>
      </c>
      <c r="O29" s="32">
        <v>0</v>
      </c>
      <c r="P29" s="32">
        <v>0</v>
      </c>
      <c r="Q29" s="32">
        <v>0</v>
      </c>
      <c r="R29" s="32">
        <v>0</v>
      </c>
      <c r="S29" s="32">
        <v>0</v>
      </c>
      <c r="T29" s="32">
        <v>0</v>
      </c>
      <c r="U29" s="32">
        <v>0</v>
      </c>
      <c r="V29" s="32">
        <v>0</v>
      </c>
      <c r="W29" s="32">
        <v>0</v>
      </c>
      <c r="X29" s="32">
        <v>0</v>
      </c>
      <c r="Y29" s="32">
        <v>0</v>
      </c>
      <c r="Z29" s="32">
        <v>0</v>
      </c>
      <c r="AA29" s="32">
        <v>0</v>
      </c>
      <c r="AB29" s="32">
        <v>0</v>
      </c>
      <c r="AC29" s="32">
        <v>1812108.44</v>
      </c>
      <c r="AD29" s="8">
        <v>43780</v>
      </c>
      <c r="AE29" s="8">
        <v>-43780</v>
      </c>
      <c r="AF29" s="9">
        <f t="shared" si="1"/>
        <v>0.9999448187097065</v>
      </c>
      <c r="AG29" s="21"/>
      <c r="AH29" s="22"/>
      <c r="AI29" s="23"/>
    </row>
    <row r="30" spans="1:35" ht="15" outlineLevel="7">
      <c r="A30" s="57" t="s">
        <v>74</v>
      </c>
      <c r="B30" s="31"/>
      <c r="C30" s="7" t="s">
        <v>28</v>
      </c>
      <c r="D30" s="7" t="s">
        <v>21</v>
      </c>
      <c r="E30" s="7"/>
      <c r="F30" s="7"/>
      <c r="G30" s="7"/>
      <c r="H30" s="7"/>
      <c r="I30" s="7"/>
      <c r="J30" s="7"/>
      <c r="K30" s="8"/>
      <c r="L30" s="32">
        <v>350000</v>
      </c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>
        <v>315227.79</v>
      </c>
      <c r="AD30" s="8"/>
      <c r="AE30" s="8"/>
      <c r="AF30" s="9">
        <f t="shared" si="1"/>
        <v>0.9006508285714285</v>
      </c>
      <c r="AG30" s="21"/>
      <c r="AH30" s="22"/>
      <c r="AI30" s="23"/>
    </row>
    <row r="31" spans="1:35" ht="15" outlineLevel="7">
      <c r="A31" s="54" t="s">
        <v>55</v>
      </c>
      <c r="B31" s="30">
        <v>974</v>
      </c>
      <c r="C31" s="5" t="s">
        <v>40</v>
      </c>
      <c r="D31" s="5"/>
      <c r="E31" s="5"/>
      <c r="F31" s="5"/>
      <c r="G31" s="5"/>
      <c r="H31" s="5"/>
      <c r="I31" s="5"/>
      <c r="J31" s="5"/>
      <c r="K31" s="3"/>
      <c r="L31" s="3">
        <f>L32+L33+L34+L35+L36+L37</f>
        <v>180728004.89</v>
      </c>
      <c r="M31" s="3">
        <f aca="true" t="shared" si="7" ref="M31:AC31">M32+M33+M34+M35+M36+M37</f>
        <v>0</v>
      </c>
      <c r="N31" s="3">
        <f t="shared" si="7"/>
        <v>0</v>
      </c>
      <c r="O31" s="3">
        <f t="shared" si="7"/>
        <v>0</v>
      </c>
      <c r="P31" s="3">
        <f t="shared" si="7"/>
        <v>0</v>
      </c>
      <c r="Q31" s="3">
        <f t="shared" si="7"/>
        <v>0</v>
      </c>
      <c r="R31" s="3">
        <f t="shared" si="7"/>
        <v>0</v>
      </c>
      <c r="S31" s="3">
        <f t="shared" si="7"/>
        <v>0</v>
      </c>
      <c r="T31" s="3">
        <f t="shared" si="7"/>
        <v>0</v>
      </c>
      <c r="U31" s="3">
        <f t="shared" si="7"/>
        <v>0</v>
      </c>
      <c r="V31" s="3">
        <f t="shared" si="7"/>
        <v>0</v>
      </c>
      <c r="W31" s="3">
        <f t="shared" si="7"/>
        <v>0</v>
      </c>
      <c r="X31" s="3">
        <f t="shared" si="7"/>
        <v>0</v>
      </c>
      <c r="Y31" s="3">
        <f t="shared" si="7"/>
        <v>0</v>
      </c>
      <c r="Z31" s="3">
        <f t="shared" si="7"/>
        <v>0</v>
      </c>
      <c r="AA31" s="3">
        <f t="shared" si="7"/>
        <v>0</v>
      </c>
      <c r="AB31" s="3">
        <f t="shared" si="7"/>
        <v>0</v>
      </c>
      <c r="AC31" s="3">
        <f t="shared" si="7"/>
        <v>164563232.3</v>
      </c>
      <c r="AD31" s="8"/>
      <c r="AE31" s="8"/>
      <c r="AF31" s="4">
        <f t="shared" si="1"/>
        <v>0.910557455664723</v>
      </c>
      <c r="AG31" s="21"/>
      <c r="AH31" s="22"/>
      <c r="AI31" s="23"/>
    </row>
    <row r="32" spans="1:35" ht="15" outlineLevel="7">
      <c r="A32" s="53" t="s">
        <v>56</v>
      </c>
      <c r="B32" s="31">
        <v>974</v>
      </c>
      <c r="C32" s="7" t="s">
        <v>40</v>
      </c>
      <c r="D32" s="7" t="s">
        <v>11</v>
      </c>
      <c r="E32" s="7"/>
      <c r="F32" s="7"/>
      <c r="G32" s="7"/>
      <c r="H32" s="7"/>
      <c r="I32" s="7"/>
      <c r="J32" s="7"/>
      <c r="K32" s="8"/>
      <c r="L32" s="32">
        <v>33516760.98</v>
      </c>
      <c r="M32" s="32">
        <v>0</v>
      </c>
      <c r="N32" s="32">
        <v>0</v>
      </c>
      <c r="O32" s="32">
        <v>0</v>
      </c>
      <c r="P32" s="32">
        <v>0</v>
      </c>
      <c r="Q32" s="32">
        <v>0</v>
      </c>
      <c r="R32" s="32">
        <v>0</v>
      </c>
      <c r="S32" s="32">
        <v>0</v>
      </c>
      <c r="T32" s="32">
        <v>0</v>
      </c>
      <c r="U32" s="32">
        <v>0</v>
      </c>
      <c r="V32" s="32">
        <v>0</v>
      </c>
      <c r="W32" s="32">
        <v>0</v>
      </c>
      <c r="X32" s="32">
        <v>0</v>
      </c>
      <c r="Y32" s="32">
        <v>0</v>
      </c>
      <c r="Z32" s="32">
        <v>0</v>
      </c>
      <c r="AA32" s="32">
        <v>0</v>
      </c>
      <c r="AB32" s="32">
        <v>0</v>
      </c>
      <c r="AC32" s="32">
        <v>31738760.98</v>
      </c>
      <c r="AD32" s="8">
        <v>31000</v>
      </c>
      <c r="AE32" s="8">
        <v>-31000</v>
      </c>
      <c r="AF32" s="9">
        <f t="shared" si="1"/>
        <v>0.9469519145641501</v>
      </c>
      <c r="AG32" s="21"/>
      <c r="AH32" s="22"/>
      <c r="AI32" s="23"/>
    </row>
    <row r="33" spans="1:35" ht="15" outlineLevel="7">
      <c r="A33" s="58" t="s">
        <v>57</v>
      </c>
      <c r="B33" s="31">
        <v>974</v>
      </c>
      <c r="C33" s="24" t="s">
        <v>40</v>
      </c>
      <c r="D33" s="24" t="s">
        <v>19</v>
      </c>
      <c r="E33" s="24"/>
      <c r="F33" s="7"/>
      <c r="G33" s="7"/>
      <c r="H33" s="7"/>
      <c r="I33" s="7"/>
      <c r="J33" s="7"/>
      <c r="K33" s="8"/>
      <c r="L33" s="32">
        <v>130620854.06</v>
      </c>
      <c r="M33" s="32">
        <v>0</v>
      </c>
      <c r="N33" s="32">
        <v>0</v>
      </c>
      <c r="O33" s="32">
        <v>0</v>
      </c>
      <c r="P33" s="32">
        <v>0</v>
      </c>
      <c r="Q33" s="32">
        <v>0</v>
      </c>
      <c r="R33" s="32">
        <v>0</v>
      </c>
      <c r="S33" s="32">
        <v>0</v>
      </c>
      <c r="T33" s="32">
        <v>0</v>
      </c>
      <c r="U33" s="32">
        <v>0</v>
      </c>
      <c r="V33" s="32">
        <v>0</v>
      </c>
      <c r="W33" s="32">
        <v>0</v>
      </c>
      <c r="X33" s="32">
        <v>0</v>
      </c>
      <c r="Y33" s="32">
        <v>0</v>
      </c>
      <c r="Z33" s="32">
        <v>0</v>
      </c>
      <c r="AA33" s="32">
        <v>0</v>
      </c>
      <c r="AB33" s="32">
        <v>0</v>
      </c>
      <c r="AC33" s="32">
        <v>118417190.37</v>
      </c>
      <c r="AD33" s="8">
        <v>53000</v>
      </c>
      <c r="AE33" s="8">
        <v>-53000</v>
      </c>
      <c r="AF33" s="9">
        <f t="shared" si="1"/>
        <v>0.9065718580863489</v>
      </c>
      <c r="AG33" s="21"/>
      <c r="AH33" s="22"/>
      <c r="AI33" s="23"/>
    </row>
    <row r="34" spans="1:35" ht="15" outlineLevel="7">
      <c r="A34" s="58" t="s">
        <v>66</v>
      </c>
      <c r="B34" s="31"/>
      <c r="C34" s="24" t="s">
        <v>40</v>
      </c>
      <c r="D34" s="24" t="s">
        <v>21</v>
      </c>
      <c r="E34" s="24"/>
      <c r="F34" s="7"/>
      <c r="G34" s="7"/>
      <c r="H34" s="7"/>
      <c r="I34" s="7"/>
      <c r="J34" s="7"/>
      <c r="K34" s="8"/>
      <c r="L34" s="32">
        <v>10687145.99</v>
      </c>
      <c r="M34" s="32">
        <v>0</v>
      </c>
      <c r="N34" s="32">
        <v>0</v>
      </c>
      <c r="O34" s="32">
        <v>0</v>
      </c>
      <c r="P34" s="32">
        <v>0</v>
      </c>
      <c r="Q34" s="32">
        <v>0</v>
      </c>
      <c r="R34" s="32">
        <v>0</v>
      </c>
      <c r="S34" s="32">
        <v>0</v>
      </c>
      <c r="T34" s="32">
        <v>0</v>
      </c>
      <c r="U34" s="32">
        <v>0</v>
      </c>
      <c r="V34" s="32">
        <v>0</v>
      </c>
      <c r="W34" s="32">
        <v>0</v>
      </c>
      <c r="X34" s="32">
        <v>0</v>
      </c>
      <c r="Y34" s="32">
        <v>0</v>
      </c>
      <c r="Z34" s="32">
        <v>0</v>
      </c>
      <c r="AA34" s="32">
        <v>0</v>
      </c>
      <c r="AB34" s="32">
        <v>0</v>
      </c>
      <c r="AC34" s="32">
        <v>8592145.99</v>
      </c>
      <c r="AD34" s="8"/>
      <c r="AE34" s="8"/>
      <c r="AF34" s="9">
        <f t="shared" si="1"/>
        <v>0.8039701149436623</v>
      </c>
      <c r="AG34" s="21"/>
      <c r="AH34" s="22"/>
      <c r="AI34" s="23"/>
    </row>
    <row r="35" spans="1:35" ht="15" outlineLevel="7">
      <c r="A35" s="58" t="s">
        <v>67</v>
      </c>
      <c r="B35" s="31"/>
      <c r="C35" s="24" t="s">
        <v>40</v>
      </c>
      <c r="D35" s="24" t="s">
        <v>28</v>
      </c>
      <c r="E35" s="24"/>
      <c r="F35" s="7"/>
      <c r="G35" s="7"/>
      <c r="H35" s="7"/>
      <c r="I35" s="7"/>
      <c r="J35" s="7"/>
      <c r="K35" s="8"/>
      <c r="L35" s="32">
        <v>13600</v>
      </c>
      <c r="M35" s="32">
        <v>0</v>
      </c>
      <c r="N35" s="32">
        <v>0</v>
      </c>
      <c r="O35" s="32">
        <v>0</v>
      </c>
      <c r="P35" s="32">
        <v>0</v>
      </c>
      <c r="Q35" s="32">
        <v>0</v>
      </c>
      <c r="R35" s="32">
        <v>0</v>
      </c>
      <c r="S35" s="32">
        <v>0</v>
      </c>
      <c r="T35" s="32">
        <v>0</v>
      </c>
      <c r="U35" s="32">
        <v>0</v>
      </c>
      <c r="V35" s="32">
        <v>0</v>
      </c>
      <c r="W35" s="32">
        <v>0</v>
      </c>
      <c r="X35" s="32">
        <v>0</v>
      </c>
      <c r="Y35" s="32">
        <v>0</v>
      </c>
      <c r="Z35" s="32">
        <v>0</v>
      </c>
      <c r="AA35" s="32">
        <v>0</v>
      </c>
      <c r="AB35" s="32">
        <v>0</v>
      </c>
      <c r="AC35" s="32">
        <v>13600</v>
      </c>
      <c r="AD35" s="8"/>
      <c r="AE35" s="8"/>
      <c r="AF35" s="9">
        <f t="shared" si="1"/>
        <v>1</v>
      </c>
      <c r="AG35" s="21"/>
      <c r="AH35" s="22"/>
      <c r="AI35" s="23"/>
    </row>
    <row r="36" spans="1:35" ht="15" outlineLevel="7">
      <c r="A36" s="53" t="s">
        <v>58</v>
      </c>
      <c r="B36" s="31">
        <v>974</v>
      </c>
      <c r="C36" s="7" t="s">
        <v>40</v>
      </c>
      <c r="D36" s="7" t="s">
        <v>40</v>
      </c>
      <c r="E36" s="7"/>
      <c r="F36" s="7"/>
      <c r="G36" s="7"/>
      <c r="H36" s="7"/>
      <c r="I36" s="7"/>
      <c r="J36" s="7"/>
      <c r="K36" s="8"/>
      <c r="L36" s="8">
        <v>1305551.04</v>
      </c>
      <c r="M36" s="8">
        <v>0</v>
      </c>
      <c r="N36" s="8">
        <v>0</v>
      </c>
      <c r="O36" s="8">
        <v>0</v>
      </c>
      <c r="P36" s="8">
        <v>0</v>
      </c>
      <c r="Q36" s="8">
        <v>0</v>
      </c>
      <c r="R36" s="8">
        <v>0</v>
      </c>
      <c r="S36" s="8">
        <v>0</v>
      </c>
      <c r="T36" s="8">
        <v>0</v>
      </c>
      <c r="U36" s="8">
        <v>0</v>
      </c>
      <c r="V36" s="8">
        <v>0</v>
      </c>
      <c r="W36" s="8">
        <v>0</v>
      </c>
      <c r="X36" s="8">
        <v>0</v>
      </c>
      <c r="Y36" s="8">
        <v>0</v>
      </c>
      <c r="Z36" s="8">
        <v>0</v>
      </c>
      <c r="AA36" s="8">
        <v>0</v>
      </c>
      <c r="AB36" s="8">
        <v>0</v>
      </c>
      <c r="AC36" s="8">
        <v>1300296.24</v>
      </c>
      <c r="AD36" s="8">
        <v>150000</v>
      </c>
      <c r="AE36" s="8">
        <v>-150000</v>
      </c>
      <c r="AF36" s="9">
        <f t="shared" si="1"/>
        <v>0.9959750328872626</v>
      </c>
      <c r="AG36" s="21"/>
      <c r="AH36" s="22"/>
      <c r="AI36" s="23"/>
    </row>
    <row r="37" spans="1:35" ht="15" outlineLevel="7">
      <c r="A37" s="53" t="s">
        <v>59</v>
      </c>
      <c r="B37" s="31"/>
      <c r="C37" s="7" t="s">
        <v>40</v>
      </c>
      <c r="D37" s="7" t="s">
        <v>24</v>
      </c>
      <c r="E37" s="7"/>
      <c r="F37" s="7"/>
      <c r="G37" s="7"/>
      <c r="H37" s="7"/>
      <c r="I37" s="7"/>
      <c r="J37" s="7"/>
      <c r="K37" s="8"/>
      <c r="L37" s="32">
        <v>4584092.82</v>
      </c>
      <c r="M37" s="32">
        <v>0</v>
      </c>
      <c r="N37" s="32">
        <v>0</v>
      </c>
      <c r="O37" s="32">
        <v>0</v>
      </c>
      <c r="P37" s="32">
        <v>0</v>
      </c>
      <c r="Q37" s="32">
        <v>0</v>
      </c>
      <c r="R37" s="32">
        <v>0</v>
      </c>
      <c r="S37" s="32">
        <v>0</v>
      </c>
      <c r="T37" s="32">
        <v>0</v>
      </c>
      <c r="U37" s="32">
        <v>0</v>
      </c>
      <c r="V37" s="32">
        <v>0</v>
      </c>
      <c r="W37" s="32">
        <v>0</v>
      </c>
      <c r="X37" s="32">
        <v>0</v>
      </c>
      <c r="Y37" s="32">
        <v>0</v>
      </c>
      <c r="Z37" s="32">
        <v>0</v>
      </c>
      <c r="AA37" s="32">
        <v>0</v>
      </c>
      <c r="AB37" s="32">
        <v>0</v>
      </c>
      <c r="AC37" s="32">
        <v>4501238.72</v>
      </c>
      <c r="AD37" s="3"/>
      <c r="AE37" s="3"/>
      <c r="AF37" s="9">
        <f t="shared" si="1"/>
        <v>0.9819257368353199</v>
      </c>
      <c r="AG37" s="21"/>
      <c r="AH37" s="22"/>
      <c r="AI37" s="23"/>
    </row>
    <row r="38" spans="1:35" ht="15" outlineLevel="7">
      <c r="A38" s="52" t="s">
        <v>30</v>
      </c>
      <c r="B38" s="30">
        <v>957</v>
      </c>
      <c r="C38" s="5" t="s">
        <v>31</v>
      </c>
      <c r="D38" s="5"/>
      <c r="E38" s="5"/>
      <c r="F38" s="5"/>
      <c r="G38" s="5"/>
      <c r="H38" s="5"/>
      <c r="I38" s="5"/>
      <c r="J38" s="5"/>
      <c r="K38" s="3"/>
      <c r="L38" s="45">
        <f>L39+L40</f>
        <v>16730495.71</v>
      </c>
      <c r="M38" s="45">
        <f aca="true" t="shared" si="8" ref="M38:AC38">M39+M40</f>
        <v>0</v>
      </c>
      <c r="N38" s="45">
        <f t="shared" si="8"/>
        <v>0</v>
      </c>
      <c r="O38" s="45">
        <f t="shared" si="8"/>
        <v>0</v>
      </c>
      <c r="P38" s="45">
        <f t="shared" si="8"/>
        <v>0</v>
      </c>
      <c r="Q38" s="45">
        <f t="shared" si="8"/>
        <v>0</v>
      </c>
      <c r="R38" s="45">
        <f t="shared" si="8"/>
        <v>0</v>
      </c>
      <c r="S38" s="45">
        <f t="shared" si="8"/>
        <v>0</v>
      </c>
      <c r="T38" s="45">
        <f t="shared" si="8"/>
        <v>0</v>
      </c>
      <c r="U38" s="45">
        <f t="shared" si="8"/>
        <v>0</v>
      </c>
      <c r="V38" s="45">
        <f t="shared" si="8"/>
        <v>0</v>
      </c>
      <c r="W38" s="45">
        <f t="shared" si="8"/>
        <v>0</v>
      </c>
      <c r="X38" s="45">
        <f t="shared" si="8"/>
        <v>0</v>
      </c>
      <c r="Y38" s="45">
        <f t="shared" si="8"/>
        <v>0</v>
      </c>
      <c r="Z38" s="45">
        <f t="shared" si="8"/>
        <v>0</v>
      </c>
      <c r="AA38" s="45">
        <f t="shared" si="8"/>
        <v>0</v>
      </c>
      <c r="AB38" s="45">
        <f t="shared" si="8"/>
        <v>0</v>
      </c>
      <c r="AC38" s="45">
        <f t="shared" si="8"/>
        <v>16682908.88</v>
      </c>
      <c r="AD38" s="3"/>
      <c r="AE38" s="3"/>
      <c r="AF38" s="4">
        <f t="shared" si="1"/>
        <v>0.9971556832012122</v>
      </c>
      <c r="AG38" s="21"/>
      <c r="AH38" s="22"/>
      <c r="AI38" s="23"/>
    </row>
    <row r="39" spans="1:35" ht="15" outlineLevel="7">
      <c r="A39" s="55" t="s">
        <v>32</v>
      </c>
      <c r="B39" s="31">
        <v>957</v>
      </c>
      <c r="C39" s="7" t="s">
        <v>31</v>
      </c>
      <c r="D39" s="7" t="s">
        <v>11</v>
      </c>
      <c r="E39" s="7"/>
      <c r="F39" s="7"/>
      <c r="G39" s="7"/>
      <c r="H39" s="7"/>
      <c r="I39" s="7"/>
      <c r="J39" s="7"/>
      <c r="K39" s="8"/>
      <c r="L39" s="8">
        <v>15319440.71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3">
        <v>0</v>
      </c>
      <c r="T39" s="3">
        <v>0</v>
      </c>
      <c r="U39" s="3">
        <v>0</v>
      </c>
      <c r="V39" s="3">
        <v>0</v>
      </c>
      <c r="W39" s="3">
        <v>0</v>
      </c>
      <c r="X39" s="3">
        <v>0</v>
      </c>
      <c r="Y39" s="3">
        <v>0</v>
      </c>
      <c r="Z39" s="3">
        <v>0</v>
      </c>
      <c r="AA39" s="3">
        <v>0</v>
      </c>
      <c r="AB39" s="3">
        <v>0</v>
      </c>
      <c r="AC39" s="8">
        <v>15304242.97</v>
      </c>
      <c r="AD39" s="3"/>
      <c r="AE39" s="3"/>
      <c r="AF39" s="9">
        <f t="shared" si="1"/>
        <v>0.9990079442005948</v>
      </c>
      <c r="AG39" s="21"/>
      <c r="AH39" s="22"/>
      <c r="AI39" s="23"/>
    </row>
    <row r="40" spans="1:35" ht="30" customHeight="1" outlineLevel="7">
      <c r="A40" s="55" t="s">
        <v>68</v>
      </c>
      <c r="B40" s="31"/>
      <c r="C40" s="7" t="s">
        <v>31</v>
      </c>
      <c r="D40" s="7" t="s">
        <v>13</v>
      </c>
      <c r="E40" s="7"/>
      <c r="F40" s="7"/>
      <c r="G40" s="7"/>
      <c r="H40" s="7"/>
      <c r="I40" s="7"/>
      <c r="J40" s="7"/>
      <c r="K40" s="8"/>
      <c r="L40" s="8">
        <v>1411055</v>
      </c>
      <c r="M40" s="8">
        <v>0</v>
      </c>
      <c r="N40" s="8">
        <v>0</v>
      </c>
      <c r="O40" s="8">
        <v>0</v>
      </c>
      <c r="P40" s="8">
        <v>0</v>
      </c>
      <c r="Q40" s="8">
        <v>0</v>
      </c>
      <c r="R40" s="8">
        <v>0</v>
      </c>
      <c r="S40" s="3">
        <v>0</v>
      </c>
      <c r="T40" s="3">
        <v>0</v>
      </c>
      <c r="U40" s="3">
        <v>0</v>
      </c>
      <c r="V40" s="3">
        <v>0</v>
      </c>
      <c r="W40" s="3">
        <v>0</v>
      </c>
      <c r="X40" s="3">
        <v>0</v>
      </c>
      <c r="Y40" s="3">
        <v>0</v>
      </c>
      <c r="Z40" s="3">
        <v>0</v>
      </c>
      <c r="AA40" s="3">
        <v>0</v>
      </c>
      <c r="AB40" s="3">
        <v>0</v>
      </c>
      <c r="AC40" s="8">
        <v>1378665.91</v>
      </c>
      <c r="AD40" s="3"/>
      <c r="AE40" s="3"/>
      <c r="AF40" s="9">
        <f t="shared" si="1"/>
        <v>0.977046188844517</v>
      </c>
      <c r="AG40" s="21"/>
      <c r="AH40" s="22"/>
      <c r="AI40" s="23"/>
    </row>
    <row r="41" spans="1:35" ht="15" outlineLevel="7">
      <c r="A41" s="54" t="s">
        <v>49</v>
      </c>
      <c r="B41" s="30">
        <v>903</v>
      </c>
      <c r="C41" s="5" t="s">
        <v>34</v>
      </c>
      <c r="D41" s="5"/>
      <c r="E41" s="5"/>
      <c r="F41" s="5"/>
      <c r="G41" s="5"/>
      <c r="H41" s="5"/>
      <c r="I41" s="5"/>
      <c r="J41" s="5"/>
      <c r="K41" s="3"/>
      <c r="L41" s="3">
        <f>L42+L43+L44+L45</f>
        <v>9551453.379999999</v>
      </c>
      <c r="M41" s="3">
        <f aca="true" t="shared" si="9" ref="M41:AC41">M42+M43+M44+M45</f>
        <v>0</v>
      </c>
      <c r="N41" s="3">
        <f t="shared" si="9"/>
        <v>0</v>
      </c>
      <c r="O41" s="3">
        <f t="shared" si="9"/>
        <v>0</v>
      </c>
      <c r="P41" s="3">
        <f t="shared" si="9"/>
        <v>0</v>
      </c>
      <c r="Q41" s="3">
        <f t="shared" si="9"/>
        <v>0</v>
      </c>
      <c r="R41" s="3">
        <f t="shared" si="9"/>
        <v>0</v>
      </c>
      <c r="S41" s="3">
        <f t="shared" si="9"/>
        <v>0</v>
      </c>
      <c r="T41" s="3">
        <f t="shared" si="9"/>
        <v>0</v>
      </c>
      <c r="U41" s="3">
        <f t="shared" si="9"/>
        <v>0</v>
      </c>
      <c r="V41" s="3">
        <f t="shared" si="9"/>
        <v>0</v>
      </c>
      <c r="W41" s="3">
        <f t="shared" si="9"/>
        <v>0</v>
      </c>
      <c r="X41" s="3">
        <f t="shared" si="9"/>
        <v>0</v>
      </c>
      <c r="Y41" s="3">
        <f t="shared" si="9"/>
        <v>0</v>
      </c>
      <c r="Z41" s="3">
        <f t="shared" si="9"/>
        <v>0</v>
      </c>
      <c r="AA41" s="3">
        <f t="shared" si="9"/>
        <v>0</v>
      </c>
      <c r="AB41" s="3">
        <f t="shared" si="9"/>
        <v>0</v>
      </c>
      <c r="AC41" s="3">
        <f t="shared" si="9"/>
        <v>8967879.64</v>
      </c>
      <c r="AD41" s="8"/>
      <c r="AE41" s="8"/>
      <c r="AF41" s="4">
        <f t="shared" si="1"/>
        <v>0.9389021003628666</v>
      </c>
      <c r="AG41" s="21"/>
      <c r="AH41" s="22"/>
      <c r="AI41" s="23"/>
    </row>
    <row r="42" spans="1:35" ht="15" outlineLevel="7">
      <c r="A42" s="53" t="s">
        <v>50</v>
      </c>
      <c r="B42" s="31">
        <v>903</v>
      </c>
      <c r="C42" s="7" t="s">
        <v>34</v>
      </c>
      <c r="D42" s="7" t="s">
        <v>11</v>
      </c>
      <c r="E42" s="7"/>
      <c r="F42" s="7"/>
      <c r="G42" s="7"/>
      <c r="H42" s="7"/>
      <c r="I42" s="7"/>
      <c r="J42" s="7"/>
      <c r="K42" s="8"/>
      <c r="L42" s="32">
        <v>149319.09</v>
      </c>
      <c r="M42" s="32">
        <v>0</v>
      </c>
      <c r="N42" s="32">
        <v>0</v>
      </c>
      <c r="O42" s="32">
        <v>0</v>
      </c>
      <c r="P42" s="32">
        <v>0</v>
      </c>
      <c r="Q42" s="32">
        <v>0</v>
      </c>
      <c r="R42" s="32">
        <v>0</v>
      </c>
      <c r="S42" s="32">
        <v>0</v>
      </c>
      <c r="T42" s="32">
        <v>0</v>
      </c>
      <c r="U42" s="32">
        <v>0</v>
      </c>
      <c r="V42" s="32">
        <v>0</v>
      </c>
      <c r="W42" s="32">
        <v>0</v>
      </c>
      <c r="X42" s="32">
        <v>0</v>
      </c>
      <c r="Y42" s="32">
        <v>0</v>
      </c>
      <c r="Z42" s="32">
        <v>0</v>
      </c>
      <c r="AA42" s="32">
        <v>0</v>
      </c>
      <c r="AB42" s="32">
        <v>0</v>
      </c>
      <c r="AC42" s="32">
        <v>149319.09</v>
      </c>
      <c r="AD42" s="8"/>
      <c r="AE42" s="8"/>
      <c r="AF42" s="9">
        <f t="shared" si="1"/>
        <v>1</v>
      </c>
      <c r="AG42" s="21"/>
      <c r="AH42" s="22"/>
      <c r="AI42" s="23"/>
    </row>
    <row r="43" spans="1:35" ht="15" outlineLevel="7">
      <c r="A43" s="53" t="s">
        <v>51</v>
      </c>
      <c r="B43" s="31">
        <v>903</v>
      </c>
      <c r="C43" s="7" t="s">
        <v>34</v>
      </c>
      <c r="D43" s="7" t="s">
        <v>21</v>
      </c>
      <c r="E43" s="7"/>
      <c r="F43" s="7"/>
      <c r="G43" s="7"/>
      <c r="H43" s="7"/>
      <c r="I43" s="7"/>
      <c r="J43" s="7"/>
      <c r="K43" s="8"/>
      <c r="L43" s="32">
        <v>7238707.6</v>
      </c>
      <c r="M43" s="32">
        <v>0</v>
      </c>
      <c r="N43" s="32">
        <v>0</v>
      </c>
      <c r="O43" s="32">
        <v>0</v>
      </c>
      <c r="P43" s="32">
        <v>0</v>
      </c>
      <c r="Q43" s="32">
        <v>0</v>
      </c>
      <c r="R43" s="32">
        <v>0</v>
      </c>
      <c r="S43" s="32">
        <v>0</v>
      </c>
      <c r="T43" s="32">
        <v>0</v>
      </c>
      <c r="U43" s="32">
        <v>0</v>
      </c>
      <c r="V43" s="32">
        <v>0</v>
      </c>
      <c r="W43" s="32">
        <v>0</v>
      </c>
      <c r="X43" s="32">
        <v>0</v>
      </c>
      <c r="Y43" s="32">
        <v>0</v>
      </c>
      <c r="Z43" s="32">
        <v>0</v>
      </c>
      <c r="AA43" s="32">
        <v>0</v>
      </c>
      <c r="AB43" s="32">
        <v>0</v>
      </c>
      <c r="AC43" s="32">
        <v>6898505.24</v>
      </c>
      <c r="AD43" s="8">
        <v>1857200</v>
      </c>
      <c r="AE43" s="8">
        <v>-1857200</v>
      </c>
      <c r="AF43" s="9">
        <f t="shared" si="1"/>
        <v>0.9530023342840924</v>
      </c>
      <c r="AG43" s="21"/>
      <c r="AH43" s="22"/>
      <c r="AI43" s="23"/>
    </row>
    <row r="44" spans="1:35" ht="15" outlineLevel="7">
      <c r="A44" s="53" t="s">
        <v>52</v>
      </c>
      <c r="B44" s="31">
        <v>903</v>
      </c>
      <c r="C44" s="7" t="s">
        <v>34</v>
      </c>
      <c r="D44" s="7" t="s">
        <v>13</v>
      </c>
      <c r="E44" s="7"/>
      <c r="F44" s="7"/>
      <c r="G44" s="7"/>
      <c r="H44" s="7"/>
      <c r="I44" s="7"/>
      <c r="J44" s="7"/>
      <c r="K44" s="8"/>
      <c r="L44" s="32">
        <v>2108626.69</v>
      </c>
      <c r="M44" s="32">
        <v>0</v>
      </c>
      <c r="N44" s="32">
        <v>0</v>
      </c>
      <c r="O44" s="32">
        <v>0</v>
      </c>
      <c r="P44" s="32">
        <v>0</v>
      </c>
      <c r="Q44" s="32">
        <v>0</v>
      </c>
      <c r="R44" s="32">
        <v>0</v>
      </c>
      <c r="S44" s="32">
        <v>0</v>
      </c>
      <c r="T44" s="32">
        <v>0</v>
      </c>
      <c r="U44" s="32">
        <v>0</v>
      </c>
      <c r="V44" s="32">
        <v>0</v>
      </c>
      <c r="W44" s="32">
        <v>0</v>
      </c>
      <c r="X44" s="32">
        <v>0</v>
      </c>
      <c r="Y44" s="32">
        <v>0</v>
      </c>
      <c r="Z44" s="32">
        <v>0</v>
      </c>
      <c r="AA44" s="32">
        <v>0</v>
      </c>
      <c r="AB44" s="32">
        <v>0</v>
      </c>
      <c r="AC44" s="32">
        <v>1865255.31</v>
      </c>
      <c r="AD44" s="8"/>
      <c r="AE44" s="8"/>
      <c r="AF44" s="9">
        <f t="shared" si="1"/>
        <v>0.8845829936829643</v>
      </c>
      <c r="AG44" s="21"/>
      <c r="AH44" s="22"/>
      <c r="AI44" s="23"/>
    </row>
    <row r="45" spans="1:35" ht="15" outlineLevel="7">
      <c r="A45" s="59" t="s">
        <v>54</v>
      </c>
      <c r="B45" s="31"/>
      <c r="C45" s="7" t="s">
        <v>34</v>
      </c>
      <c r="D45" s="7" t="s">
        <v>36</v>
      </c>
      <c r="E45" s="7"/>
      <c r="F45" s="7"/>
      <c r="G45" s="7"/>
      <c r="H45" s="7"/>
      <c r="I45" s="7"/>
      <c r="J45" s="7"/>
      <c r="K45" s="8"/>
      <c r="L45" s="32">
        <v>54800</v>
      </c>
      <c r="M45" s="32">
        <v>0</v>
      </c>
      <c r="N45" s="32">
        <v>0</v>
      </c>
      <c r="O45" s="32">
        <v>0</v>
      </c>
      <c r="P45" s="32">
        <v>0</v>
      </c>
      <c r="Q45" s="32">
        <v>0</v>
      </c>
      <c r="R45" s="32">
        <v>0</v>
      </c>
      <c r="S45" s="32">
        <v>0</v>
      </c>
      <c r="T45" s="32">
        <v>0</v>
      </c>
      <c r="U45" s="32">
        <v>0</v>
      </c>
      <c r="V45" s="32">
        <v>0</v>
      </c>
      <c r="W45" s="32">
        <v>0</v>
      </c>
      <c r="X45" s="32">
        <v>0</v>
      </c>
      <c r="Y45" s="32">
        <v>0</v>
      </c>
      <c r="Z45" s="32">
        <v>0</v>
      </c>
      <c r="AA45" s="32">
        <v>0</v>
      </c>
      <c r="AB45" s="32">
        <v>0</v>
      </c>
      <c r="AC45" s="32">
        <v>54800</v>
      </c>
      <c r="AD45" s="3"/>
      <c r="AE45" s="3"/>
      <c r="AF45" s="9">
        <f t="shared" si="1"/>
        <v>1</v>
      </c>
      <c r="AG45" s="21"/>
      <c r="AH45" s="22"/>
      <c r="AI45" s="23"/>
    </row>
    <row r="46" spans="1:35" ht="15" outlineLevel="7">
      <c r="A46" s="54" t="s">
        <v>37</v>
      </c>
      <c r="B46" s="30">
        <v>957</v>
      </c>
      <c r="C46" s="5" t="s">
        <v>15</v>
      </c>
      <c r="D46" s="5"/>
      <c r="E46" s="5"/>
      <c r="F46" s="5"/>
      <c r="G46" s="5"/>
      <c r="H46" s="5"/>
      <c r="I46" s="5"/>
      <c r="J46" s="5"/>
      <c r="K46" s="3"/>
      <c r="L46" s="3">
        <f>L47</f>
        <v>360000</v>
      </c>
      <c r="M46" s="3">
        <f aca="true" t="shared" si="10" ref="M46:AC46">M47</f>
        <v>0</v>
      </c>
      <c r="N46" s="3">
        <f t="shared" si="10"/>
        <v>0</v>
      </c>
      <c r="O46" s="3">
        <f t="shared" si="10"/>
        <v>0</v>
      </c>
      <c r="P46" s="3">
        <f t="shared" si="10"/>
        <v>0</v>
      </c>
      <c r="Q46" s="3">
        <f t="shared" si="10"/>
        <v>0</v>
      </c>
      <c r="R46" s="3">
        <f t="shared" si="10"/>
        <v>0</v>
      </c>
      <c r="S46" s="3">
        <f t="shared" si="10"/>
        <v>0</v>
      </c>
      <c r="T46" s="3">
        <f t="shared" si="10"/>
        <v>0</v>
      </c>
      <c r="U46" s="3">
        <f t="shared" si="10"/>
        <v>0</v>
      </c>
      <c r="V46" s="3">
        <f t="shared" si="10"/>
        <v>0</v>
      </c>
      <c r="W46" s="3">
        <f t="shared" si="10"/>
        <v>0</v>
      </c>
      <c r="X46" s="3">
        <f t="shared" si="10"/>
        <v>0</v>
      </c>
      <c r="Y46" s="3">
        <f t="shared" si="10"/>
        <v>0</v>
      </c>
      <c r="Z46" s="3">
        <f t="shared" si="10"/>
        <v>0</v>
      </c>
      <c r="AA46" s="3">
        <f t="shared" si="10"/>
        <v>0</v>
      </c>
      <c r="AB46" s="3">
        <f t="shared" si="10"/>
        <v>0</v>
      </c>
      <c r="AC46" s="3">
        <f t="shared" si="10"/>
        <v>360000</v>
      </c>
      <c r="AD46" s="3">
        <v>359952</v>
      </c>
      <c r="AE46" s="3">
        <v>-359952</v>
      </c>
      <c r="AF46" s="4">
        <f t="shared" si="1"/>
        <v>1</v>
      </c>
      <c r="AG46" s="21"/>
      <c r="AH46" s="22"/>
      <c r="AI46" s="23"/>
    </row>
    <row r="47" spans="1:35" ht="26.25" outlineLevel="7">
      <c r="A47" s="53" t="s">
        <v>38</v>
      </c>
      <c r="B47" s="31">
        <v>957</v>
      </c>
      <c r="C47" s="7" t="s">
        <v>15</v>
      </c>
      <c r="D47" s="7" t="s">
        <v>28</v>
      </c>
      <c r="E47" s="7"/>
      <c r="F47" s="7"/>
      <c r="G47" s="7"/>
      <c r="H47" s="7"/>
      <c r="I47" s="7"/>
      <c r="J47" s="7"/>
      <c r="K47" s="8"/>
      <c r="L47" s="8">
        <v>360000</v>
      </c>
      <c r="M47" s="8">
        <v>0</v>
      </c>
      <c r="N47" s="8">
        <v>0</v>
      </c>
      <c r="O47" s="8">
        <v>0</v>
      </c>
      <c r="P47" s="8">
        <v>0</v>
      </c>
      <c r="Q47" s="8">
        <v>0</v>
      </c>
      <c r="R47" s="8">
        <v>0</v>
      </c>
      <c r="S47" s="8">
        <v>0</v>
      </c>
      <c r="T47" s="8">
        <v>0</v>
      </c>
      <c r="U47" s="8">
        <v>0</v>
      </c>
      <c r="V47" s="8">
        <v>0</v>
      </c>
      <c r="W47" s="8">
        <v>0</v>
      </c>
      <c r="X47" s="8">
        <v>0</v>
      </c>
      <c r="Y47" s="8">
        <v>0</v>
      </c>
      <c r="Z47" s="8">
        <v>0</v>
      </c>
      <c r="AA47" s="8">
        <v>0</v>
      </c>
      <c r="AB47" s="8">
        <v>0</v>
      </c>
      <c r="AC47" s="8">
        <v>360000</v>
      </c>
      <c r="AD47" s="8">
        <v>359952</v>
      </c>
      <c r="AE47" s="8">
        <v>-359952</v>
      </c>
      <c r="AF47" s="9">
        <f t="shared" si="1"/>
        <v>1</v>
      </c>
      <c r="AG47" s="21"/>
      <c r="AH47" s="22"/>
      <c r="AI47" s="23"/>
    </row>
    <row r="48" spans="1:35" ht="44.25" customHeight="1" outlineLevel="7">
      <c r="A48" s="60" t="s">
        <v>60</v>
      </c>
      <c r="B48" s="30">
        <v>992</v>
      </c>
      <c r="C48" s="5" t="s">
        <v>61</v>
      </c>
      <c r="D48" s="5"/>
      <c r="E48" s="5"/>
      <c r="F48" s="5"/>
      <c r="G48" s="5"/>
      <c r="H48" s="5"/>
      <c r="I48" s="5"/>
      <c r="J48" s="5"/>
      <c r="K48" s="3"/>
      <c r="L48" s="3">
        <f>L49+L50+L51</f>
        <v>32029257</v>
      </c>
      <c r="M48" s="3">
        <f aca="true" t="shared" si="11" ref="M48:AC48">M49+M50+M51</f>
        <v>0</v>
      </c>
      <c r="N48" s="3">
        <f t="shared" si="11"/>
        <v>0</v>
      </c>
      <c r="O48" s="3">
        <f t="shared" si="11"/>
        <v>0</v>
      </c>
      <c r="P48" s="3">
        <f t="shared" si="11"/>
        <v>0</v>
      </c>
      <c r="Q48" s="3">
        <f t="shared" si="11"/>
        <v>0</v>
      </c>
      <c r="R48" s="3">
        <f t="shared" si="11"/>
        <v>0</v>
      </c>
      <c r="S48" s="3">
        <f t="shared" si="11"/>
        <v>0</v>
      </c>
      <c r="T48" s="3">
        <f t="shared" si="11"/>
        <v>0</v>
      </c>
      <c r="U48" s="3">
        <f t="shared" si="11"/>
        <v>0</v>
      </c>
      <c r="V48" s="3">
        <f t="shared" si="11"/>
        <v>0</v>
      </c>
      <c r="W48" s="3">
        <f t="shared" si="11"/>
        <v>0</v>
      </c>
      <c r="X48" s="3">
        <f t="shared" si="11"/>
        <v>0</v>
      </c>
      <c r="Y48" s="3">
        <f t="shared" si="11"/>
        <v>0</v>
      </c>
      <c r="Z48" s="3">
        <f t="shared" si="11"/>
        <v>0</v>
      </c>
      <c r="AA48" s="3">
        <f t="shared" si="11"/>
        <v>0</v>
      </c>
      <c r="AB48" s="3">
        <f t="shared" si="11"/>
        <v>0</v>
      </c>
      <c r="AC48" s="3">
        <f t="shared" si="11"/>
        <v>31821666.73</v>
      </c>
      <c r="AD48" s="3">
        <v>11154400</v>
      </c>
      <c r="AE48" s="3">
        <v>-11154400</v>
      </c>
      <c r="AF48" s="4">
        <f t="shared" si="1"/>
        <v>0.9935187297663508</v>
      </c>
      <c r="AG48" s="21"/>
      <c r="AH48" s="22"/>
      <c r="AI48" s="23"/>
    </row>
    <row r="49" spans="1:35" ht="39">
      <c r="A49" s="53" t="s">
        <v>62</v>
      </c>
      <c r="B49" s="31">
        <v>992</v>
      </c>
      <c r="C49" s="7" t="s">
        <v>61</v>
      </c>
      <c r="D49" s="33" t="s">
        <v>11</v>
      </c>
      <c r="E49" s="33"/>
      <c r="F49" s="7"/>
      <c r="G49" s="7"/>
      <c r="H49" s="7"/>
      <c r="I49" s="7"/>
      <c r="J49" s="7"/>
      <c r="K49" s="8"/>
      <c r="L49" s="8">
        <v>11776500</v>
      </c>
      <c r="M49" s="8">
        <v>0</v>
      </c>
      <c r="N49" s="8">
        <v>0</v>
      </c>
      <c r="O49" s="8">
        <v>0</v>
      </c>
      <c r="P49" s="8">
        <v>0</v>
      </c>
      <c r="Q49" s="8">
        <v>0</v>
      </c>
      <c r="R49" s="8">
        <v>0</v>
      </c>
      <c r="S49" s="8">
        <v>0</v>
      </c>
      <c r="T49" s="8">
        <v>0</v>
      </c>
      <c r="U49" s="8">
        <v>0</v>
      </c>
      <c r="V49" s="8">
        <v>0</v>
      </c>
      <c r="W49" s="8">
        <v>0</v>
      </c>
      <c r="X49" s="8">
        <v>0</v>
      </c>
      <c r="Y49" s="8">
        <v>0</v>
      </c>
      <c r="Z49" s="8">
        <v>0</v>
      </c>
      <c r="AA49" s="8">
        <v>0</v>
      </c>
      <c r="AB49" s="8">
        <v>0</v>
      </c>
      <c r="AC49" s="8">
        <v>11776500</v>
      </c>
      <c r="AD49" s="8">
        <v>11154400</v>
      </c>
      <c r="AE49" s="8">
        <v>-11154400</v>
      </c>
      <c r="AF49" s="9">
        <f t="shared" si="1"/>
        <v>1</v>
      </c>
      <c r="AG49" s="21">
        <v>0</v>
      </c>
      <c r="AH49" s="22">
        <v>0</v>
      </c>
      <c r="AI49" s="23">
        <v>0</v>
      </c>
    </row>
    <row r="50" spans="1:35" ht="15">
      <c r="A50" s="61" t="s">
        <v>63</v>
      </c>
      <c r="B50" s="34">
        <v>992</v>
      </c>
      <c r="C50" s="35" t="s">
        <v>61</v>
      </c>
      <c r="D50" s="36" t="s">
        <v>19</v>
      </c>
      <c r="E50" s="36"/>
      <c r="F50" s="35"/>
      <c r="G50" s="35"/>
      <c r="H50" s="35"/>
      <c r="I50" s="35"/>
      <c r="J50" s="35"/>
      <c r="K50" s="37"/>
      <c r="L50" s="37">
        <v>4769800</v>
      </c>
      <c r="M50" s="37">
        <v>0</v>
      </c>
      <c r="N50" s="37">
        <v>0</v>
      </c>
      <c r="O50" s="37">
        <v>0</v>
      </c>
      <c r="P50" s="37">
        <v>0</v>
      </c>
      <c r="Q50" s="37">
        <v>0</v>
      </c>
      <c r="R50" s="37">
        <v>0</v>
      </c>
      <c r="S50" s="37">
        <v>0</v>
      </c>
      <c r="T50" s="37">
        <v>0</v>
      </c>
      <c r="U50" s="37">
        <v>0</v>
      </c>
      <c r="V50" s="37">
        <v>0</v>
      </c>
      <c r="W50" s="37">
        <v>0</v>
      </c>
      <c r="X50" s="37">
        <v>0</v>
      </c>
      <c r="Y50" s="37">
        <v>0</v>
      </c>
      <c r="Z50" s="37">
        <v>0</v>
      </c>
      <c r="AA50" s="37">
        <v>0</v>
      </c>
      <c r="AB50" s="37">
        <v>0</v>
      </c>
      <c r="AC50" s="37">
        <v>4769800</v>
      </c>
      <c r="AD50" s="37">
        <v>5432277.47</v>
      </c>
      <c r="AE50" s="37">
        <v>-5432277.47</v>
      </c>
      <c r="AF50" s="38">
        <f t="shared" si="1"/>
        <v>1</v>
      </c>
      <c r="AG50" s="21"/>
      <c r="AH50" s="22"/>
      <c r="AI50" s="23"/>
    </row>
    <row r="51" spans="1:35" ht="26.25">
      <c r="A51" s="26" t="s">
        <v>64</v>
      </c>
      <c r="B51" s="39">
        <v>992</v>
      </c>
      <c r="C51" s="40" t="s">
        <v>61</v>
      </c>
      <c r="D51" s="41" t="s">
        <v>21</v>
      </c>
      <c r="E51" s="41"/>
      <c r="F51" s="40"/>
      <c r="G51" s="40"/>
      <c r="H51" s="40"/>
      <c r="I51" s="40"/>
      <c r="J51" s="40"/>
      <c r="K51" s="42"/>
      <c r="L51" s="43">
        <v>15482957</v>
      </c>
      <c r="M51" s="43">
        <v>0</v>
      </c>
      <c r="N51" s="43">
        <v>0</v>
      </c>
      <c r="O51" s="43">
        <v>0</v>
      </c>
      <c r="P51" s="43">
        <v>0</v>
      </c>
      <c r="Q51" s="43">
        <v>0</v>
      </c>
      <c r="R51" s="43">
        <v>0</v>
      </c>
      <c r="S51" s="43">
        <v>0</v>
      </c>
      <c r="T51" s="43">
        <v>0</v>
      </c>
      <c r="U51" s="43">
        <v>0</v>
      </c>
      <c r="V51" s="43">
        <v>0</v>
      </c>
      <c r="W51" s="43">
        <v>0</v>
      </c>
      <c r="X51" s="43">
        <v>0</v>
      </c>
      <c r="Y51" s="43">
        <v>0</v>
      </c>
      <c r="Z51" s="43">
        <v>0</v>
      </c>
      <c r="AA51" s="43">
        <v>0</v>
      </c>
      <c r="AB51" s="43">
        <v>0</v>
      </c>
      <c r="AC51" s="43">
        <v>15275366.73</v>
      </c>
      <c r="AD51" s="42">
        <v>15000</v>
      </c>
      <c r="AE51" s="42">
        <v>-15000</v>
      </c>
      <c r="AF51" s="44">
        <f t="shared" si="1"/>
        <v>0.986592336980591</v>
      </c>
      <c r="AG51" s="25"/>
      <c r="AH51" s="22"/>
      <c r="AI51" s="23"/>
    </row>
    <row r="52" spans="33:35" ht="15" outlineLevel="7">
      <c r="AG52" s="21"/>
      <c r="AH52" s="22"/>
      <c r="AI52" s="23"/>
    </row>
    <row r="53" spans="33:35" ht="15" outlineLevel="4">
      <c r="AG53" s="21">
        <v>0</v>
      </c>
      <c r="AH53" s="22">
        <v>0</v>
      </c>
      <c r="AI53" s="23">
        <v>0</v>
      </c>
    </row>
    <row r="64881" ht="12.75" customHeight="1"/>
    <row r="64882" ht="12.75" customHeight="1"/>
    <row r="64883" ht="12.75" customHeight="1"/>
    <row r="64884" ht="12.75" customHeight="1"/>
    <row r="64885" ht="12.75" customHeight="1"/>
    <row r="64886" ht="12.75" customHeight="1"/>
    <row r="64887" ht="12.75" customHeight="1"/>
    <row r="64888" ht="12.75" customHeight="1"/>
    <row r="64889" ht="12.75" customHeight="1"/>
    <row r="64890" ht="12.75" customHeight="1"/>
    <row r="64891" ht="12.75" customHeight="1"/>
    <row r="64892" ht="12.75" customHeight="1"/>
    <row r="64893" ht="12.75" customHeight="1"/>
    <row r="64894" ht="12.75" customHeight="1"/>
    <row r="64895" ht="12.75" customHeight="1"/>
    <row r="64896" ht="12.75" customHeight="1"/>
    <row r="64897" ht="12.75" customHeight="1"/>
    <row r="64898" ht="12.75" customHeight="1"/>
    <row r="64899" ht="12.75" customHeight="1"/>
    <row r="64900" ht="12.75" customHeight="1"/>
    <row r="64901" ht="12.75" customHeight="1"/>
    <row r="64902" ht="12.75" customHeight="1"/>
    <row r="64903" ht="12.75" customHeight="1"/>
    <row r="64904" ht="12.75" customHeight="1"/>
    <row r="64905" ht="12.75" customHeight="1"/>
    <row r="64906" ht="12.75" customHeight="1"/>
    <row r="64907" ht="12.75" customHeight="1"/>
    <row r="64908" ht="12.75" customHeight="1"/>
    <row r="64909" ht="12.75" customHeight="1"/>
    <row r="64910" ht="12.75" customHeight="1"/>
    <row r="64911" ht="12.75" customHeight="1"/>
    <row r="64912" ht="12.75" customHeight="1"/>
    <row r="64913" ht="12.75" customHeight="1"/>
    <row r="64914" ht="12.75" customHeight="1"/>
    <row r="64915" ht="12.75" customHeight="1"/>
    <row r="64916" ht="12.75" customHeight="1"/>
    <row r="64917" ht="12.75" customHeight="1"/>
    <row r="64918" ht="12.75" customHeight="1"/>
    <row r="64919" ht="12.75" customHeight="1"/>
    <row r="64920" ht="12.75" customHeight="1"/>
    <row r="64921" ht="12.75" customHeight="1"/>
    <row r="64922" ht="12.75" customHeight="1"/>
    <row r="64923" ht="12.75" customHeight="1"/>
    <row r="64924" ht="12.75" customHeight="1"/>
    <row r="64925" ht="12.75" customHeight="1"/>
    <row r="64926" ht="12.75" customHeight="1"/>
    <row r="64927" ht="12.75" customHeight="1"/>
    <row r="64928" ht="12.75" customHeight="1"/>
    <row r="64929" ht="12.75" customHeight="1"/>
    <row r="64930" ht="12.75" customHeight="1"/>
    <row r="64931" ht="12.75" customHeight="1"/>
    <row r="64932" ht="12.75" customHeight="1"/>
    <row r="64933" ht="12.75" customHeight="1"/>
    <row r="64934" ht="12.75" customHeight="1"/>
    <row r="64935" ht="12.75" customHeight="1"/>
    <row r="64936" ht="12.75" customHeight="1"/>
    <row r="64937" ht="12.75" customHeight="1"/>
    <row r="64938" ht="12.75" customHeight="1"/>
    <row r="64939" ht="12.75" customHeight="1"/>
    <row r="64940" ht="12.75" customHeight="1"/>
    <row r="64941" ht="12.75" customHeight="1"/>
    <row r="64942" ht="12.75" customHeight="1"/>
    <row r="64943" ht="12.75" customHeight="1"/>
    <row r="64944" ht="12.75" customHeight="1"/>
    <row r="64945" ht="12.75" customHeight="1"/>
    <row r="64946" ht="12.75" customHeight="1"/>
    <row r="64947" ht="12.75" customHeight="1"/>
    <row r="64948" ht="12.75" customHeight="1"/>
    <row r="64949" ht="12.75" customHeight="1"/>
    <row r="64950" ht="12.75" customHeight="1"/>
    <row r="64951" ht="12.75" customHeight="1"/>
    <row r="64952" ht="12.75" customHeight="1"/>
    <row r="64953" ht="12.75" customHeight="1"/>
    <row r="64954" ht="12.75" customHeight="1"/>
    <row r="64955" ht="12.75" customHeight="1"/>
    <row r="64956" ht="12.75" customHeight="1"/>
    <row r="64957" ht="12.75" customHeight="1"/>
    <row r="64958" ht="12.75" customHeight="1"/>
    <row r="64959" ht="12.75" customHeight="1"/>
    <row r="64960" ht="12.75" customHeight="1"/>
    <row r="64961" ht="12.75" customHeight="1"/>
    <row r="64962" ht="12.75" customHeight="1"/>
    <row r="64963" ht="12.75" customHeight="1"/>
    <row r="64964" ht="12.75" customHeight="1"/>
    <row r="64965" ht="12.75" customHeight="1"/>
    <row r="64966" ht="12.75" customHeight="1"/>
    <row r="64967" ht="12.75" customHeight="1"/>
    <row r="64968" ht="12.75" customHeight="1"/>
    <row r="64969" ht="12.75" customHeight="1"/>
    <row r="64970" ht="12.75" customHeight="1"/>
    <row r="64971" ht="12.75" customHeight="1"/>
    <row r="64972" ht="12.75" customHeight="1"/>
    <row r="64973" ht="12.75" customHeight="1"/>
    <row r="64974" ht="12.75" customHeight="1"/>
    <row r="64975" ht="12.75" customHeight="1"/>
    <row r="64976" ht="12.75" customHeight="1"/>
    <row r="64977" ht="12.75" customHeight="1"/>
    <row r="64978" ht="12.75" customHeight="1"/>
    <row r="64979" ht="12.75" customHeight="1"/>
    <row r="64980" ht="12.75" customHeight="1"/>
    <row r="64981" ht="12.75" customHeight="1"/>
    <row r="64982" ht="12.75" customHeight="1"/>
    <row r="64983" ht="12.75" customHeight="1"/>
    <row r="64984" ht="12.75" customHeight="1"/>
    <row r="64985" ht="12.75" customHeight="1"/>
    <row r="64986" ht="12.75" customHeight="1"/>
    <row r="64987" ht="12.75" customHeight="1"/>
    <row r="64988" ht="12.75" customHeight="1"/>
    <row r="64989" ht="12.75" customHeight="1"/>
    <row r="64990" ht="12.75" customHeight="1"/>
    <row r="64991" ht="12.75" customHeight="1"/>
    <row r="64992" ht="12.75" customHeight="1"/>
    <row r="64993" ht="12.75" customHeight="1"/>
  </sheetData>
  <sheetProtection selectLockedCells="1" selectUnlockedCells="1"/>
  <mergeCells count="5">
    <mergeCell ref="A5:AG5"/>
    <mergeCell ref="A6:AH6"/>
    <mergeCell ref="L2:AF2"/>
    <mergeCell ref="A4:AF4"/>
    <mergeCell ref="L1:AF1"/>
  </mergeCells>
  <printOptions/>
  <pageMargins left="0.5902777777777778" right="0.5902777777777778" top="0.5902777777777778" bottom="0.5902777777777778" header="0.5118055555555555" footer="0.5118055555555555"/>
  <pageSetup fitToHeight="20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752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K54\User</dc:creator>
  <cp:keywords/>
  <dc:description/>
  <cp:lastModifiedBy>0264</cp:lastModifiedBy>
  <cp:lastPrinted>2019-03-11T13:54:55Z</cp:lastPrinted>
  <dcterms:created xsi:type="dcterms:W3CDTF">2017-02-16T12:30:17Z</dcterms:created>
  <dcterms:modified xsi:type="dcterms:W3CDTF">2019-03-11T14:06:48Z</dcterms:modified>
  <cp:category/>
  <cp:version/>
  <cp:contentType/>
  <cp:contentStatus/>
  <cp:revision>25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c:\Temp\ks\BudgetSmart2016\ReportManager\sqr_info_isp_budg_2016_8.xls</vt:lpwstr>
  </property>
</Properties>
</file>