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15480" windowHeight="11505"/>
  </bookViews>
  <sheets>
    <sheet name="реестры участков под ЛЗМ" sheetId="1" r:id="rId1"/>
  </sheets>
  <definedNames>
    <definedName name="_xlnm._FilterDatabase" localSheetId="0" hidden="1">'реестры участков под ЛЗМ'!$A$5:$U$104</definedName>
    <definedName name="_xlnm.Print_Titles" localSheetId="0">'реестры участков под ЛЗМ'!$3:$5</definedName>
  </definedNames>
  <calcPr calcId="124519" refMode="R1C1"/>
</workbook>
</file>

<file path=xl/calcChain.xml><?xml version="1.0" encoding="utf-8"?>
<calcChain xmlns="http://schemas.openxmlformats.org/spreadsheetml/2006/main">
  <c r="F93" i="1"/>
  <c r="G98"/>
  <c r="I98"/>
  <c r="J98"/>
  <c r="K98"/>
  <c r="L98"/>
  <c r="M98"/>
  <c r="N98"/>
  <c r="O98"/>
  <c r="G99"/>
  <c r="I99"/>
  <c r="J99"/>
  <c r="K99"/>
  <c r="L99"/>
  <c r="M99"/>
  <c r="N99"/>
  <c r="O99"/>
  <c r="G101"/>
  <c r="I101"/>
  <c r="J101"/>
  <c r="K101"/>
  <c r="L101"/>
  <c r="M101"/>
  <c r="N101"/>
  <c r="O101"/>
  <c r="I103"/>
  <c r="J103"/>
  <c r="K103"/>
  <c r="L103"/>
  <c r="M103"/>
  <c r="N103"/>
  <c r="O103"/>
  <c r="I100"/>
  <c r="J100"/>
  <c r="K100"/>
  <c r="L100"/>
  <c r="M100"/>
  <c r="N100"/>
  <c r="O100"/>
  <c r="I93"/>
  <c r="J93"/>
  <c r="K93"/>
  <c r="L93"/>
  <c r="M93"/>
  <c r="N93"/>
  <c r="O93"/>
  <c r="G93"/>
  <c r="I85"/>
  <c r="J85"/>
  <c r="K85"/>
  <c r="L85"/>
  <c r="M85"/>
  <c r="N85"/>
  <c r="O85"/>
  <c r="I77"/>
  <c r="J77"/>
  <c r="K77"/>
  <c r="L77"/>
  <c r="M77"/>
  <c r="N77"/>
  <c r="O77"/>
  <c r="I69"/>
  <c r="J69"/>
  <c r="K69"/>
  <c r="L69"/>
  <c r="M69"/>
  <c r="N69"/>
  <c r="O69"/>
  <c r="I61"/>
  <c r="J61"/>
  <c r="K61"/>
  <c r="L61"/>
  <c r="M61"/>
  <c r="N61"/>
  <c r="O61"/>
  <c r="I53"/>
  <c r="J53"/>
  <c r="K53"/>
  <c r="L53"/>
  <c r="M53"/>
  <c r="N53"/>
  <c r="O53"/>
  <c r="I45"/>
  <c r="J45"/>
  <c r="K45"/>
  <c r="L45"/>
  <c r="M45"/>
  <c r="N45"/>
  <c r="O45"/>
  <c r="I37"/>
  <c r="J37"/>
  <c r="K37"/>
  <c r="L37"/>
  <c r="M37"/>
  <c r="N37"/>
  <c r="I29"/>
  <c r="J29"/>
  <c r="K29"/>
  <c r="L29"/>
  <c r="M29"/>
  <c r="N29"/>
  <c r="O29"/>
  <c r="I21"/>
  <c r="J21"/>
  <c r="K21"/>
  <c r="L21"/>
  <c r="M21"/>
  <c r="N21"/>
  <c r="O21"/>
  <c r="I13"/>
  <c r="J13"/>
  <c r="K13"/>
  <c r="L13"/>
  <c r="M13"/>
  <c r="N13"/>
  <c r="H72"/>
  <c r="H16"/>
  <c r="H17"/>
  <c r="H18"/>
  <c r="H19"/>
  <c r="H20"/>
  <c r="H15"/>
  <c r="K97"/>
  <c r="L97"/>
  <c r="M97"/>
  <c r="N97"/>
  <c r="N104" s="1"/>
  <c r="O97"/>
  <c r="O104" s="1"/>
  <c r="I97"/>
  <c r="I104" s="1"/>
  <c r="J97"/>
  <c r="H87"/>
  <c r="H88"/>
  <c r="H89"/>
  <c r="H90"/>
  <c r="H91"/>
  <c r="H92"/>
  <c r="H86"/>
  <c r="H93" s="1"/>
  <c r="H79"/>
  <c r="H80"/>
  <c r="H81"/>
  <c r="H82"/>
  <c r="H83"/>
  <c r="H84"/>
  <c r="H78"/>
  <c r="H71"/>
  <c r="H73"/>
  <c r="H74"/>
  <c r="H75"/>
  <c r="H76"/>
  <c r="H70"/>
  <c r="H63"/>
  <c r="H64"/>
  <c r="H65"/>
  <c r="H66"/>
  <c r="H67"/>
  <c r="H68"/>
  <c r="H62"/>
  <c r="H55"/>
  <c r="H56"/>
  <c r="H57"/>
  <c r="H58"/>
  <c r="H59"/>
  <c r="H60"/>
  <c r="H54"/>
  <c r="H47"/>
  <c r="H48"/>
  <c r="H49"/>
  <c r="H50"/>
  <c r="H51"/>
  <c r="H52"/>
  <c r="H46"/>
  <c r="H39"/>
  <c r="H40"/>
  <c r="H41"/>
  <c r="H42"/>
  <c r="H43"/>
  <c r="H44"/>
  <c r="H38"/>
  <c r="H31"/>
  <c r="H32"/>
  <c r="H33"/>
  <c r="H34"/>
  <c r="H35"/>
  <c r="H36"/>
  <c r="H30"/>
  <c r="H23"/>
  <c r="H24"/>
  <c r="H25"/>
  <c r="H26"/>
  <c r="H27"/>
  <c r="H28"/>
  <c r="H22"/>
  <c r="H14"/>
  <c r="H7"/>
  <c r="H8"/>
  <c r="H9"/>
  <c r="H10"/>
  <c r="H11"/>
  <c r="H12"/>
  <c r="H103" s="1"/>
  <c r="H6"/>
  <c r="G103"/>
  <c r="P103"/>
  <c r="Q103"/>
  <c r="R103"/>
  <c r="P101"/>
  <c r="Q101"/>
  <c r="R101"/>
  <c r="G100"/>
  <c r="P98"/>
  <c r="Q98"/>
  <c r="R98"/>
  <c r="G97"/>
  <c r="M104"/>
  <c r="P97"/>
  <c r="Q97"/>
  <c r="R97"/>
  <c r="R96"/>
  <c r="R95"/>
  <c r="Q95"/>
  <c r="Q104" s="1"/>
  <c r="R94"/>
  <c r="R93"/>
  <c r="Q93"/>
  <c r="P93"/>
  <c r="R85"/>
  <c r="Q85"/>
  <c r="P85"/>
  <c r="R77"/>
  <c r="Q77"/>
  <c r="P77"/>
  <c r="R69"/>
  <c r="Q69"/>
  <c r="P69"/>
  <c r="R61"/>
  <c r="Q61"/>
  <c r="P61"/>
  <c r="R53"/>
  <c r="Q53"/>
  <c r="P53"/>
  <c r="R45"/>
  <c r="Q45"/>
  <c r="P45"/>
  <c r="R37"/>
  <c r="Q37"/>
  <c r="P37"/>
  <c r="R29"/>
  <c r="Q29"/>
  <c r="P29"/>
  <c r="R21"/>
  <c r="Q21"/>
  <c r="P21"/>
  <c r="R13"/>
  <c r="Q13"/>
  <c r="P13"/>
  <c r="F85"/>
  <c r="F77"/>
  <c r="F69"/>
  <c r="F61"/>
  <c r="F53"/>
  <c r="F45"/>
  <c r="F37"/>
  <c r="F29"/>
  <c r="F21"/>
  <c r="F13"/>
  <c r="P104" l="1"/>
  <c r="H97"/>
  <c r="H100"/>
  <c r="H37"/>
  <c r="H101"/>
  <c r="H99"/>
  <c r="G104"/>
  <c r="H98"/>
  <c r="L104"/>
  <c r="J104"/>
  <c r="K104"/>
  <c r="H104" l="1"/>
  <c r="F97"/>
  <c r="F98"/>
  <c r="H21"/>
  <c r="H85"/>
  <c r="H77"/>
  <c r="H69"/>
  <c r="H61"/>
  <c r="H53"/>
  <c r="H45"/>
  <c r="H29"/>
  <c r="H13"/>
  <c r="F99" l="1"/>
  <c r="F100"/>
  <c r="F101" l="1"/>
  <c r="F103" l="1"/>
  <c r="F104" s="1"/>
</calcChain>
</file>

<file path=xl/sharedStrings.xml><?xml version="1.0" encoding="utf-8"?>
<sst xmlns="http://schemas.openxmlformats.org/spreadsheetml/2006/main" count="509" uniqueCount="70">
  <si>
    <t>4-ГЛПМ</t>
  </si>
  <si>
    <t>2-ИИ, 4-ИИ</t>
  </si>
  <si>
    <t>погодные условия</t>
  </si>
  <si>
    <t>пожары</t>
  </si>
  <si>
    <t>болезни леса</t>
  </si>
  <si>
    <t>повреждение насекомыми</t>
  </si>
  <si>
    <t>повреждение дикими животными</t>
  </si>
  <si>
    <t>в т.ч. на арендованных участках, га</t>
  </si>
  <si>
    <t>всего</t>
  </si>
  <si>
    <t xml:space="preserve">площадь, га </t>
  </si>
  <si>
    <t>Вид вредителя</t>
  </si>
  <si>
    <t>площадь, га</t>
  </si>
  <si>
    <t>Способ ГЛПМ</t>
  </si>
  <si>
    <t>Источник информации</t>
  </si>
  <si>
    <t>Причина ослабления, повреждения, гнибели</t>
  </si>
  <si>
    <t>Локализация и ликвидация очагов вредных организмов</t>
  </si>
  <si>
    <t>Уборка захламлённости</t>
  </si>
  <si>
    <t>Сплошные санитарные рубки</t>
  </si>
  <si>
    <t>СОМ</t>
  </si>
  <si>
    <t>ЛПО</t>
  </si>
  <si>
    <t>Показатели</t>
  </si>
  <si>
    <t>Субъект Российской Федерации</t>
  </si>
  <si>
    <t>антропогенные факторы</t>
  </si>
  <si>
    <t>непатогенные факторы</t>
  </si>
  <si>
    <t>по субъекту РФ</t>
  </si>
  <si>
    <t xml:space="preserve">*Источники информации </t>
  </si>
  <si>
    <t>1-ИИ - данные дистанционного зондирования Земли</t>
  </si>
  <si>
    <t>2-ИИ - сведения органов государственной власти субъектов Российской Федерации, уполномоченных в области лесных отношений,</t>
  </si>
  <si>
    <t xml:space="preserve">             в том числе данные, полученные в результате лесопатологических обследований</t>
  </si>
  <si>
    <t>5-ИИ - сообщения граждан, юридических лиц и средств массовой информации</t>
  </si>
  <si>
    <t>** Способ проведения  государственного лесопатологического мониторинга:</t>
  </si>
  <si>
    <t>1 - ГЛПМ - регулярные наземные наблюдения за санитарным и лесопатологическим состоянием лесов</t>
  </si>
  <si>
    <t>2 - ГЛПМ - выборочные наблюдения за популяциями вредных организмов</t>
  </si>
  <si>
    <t>3 - ГЛПМ - дистанционные наблюдения за санитарным и лесопатологическим состоянием лесов</t>
  </si>
  <si>
    <t xml:space="preserve">4 - ГЛПМ - выборочные наземные наблюдения за санитарным и лесопатологическим состоянием лесов
</t>
  </si>
  <si>
    <t xml:space="preserve">5 - ГЛПМ - инвентаризация очагов вредных организмов
</t>
  </si>
  <si>
    <t xml:space="preserve">6 - ГЛПМ - экспедиционные обследования
</t>
  </si>
  <si>
    <t xml:space="preserve">7 - ГЛПМ - оценка санитарного и лесопатологического состояния лесов
</t>
  </si>
  <si>
    <t>4-ИИ - сведения федеральных органов исполнительной власти (в том числе ГЛПМ)</t>
  </si>
  <si>
    <t>Чувашская Республика</t>
  </si>
  <si>
    <t>Алатырское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</si>
  <si>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</si>
  <si>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</si>
  <si>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</si>
  <si>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</si>
  <si>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</si>
  <si>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</si>
  <si>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</si>
  <si>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</si>
  <si>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</si>
  <si>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</si>
  <si>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ИТОГО</t>
  </si>
  <si>
    <t>Листовертка боярышниковая</t>
  </si>
  <si>
    <t>Листовертка зеленая дубовая</t>
  </si>
  <si>
    <t>Пилильщик сосновый рыжий</t>
  </si>
  <si>
    <t>Исполнитель: Александрова Татьяна Валерьевна</t>
  </si>
  <si>
    <t>Тел/факс (8352) 41-89-77</t>
  </si>
  <si>
    <t>(Ф.И.О. полностью)</t>
  </si>
  <si>
    <t>e-mail: czl21@yandex.ru</t>
  </si>
  <si>
    <t>(Ф.И.О.)</t>
  </si>
  <si>
    <t>Выборочные санитарные рубки</t>
  </si>
  <si>
    <t xml:space="preserve">Директор филиала ФБУ "Рослесозащита" </t>
  </si>
  <si>
    <t>В.Н. Краснов</t>
  </si>
  <si>
    <t>2-ГЛПМ</t>
  </si>
  <si>
    <t>очаги массового размножения 1</t>
  </si>
  <si>
    <t>очаги массового размножения 2</t>
  </si>
  <si>
    <t>очаги массового размножения 3</t>
  </si>
  <si>
    <t>Листовёртка дубовая зеленая</t>
  </si>
  <si>
    <t>Реестр лесных участков, на которых рекомендуется проведение мероприятий по защите лесов на 01.03.2017 г.</t>
  </si>
  <si>
    <t>Дата составления: 06.03.2017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</si>
</sst>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B9EDB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8">
    <xf numFmtId="0" fontId="0" fillId="0" borderId="0"/>
    <xf numFmtId="0" fontId="4" fillId="0" borderId="0"/>
    <xf numFmtId="0" fontId="9" fillId="0" borderId="0"/>
    <xf numFmtId="0" fontId="10" fillId="0" borderId="0"/>
    <xf numFmtId="0" fontId="1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0" fillId="10" borderId="0" xfId="0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/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0" borderId="10" xfId="0" applyBorder="1"/>
    <xf numFmtId="0" fontId="0" fillId="11" borderId="0" xfId="0" applyFill="1"/>
    <xf numFmtId="0" fontId="14" fillId="0" borderId="0" xfId="0" applyFont="1"/>
    <xf numFmtId="0" fontId="0" fillId="0" borderId="0" xfId="0" applyBorder="1"/>
    <xf numFmtId="49" fontId="15" fillId="0" borderId="7" xfId="1" applyNumberFormat="1" applyFont="1" applyBorder="1" applyAlignment="1">
      <alignment horizontal="left" vertical="center" wrapText="1"/>
    </xf>
    <xf numFmtId="49" fontId="15" fillId="0" borderId="8" xfId="1" applyNumberFormat="1" applyFont="1" applyBorder="1" applyAlignment="1">
      <alignment horizontal="left" vertical="center" wrapText="1"/>
    </xf>
    <xf numFmtId="0" fontId="14" fillId="8" borderId="8" xfId="0" applyFont="1" applyFill="1" applyBorder="1" applyAlignment="1">
      <alignment horizontal="center" wrapText="1"/>
    </xf>
    <xf numFmtId="0" fontId="14" fillId="8" borderId="8" xfId="0" applyFont="1" applyFill="1" applyBorder="1" applyAlignment="1">
      <alignment horizontal="center"/>
    </xf>
    <xf numFmtId="4" fontId="2" fillId="8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8" fillId="0" borderId="0" xfId="0" applyFont="1" applyFill="1"/>
    <xf numFmtId="0" fontId="0" fillId="0" borderId="0" xfId="0" applyNumberFormat="1"/>
    <xf numFmtId="0" fontId="20" fillId="0" borderId="11" xfId="0" applyFont="1" applyBorder="1"/>
    <xf numFmtId="0" fontId="20" fillId="0" borderId="0" xfId="0" applyFont="1"/>
    <xf numFmtId="0" fontId="0" fillId="0" borderId="1" xfId="0" applyBorder="1"/>
    <xf numFmtId="165" fontId="2" fillId="8" borderId="6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19" fillId="8" borderId="8" xfId="0" applyNumberFormat="1" applyFont="1" applyFill="1" applyBorder="1" applyAlignment="1">
      <alignment horizontal="center" vertical="center" wrapText="1"/>
    </xf>
    <xf numFmtId="165" fontId="2" fillId="8" borderId="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9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8">
    <cellStyle name="TableStyleLight1" xfId="2"/>
    <cellStyle name="Обычный" xfId="0" builtinId="0"/>
    <cellStyle name="Обычный 10" xfId="3"/>
    <cellStyle name="Обычный 11" xfId="4"/>
    <cellStyle name="Обычный 2" xfId="5"/>
    <cellStyle name="Обычный 2 2" xfId="6"/>
    <cellStyle name="Обычный 2 3" xfId="7"/>
    <cellStyle name="Обычный 2 4" xfId="8"/>
    <cellStyle name="Обычный 2_05.12.2012" xfId="9"/>
    <cellStyle name="Обычный 3" xfId="10"/>
    <cellStyle name="Обычный 3 2" xfId="11"/>
    <cellStyle name="Обычный 4" xfId="12"/>
    <cellStyle name="Обычный 5" xfId="13"/>
    <cellStyle name="Обычный 6" xfId="14"/>
    <cellStyle name="Обычный 7" xfId="15"/>
    <cellStyle name="Обычный 8" xfId="16"/>
    <cellStyle name="Обычный 9" xfId="17"/>
    <cellStyle name="Обычный_2.1-Анализ" xfId="1"/>
  </cellStyles>
  <dxfs count="0"/>
  <tableStyles count="0" defaultTableStyle="TableStyleMedium2" defaultPivotStyle="PivotStyleLight16"/>
  <colors>
    <mruColors>
      <color rgb="FF9966FF"/>
      <color rgb="FFFFFFCC"/>
      <color rgb="FFB9EDB9"/>
      <color rgb="FFFFE2C5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zoomScale="85" zoomScaleNormal="85" workbookViewId="0">
      <pane ySplit="6" topLeftCell="A41" activePane="bottomLeft" state="frozen"/>
      <selection pane="bottomLeft" sqref="A1:R126"/>
    </sheetView>
  </sheetViews>
  <sheetFormatPr defaultRowHeight="15.75"/>
  <cols>
    <col min="1" max="1" width="19.375" style="3" customWidth="1"/>
    <col min="2" max="2" width="12.875" style="3" customWidth="1"/>
    <col min="3" max="3" width="14.875" style="2" customWidth="1"/>
    <col min="4" max="4" width="15.375" style="1" customWidth="1"/>
    <col min="5" max="5" width="8.375" style="1" customWidth="1"/>
    <col min="6" max="6" width="8.5" customWidth="1"/>
    <col min="7" max="7" width="7.5" customWidth="1"/>
    <col min="8" max="8" width="10.625" customWidth="1"/>
    <col min="9" max="9" width="10.25" customWidth="1"/>
    <col min="10" max="10" width="9.875" customWidth="1"/>
    <col min="11" max="11" width="9.375" customWidth="1"/>
    <col min="12" max="12" width="10.75" customWidth="1"/>
    <col min="13" max="13" width="12.875" customWidth="1"/>
    <col min="14" max="14" width="10.25" customWidth="1"/>
    <col min="15" max="15" width="13.125" customWidth="1"/>
    <col min="16" max="16" width="23.875" customWidth="1"/>
    <col min="17" max="17" width="11.25" customWidth="1"/>
    <col min="18" max="18" width="11.375" customWidth="1"/>
  </cols>
  <sheetData>
    <row r="1" spans="1:21" ht="18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1" ht="16.5" thickBot="1">
      <c r="H2" s="8"/>
      <c r="I2" s="8"/>
      <c r="J2" s="8"/>
      <c r="K2" s="8"/>
    </row>
    <row r="3" spans="1:21" ht="41.25" customHeight="1" thickTop="1">
      <c r="A3" s="84" t="s">
        <v>21</v>
      </c>
      <c r="B3" s="82"/>
      <c r="C3" s="86" t="s">
        <v>20</v>
      </c>
      <c r="D3" s="87"/>
      <c r="E3" s="87"/>
      <c r="F3" s="86" t="s">
        <v>19</v>
      </c>
      <c r="G3" s="87"/>
      <c r="H3" s="88" t="s">
        <v>18</v>
      </c>
      <c r="I3" s="88"/>
      <c r="J3" s="88" t="s">
        <v>17</v>
      </c>
      <c r="K3" s="88"/>
      <c r="L3" s="88" t="s">
        <v>60</v>
      </c>
      <c r="M3" s="88"/>
      <c r="N3" s="88" t="s">
        <v>16</v>
      </c>
      <c r="O3" s="88"/>
      <c r="P3" s="89" t="s">
        <v>15</v>
      </c>
      <c r="Q3" s="86"/>
      <c r="R3" s="90"/>
    </row>
    <row r="4" spans="1:21" ht="46.5" customHeight="1">
      <c r="A4" s="85"/>
      <c r="B4" s="78"/>
      <c r="C4" s="77" t="s">
        <v>14</v>
      </c>
      <c r="D4" s="77" t="s">
        <v>13</v>
      </c>
      <c r="E4" s="79" t="s">
        <v>12</v>
      </c>
      <c r="F4" s="77" t="s">
        <v>9</v>
      </c>
      <c r="G4" s="77"/>
      <c r="H4" s="80" t="s">
        <v>11</v>
      </c>
      <c r="I4" s="80"/>
      <c r="J4" s="81" t="s">
        <v>9</v>
      </c>
      <c r="K4" s="81"/>
      <c r="L4" s="95" t="s">
        <v>9</v>
      </c>
      <c r="M4" s="95"/>
      <c r="N4" s="91" t="s">
        <v>9</v>
      </c>
      <c r="O4" s="91"/>
      <c r="P4" s="92" t="s">
        <v>10</v>
      </c>
      <c r="Q4" s="92" t="s">
        <v>9</v>
      </c>
      <c r="R4" s="94"/>
    </row>
    <row r="5" spans="1:21" ht="51.75" customHeight="1">
      <c r="A5" s="85"/>
      <c r="B5" s="78"/>
      <c r="C5" s="77"/>
      <c r="D5" s="78"/>
      <c r="E5" s="77"/>
      <c r="F5" s="61" t="s">
        <v>8</v>
      </c>
      <c r="G5" s="66" t="s">
        <v>7</v>
      </c>
      <c r="H5" s="67" t="s">
        <v>8</v>
      </c>
      <c r="I5" s="13" t="s">
        <v>7</v>
      </c>
      <c r="J5" s="14" t="s">
        <v>8</v>
      </c>
      <c r="K5" s="68" t="s">
        <v>7</v>
      </c>
      <c r="L5" s="65" t="s">
        <v>8</v>
      </c>
      <c r="M5" s="15" t="s">
        <v>7</v>
      </c>
      <c r="N5" s="62" t="s">
        <v>8</v>
      </c>
      <c r="O5" s="16" t="s">
        <v>7</v>
      </c>
      <c r="P5" s="93"/>
      <c r="Q5" s="63" t="s">
        <v>8</v>
      </c>
      <c r="R5" s="17" t="s">
        <v>7</v>
      </c>
    </row>
    <row r="6" spans="1:21" ht="18.75" customHeight="1">
      <c r="A6" s="18" t="s">
        <v>39</v>
      </c>
      <c r="B6" s="19" t="s">
        <v>40</v>
      </c>
      <c r="C6" s="20" t="s">
        <v>3</v>
      </c>
      <c r="D6" s="21" t="s">
        <v>1</v>
      </c>
      <c r="E6" s="22" t="s">
        <v>0</v>
      </c>
      <c r="F6" s="23"/>
      <c r="G6" s="22"/>
      <c r="H6" s="67">
        <f>J6+L6+N6</f>
        <v>16.600000000000001</v>
      </c>
      <c r="I6" s="67"/>
      <c r="J6" s="14">
        <v>16.3</v>
      </c>
      <c r="K6" s="14"/>
      <c r="L6" s="73"/>
      <c r="M6" s="65"/>
      <c r="N6" s="71">
        <v>0.3</v>
      </c>
      <c r="O6" s="62"/>
      <c r="P6" s="24"/>
      <c r="Q6" s="24"/>
      <c r="R6" s="25"/>
      <c r="S6" s="57"/>
      <c r="U6" s="56"/>
    </row>
    <row r="7" spans="1:21" ht="27.75" customHeight="1">
      <c r="A7" s="18" t="s">
        <v>39</v>
      </c>
      <c r="B7" s="19" t="s">
        <v>40</v>
      </c>
      <c r="C7" s="20" t="s">
        <v>2</v>
      </c>
      <c r="D7" s="21" t="s">
        <v>1</v>
      </c>
      <c r="E7" s="22" t="s">
        <v>0</v>
      </c>
      <c r="F7" s="61">
        <v>111.6</v>
      </c>
      <c r="G7" s="61"/>
      <c r="H7" s="74">
        <f t="shared" ref="H7:H12" si="0">J7+L7+N7</f>
        <v>211.74</v>
      </c>
      <c r="I7" s="67"/>
      <c r="J7" s="14">
        <v>0.28000000000000003</v>
      </c>
      <c r="K7" s="14"/>
      <c r="L7" s="73">
        <v>192.72</v>
      </c>
      <c r="M7" s="65"/>
      <c r="N7" s="71">
        <v>18.739999999999998</v>
      </c>
      <c r="O7" s="62"/>
      <c r="P7" s="63"/>
      <c r="Q7" s="63"/>
      <c r="R7" s="64"/>
      <c r="S7" s="57"/>
      <c r="U7" s="56"/>
    </row>
    <row r="8" spans="1:21" ht="26.25">
      <c r="A8" s="18" t="s">
        <v>39</v>
      </c>
      <c r="B8" s="19" t="s">
        <v>40</v>
      </c>
      <c r="C8" s="20" t="s">
        <v>5</v>
      </c>
      <c r="D8" s="21" t="s">
        <v>1</v>
      </c>
      <c r="E8" s="22" t="s">
        <v>0</v>
      </c>
      <c r="F8" s="61">
        <v>2.7</v>
      </c>
      <c r="G8" s="61"/>
      <c r="H8" s="74">
        <f t="shared" si="0"/>
        <v>197.89999999999998</v>
      </c>
      <c r="I8" s="67"/>
      <c r="J8" s="14"/>
      <c r="K8" s="14"/>
      <c r="L8" s="73">
        <v>182.7</v>
      </c>
      <c r="M8" s="65"/>
      <c r="N8" s="71">
        <v>15.2</v>
      </c>
      <c r="O8" s="62"/>
      <c r="P8" s="63"/>
      <c r="Q8" s="63"/>
      <c r="R8" s="64"/>
      <c r="S8" s="58"/>
      <c r="U8" s="56"/>
    </row>
    <row r="9" spans="1:21">
      <c r="A9" s="18" t="s">
        <v>39</v>
      </c>
      <c r="B9" s="19" t="s">
        <v>40</v>
      </c>
      <c r="C9" s="20" t="s">
        <v>4</v>
      </c>
      <c r="D9" s="21" t="s">
        <v>1</v>
      </c>
      <c r="E9" s="22" t="s">
        <v>0</v>
      </c>
      <c r="F9" s="61"/>
      <c r="G9" s="61"/>
      <c r="H9" s="74">
        <f t="shared" si="0"/>
        <v>9.3000000000000007</v>
      </c>
      <c r="I9" s="67"/>
      <c r="J9" s="14"/>
      <c r="K9" s="14"/>
      <c r="L9" s="73">
        <v>9.3000000000000007</v>
      </c>
      <c r="M9" s="65"/>
      <c r="N9" s="71"/>
      <c r="O9" s="62"/>
      <c r="P9" s="63"/>
      <c r="Q9" s="63"/>
      <c r="R9" s="64"/>
      <c r="S9" s="57"/>
      <c r="U9" s="56"/>
    </row>
    <row r="10" spans="1:21" ht="26.25">
      <c r="A10" s="18" t="s">
        <v>39</v>
      </c>
      <c r="B10" s="19" t="s">
        <v>40</v>
      </c>
      <c r="C10" s="20" t="s">
        <v>22</v>
      </c>
      <c r="D10" s="21" t="s">
        <v>1</v>
      </c>
      <c r="E10" s="22" t="s">
        <v>0</v>
      </c>
      <c r="F10" s="61"/>
      <c r="G10" s="61"/>
      <c r="H10" s="74">
        <f t="shared" si="0"/>
        <v>0</v>
      </c>
      <c r="I10" s="67"/>
      <c r="J10" s="14"/>
      <c r="K10" s="14"/>
      <c r="L10" s="65"/>
      <c r="M10" s="65"/>
      <c r="N10" s="62"/>
      <c r="O10" s="62"/>
      <c r="P10" s="63"/>
      <c r="Q10" s="63"/>
      <c r="R10" s="64"/>
      <c r="S10" s="58"/>
      <c r="U10" s="56"/>
    </row>
    <row r="11" spans="1:21" ht="24.75" customHeight="1">
      <c r="A11" s="18" t="s">
        <v>39</v>
      </c>
      <c r="B11" s="19" t="s">
        <v>40</v>
      </c>
      <c r="C11" s="20" t="s">
        <v>6</v>
      </c>
      <c r="D11" s="21" t="s">
        <v>1</v>
      </c>
      <c r="E11" s="22" t="s">
        <v>0</v>
      </c>
      <c r="F11" s="61"/>
      <c r="G11" s="61"/>
      <c r="H11" s="74">
        <f t="shared" si="0"/>
        <v>0</v>
      </c>
      <c r="I11" s="67"/>
      <c r="J11" s="14"/>
      <c r="K11" s="14"/>
      <c r="L11" s="65"/>
      <c r="M11" s="65"/>
      <c r="N11" s="62"/>
      <c r="O11" s="62"/>
      <c r="P11" s="63"/>
      <c r="Q11" s="63"/>
      <c r="R11" s="64"/>
      <c r="S11" s="57"/>
      <c r="U11" s="56"/>
    </row>
    <row r="12" spans="1:21" ht="24.75" customHeight="1">
      <c r="A12" s="18" t="s">
        <v>39</v>
      </c>
      <c r="B12" s="19" t="s">
        <v>40</v>
      </c>
      <c r="C12" s="20" t="s">
        <v>23</v>
      </c>
      <c r="D12" s="21" t="s">
        <v>1</v>
      </c>
      <c r="E12" s="22" t="s">
        <v>0</v>
      </c>
      <c r="F12" s="61"/>
      <c r="G12" s="61"/>
      <c r="H12" s="74">
        <f t="shared" si="0"/>
        <v>0</v>
      </c>
      <c r="I12" s="67"/>
      <c r="J12" s="14"/>
      <c r="K12" s="14"/>
      <c r="L12" s="65"/>
      <c r="M12" s="65"/>
      <c r="N12" s="62"/>
      <c r="O12" s="62"/>
      <c r="P12" s="63"/>
      <c r="Q12" s="63"/>
      <c r="R12" s="64"/>
      <c r="S12" s="57"/>
      <c r="U12" s="56"/>
    </row>
    <row r="13" spans="1:21" s="29" customFormat="1" ht="20.25" customHeight="1">
      <c r="A13" s="18" t="s">
        <v>39</v>
      </c>
      <c r="F13" s="43">
        <f>SUM(F6:F12)</f>
        <v>114.3</v>
      </c>
      <c r="G13" s="43"/>
      <c r="H13" s="43">
        <f>SUM(H6:H12)</f>
        <v>435.54</v>
      </c>
      <c r="I13" s="43">
        <f t="shared" ref="I13:N13" si="1">SUM(I6:I12)</f>
        <v>0</v>
      </c>
      <c r="J13" s="43">
        <f t="shared" si="1"/>
        <v>16.580000000000002</v>
      </c>
      <c r="K13" s="43">
        <f t="shared" si="1"/>
        <v>0</v>
      </c>
      <c r="L13" s="43">
        <f t="shared" si="1"/>
        <v>384.71999999999997</v>
      </c>
      <c r="M13" s="43">
        <f t="shared" si="1"/>
        <v>0</v>
      </c>
      <c r="N13" s="43">
        <f t="shared" si="1"/>
        <v>34.239999999999995</v>
      </c>
      <c r="O13" s="43"/>
      <c r="P13" s="43">
        <f t="shared" ref="P13:R13" si="2">P7+P8+P9+P10+P11+P12</f>
        <v>0</v>
      </c>
      <c r="Q13" s="43">
        <f t="shared" si="2"/>
        <v>0</v>
      </c>
      <c r="R13" s="44">
        <f t="shared" si="2"/>
        <v>0</v>
      </c>
      <c r="S13" s="57"/>
      <c r="T13"/>
      <c r="U13" s="56"/>
    </row>
    <row r="14" spans="1:21" ht="18.75" customHeight="1">
      <c r="A14" s="18" t="s">
        <v>39</v>
      </c>
      <c r="B14" s="19" t="s">
        <v>41</v>
      </c>
      <c r="C14" s="20" t="s">
        <v>3</v>
      </c>
      <c r="D14" s="21" t="s">
        <v>1</v>
      </c>
      <c r="E14" s="22" t="s">
        <v>0</v>
      </c>
      <c r="F14" s="39"/>
      <c r="G14" s="61"/>
      <c r="H14" s="42">
        <f>J14+L14+N14</f>
        <v>0</v>
      </c>
      <c r="I14" s="67"/>
      <c r="J14" s="14"/>
      <c r="K14" s="14"/>
      <c r="L14" s="73"/>
      <c r="M14" s="73"/>
      <c r="N14" s="41"/>
      <c r="O14" s="62"/>
      <c r="P14" s="63"/>
      <c r="Q14" s="63"/>
      <c r="R14" s="64"/>
    </row>
    <row r="15" spans="1:21" ht="27.75" customHeight="1">
      <c r="A15" s="18" t="s">
        <v>39</v>
      </c>
      <c r="B15" s="19" t="s">
        <v>41</v>
      </c>
      <c r="C15" s="20" t="s">
        <v>2</v>
      </c>
      <c r="D15" s="21" t="s">
        <v>1</v>
      </c>
      <c r="E15" s="22" t="s">
        <v>0</v>
      </c>
      <c r="F15" s="61">
        <v>419</v>
      </c>
      <c r="G15" s="39"/>
      <c r="H15" s="42">
        <f>J15+L15+N15</f>
        <v>77.010000000000005</v>
      </c>
      <c r="I15" s="67"/>
      <c r="J15" s="14">
        <v>8.6100000000000012</v>
      </c>
      <c r="K15" s="14"/>
      <c r="L15" s="73">
        <v>63.300000000000004</v>
      </c>
      <c r="M15" s="73"/>
      <c r="N15" s="41">
        <v>5.0999999999999996</v>
      </c>
      <c r="O15" s="62"/>
      <c r="P15" s="63"/>
      <c r="Q15" s="63"/>
      <c r="R15" s="64"/>
    </row>
    <row r="16" spans="1:21" ht="26.25">
      <c r="A16" s="18" t="s">
        <v>39</v>
      </c>
      <c r="B16" s="19" t="s">
        <v>41</v>
      </c>
      <c r="C16" s="20" t="s">
        <v>5</v>
      </c>
      <c r="D16" s="21" t="s">
        <v>1</v>
      </c>
      <c r="E16" s="22" t="s">
        <v>0</v>
      </c>
      <c r="F16" s="61">
        <v>1263.5999999999999</v>
      </c>
      <c r="G16" s="39"/>
      <c r="H16" s="42">
        <f t="shared" ref="H16:H20" si="3">J16+L16+N16</f>
        <v>205.19999999999996</v>
      </c>
      <c r="I16" s="67"/>
      <c r="J16" s="14">
        <v>8.8000000000000007</v>
      </c>
      <c r="K16" s="14"/>
      <c r="L16" s="73">
        <v>193.59999999999994</v>
      </c>
      <c r="M16" s="73"/>
      <c r="N16" s="41">
        <v>2.8</v>
      </c>
      <c r="O16" s="62"/>
      <c r="P16" s="63"/>
      <c r="Q16" s="63"/>
      <c r="R16" s="64"/>
    </row>
    <row r="17" spans="1:18" ht="28.5" customHeight="1">
      <c r="A17" s="18" t="s">
        <v>39</v>
      </c>
      <c r="B17" s="19" t="s">
        <v>41</v>
      </c>
      <c r="C17" s="20" t="s">
        <v>4</v>
      </c>
      <c r="D17" s="21" t="s">
        <v>1</v>
      </c>
      <c r="E17" s="22" t="s">
        <v>0</v>
      </c>
      <c r="F17" s="61">
        <v>932.2</v>
      </c>
      <c r="G17" s="39"/>
      <c r="H17" s="42">
        <f t="shared" si="3"/>
        <v>102.5</v>
      </c>
      <c r="I17" s="67"/>
      <c r="J17" s="14"/>
      <c r="K17" s="14"/>
      <c r="L17" s="73">
        <v>99.4</v>
      </c>
      <c r="M17" s="73"/>
      <c r="N17" s="41">
        <v>3.1</v>
      </c>
      <c r="O17" s="62"/>
      <c r="P17" s="63"/>
      <c r="Q17" s="63"/>
      <c r="R17" s="64"/>
    </row>
    <row r="18" spans="1:18" ht="26.25">
      <c r="A18" s="18" t="s">
        <v>39</v>
      </c>
      <c r="B18" s="19" t="s">
        <v>41</v>
      </c>
      <c r="C18" s="20" t="s">
        <v>22</v>
      </c>
      <c r="D18" s="21" t="s">
        <v>1</v>
      </c>
      <c r="E18" s="22" t="s">
        <v>0</v>
      </c>
      <c r="F18" s="61"/>
      <c r="G18" s="39"/>
      <c r="H18" s="42">
        <f t="shared" si="3"/>
        <v>0</v>
      </c>
      <c r="I18" s="67"/>
      <c r="J18" s="14"/>
      <c r="K18" s="14"/>
      <c r="L18" s="73"/>
      <c r="M18" s="73"/>
      <c r="N18" s="41"/>
      <c r="O18" s="62"/>
      <c r="P18" s="63"/>
      <c r="Q18" s="63"/>
      <c r="R18" s="64"/>
    </row>
    <row r="19" spans="1:18" ht="24.75" customHeight="1">
      <c r="A19" s="18" t="s">
        <v>39</v>
      </c>
      <c r="B19" s="19" t="s">
        <v>41</v>
      </c>
      <c r="C19" s="20" t="s">
        <v>6</v>
      </c>
      <c r="D19" s="21" t="s">
        <v>1</v>
      </c>
      <c r="E19" s="22" t="s">
        <v>0</v>
      </c>
      <c r="F19" s="61"/>
      <c r="G19" s="61"/>
      <c r="H19" s="42">
        <f t="shared" si="3"/>
        <v>0</v>
      </c>
      <c r="I19" s="67"/>
      <c r="J19" s="14"/>
      <c r="K19" s="14"/>
      <c r="L19" s="65"/>
      <c r="M19" s="65"/>
      <c r="N19" s="41"/>
      <c r="O19" s="62"/>
      <c r="P19" s="63"/>
      <c r="Q19" s="63"/>
      <c r="R19" s="64"/>
    </row>
    <row r="20" spans="1:18" ht="24.75" customHeight="1">
      <c r="A20" s="18" t="s">
        <v>39</v>
      </c>
      <c r="B20" s="19" t="s">
        <v>41</v>
      </c>
      <c r="C20" s="20" t="s">
        <v>23</v>
      </c>
      <c r="D20" s="21" t="s">
        <v>1</v>
      </c>
      <c r="E20" s="22" t="s">
        <v>0</v>
      </c>
      <c r="F20" s="61">
        <v>51.9</v>
      </c>
      <c r="G20" s="39"/>
      <c r="H20" s="42">
        <f t="shared" si="3"/>
        <v>0.3</v>
      </c>
      <c r="I20" s="67"/>
      <c r="J20" s="14"/>
      <c r="K20" s="14"/>
      <c r="L20" s="65"/>
      <c r="M20" s="65"/>
      <c r="N20" s="41">
        <v>0.3</v>
      </c>
      <c r="O20" s="62"/>
      <c r="P20" s="63"/>
      <c r="Q20" s="63"/>
      <c r="R20" s="64"/>
    </row>
    <row r="21" spans="1:18" ht="20.25" customHeight="1">
      <c r="A21" s="18" t="s">
        <v>39</v>
      </c>
      <c r="B21" s="26"/>
      <c r="C21" s="27"/>
      <c r="D21" s="28"/>
      <c r="E21" s="28"/>
      <c r="F21" s="43">
        <f>SUM(F14:F20)</f>
        <v>2666.7000000000003</v>
      </c>
      <c r="G21" s="43"/>
      <c r="H21" s="43">
        <f>SUM(H14:H20)</f>
        <v>385.01</v>
      </c>
      <c r="I21" s="43">
        <f t="shared" ref="I21:O21" si="4">SUM(I14:I20)</f>
        <v>0</v>
      </c>
      <c r="J21" s="43">
        <f t="shared" si="4"/>
        <v>17.410000000000004</v>
      </c>
      <c r="K21" s="43">
        <f t="shared" si="4"/>
        <v>0</v>
      </c>
      <c r="L21" s="43">
        <f t="shared" si="4"/>
        <v>356.29999999999995</v>
      </c>
      <c r="M21" s="43">
        <f t="shared" si="4"/>
        <v>0</v>
      </c>
      <c r="N21" s="43">
        <f t="shared" si="4"/>
        <v>11.3</v>
      </c>
      <c r="O21" s="43">
        <f t="shared" si="4"/>
        <v>0</v>
      </c>
      <c r="P21" s="43">
        <f t="shared" ref="P21:R21" si="5">SUM(P14:P20)</f>
        <v>0</v>
      </c>
      <c r="Q21" s="43">
        <f t="shared" si="5"/>
        <v>0</v>
      </c>
      <c r="R21" s="44">
        <f t="shared" si="5"/>
        <v>0</v>
      </c>
    </row>
    <row r="22" spans="1:18" ht="18.75" customHeight="1">
      <c r="A22" s="18" t="s">
        <v>39</v>
      </c>
      <c r="B22" s="19" t="s">
        <v>42</v>
      </c>
      <c r="C22" s="20" t="s">
        <v>3</v>
      </c>
      <c r="D22" s="21" t="s">
        <v>1</v>
      </c>
      <c r="E22" s="22" t="s">
        <v>0</v>
      </c>
      <c r="F22" s="61"/>
      <c r="G22" s="39"/>
      <c r="H22" s="67">
        <f>J22+L22+N22</f>
        <v>153.30000000000004</v>
      </c>
      <c r="I22" s="67"/>
      <c r="J22" s="14"/>
      <c r="K22" s="14"/>
      <c r="L22" s="73"/>
      <c r="M22" s="65"/>
      <c r="N22" s="71">
        <v>153.30000000000004</v>
      </c>
      <c r="O22" s="62"/>
      <c r="P22" s="63"/>
      <c r="Q22" s="63"/>
      <c r="R22" s="64"/>
    </row>
    <row r="23" spans="1:18" ht="27.75" customHeight="1">
      <c r="A23" s="18" t="s">
        <v>39</v>
      </c>
      <c r="B23" s="19" t="s">
        <v>42</v>
      </c>
      <c r="C23" s="20" t="s">
        <v>2</v>
      </c>
      <c r="D23" s="21" t="s">
        <v>1</v>
      </c>
      <c r="E23" s="22" t="s">
        <v>0</v>
      </c>
      <c r="F23" s="61">
        <v>395.8</v>
      </c>
      <c r="G23" s="39"/>
      <c r="H23" s="74">
        <f t="shared" ref="H23:H28" si="6">J23+L23+N23</f>
        <v>188.50000000000009</v>
      </c>
      <c r="I23" s="67"/>
      <c r="J23" s="14">
        <v>22.9</v>
      </c>
      <c r="K23" s="14"/>
      <c r="L23" s="73">
        <v>161.70000000000007</v>
      </c>
      <c r="M23" s="65"/>
      <c r="N23" s="71">
        <v>3.9000000000000004</v>
      </c>
      <c r="O23" s="62"/>
      <c r="P23" s="63"/>
      <c r="Q23" s="63"/>
      <c r="R23" s="64"/>
    </row>
    <row r="24" spans="1:18" ht="26.25">
      <c r="A24" s="18" t="s">
        <v>39</v>
      </c>
      <c r="B24" s="19" t="s">
        <v>42</v>
      </c>
      <c r="C24" s="20" t="s">
        <v>5</v>
      </c>
      <c r="D24" s="21" t="s">
        <v>1</v>
      </c>
      <c r="E24" s="22" t="s">
        <v>0</v>
      </c>
      <c r="F24" s="61">
        <v>53</v>
      </c>
      <c r="G24" s="39"/>
      <c r="H24" s="74">
        <f t="shared" si="6"/>
        <v>26.5</v>
      </c>
      <c r="I24" s="67"/>
      <c r="J24" s="14">
        <v>10.199999999999999</v>
      </c>
      <c r="K24" s="14"/>
      <c r="L24" s="73">
        <v>16.3</v>
      </c>
      <c r="M24" s="65"/>
      <c r="N24" s="71"/>
      <c r="O24" s="62"/>
      <c r="P24" s="63"/>
      <c r="Q24" s="63"/>
      <c r="R24" s="64"/>
    </row>
    <row r="25" spans="1:18">
      <c r="A25" s="18" t="s">
        <v>39</v>
      </c>
      <c r="B25" s="19" t="s">
        <v>42</v>
      </c>
      <c r="C25" s="20" t="s">
        <v>4</v>
      </c>
      <c r="D25" s="21" t="s">
        <v>1</v>
      </c>
      <c r="E25" s="22" t="s">
        <v>0</v>
      </c>
      <c r="F25" s="61">
        <v>110.7</v>
      </c>
      <c r="G25" s="39"/>
      <c r="H25" s="74">
        <f t="shared" si="6"/>
        <v>6.2</v>
      </c>
      <c r="I25" s="67"/>
      <c r="J25" s="14"/>
      <c r="K25" s="14"/>
      <c r="L25" s="73">
        <v>6.2</v>
      </c>
      <c r="M25" s="65"/>
      <c r="N25" s="71"/>
      <c r="O25" s="62"/>
      <c r="P25" s="63"/>
      <c r="Q25" s="63"/>
      <c r="R25" s="64"/>
    </row>
    <row r="26" spans="1:18" ht="26.25">
      <c r="A26" s="18" t="s">
        <v>39</v>
      </c>
      <c r="B26" s="19" t="s">
        <v>42</v>
      </c>
      <c r="C26" s="20" t="s">
        <v>22</v>
      </c>
      <c r="D26" s="21" t="s">
        <v>1</v>
      </c>
      <c r="E26" s="22" t="s">
        <v>0</v>
      </c>
      <c r="F26" s="61"/>
      <c r="G26" s="39"/>
      <c r="H26" s="74">
        <f t="shared" si="6"/>
        <v>0</v>
      </c>
      <c r="I26" s="67"/>
      <c r="J26" s="14"/>
      <c r="K26" s="14"/>
      <c r="L26" s="65"/>
      <c r="M26" s="65"/>
      <c r="N26" s="62"/>
      <c r="O26" s="62"/>
      <c r="P26" s="63"/>
      <c r="Q26" s="63"/>
      <c r="R26" s="64"/>
    </row>
    <row r="27" spans="1:18" ht="24.75" customHeight="1">
      <c r="A27" s="18" t="s">
        <v>39</v>
      </c>
      <c r="B27" s="19" t="s">
        <v>42</v>
      </c>
      <c r="C27" s="20" t="s">
        <v>6</v>
      </c>
      <c r="D27" s="21" t="s">
        <v>1</v>
      </c>
      <c r="E27" s="22" t="s">
        <v>0</v>
      </c>
      <c r="F27" s="61"/>
      <c r="G27" s="61"/>
      <c r="H27" s="74">
        <f t="shared" si="6"/>
        <v>0</v>
      </c>
      <c r="I27" s="67"/>
      <c r="J27" s="14"/>
      <c r="K27" s="14"/>
      <c r="L27" s="65"/>
      <c r="M27" s="65"/>
      <c r="N27" s="62"/>
      <c r="O27" s="62"/>
      <c r="P27" s="63"/>
      <c r="Q27" s="63"/>
      <c r="R27" s="64"/>
    </row>
    <row r="28" spans="1:18" ht="24.75" customHeight="1">
      <c r="A28" s="18" t="s">
        <v>39</v>
      </c>
      <c r="B28" s="19" t="s">
        <v>42</v>
      </c>
      <c r="C28" s="20" t="s">
        <v>23</v>
      </c>
      <c r="D28" s="21" t="s">
        <v>1</v>
      </c>
      <c r="E28" s="22" t="s">
        <v>0</v>
      </c>
      <c r="F28" s="61"/>
      <c r="G28" s="61"/>
      <c r="H28" s="74">
        <f t="shared" si="6"/>
        <v>6.6000000000000005</v>
      </c>
      <c r="I28" s="67"/>
      <c r="J28" s="14"/>
      <c r="K28" s="14"/>
      <c r="L28" s="73">
        <v>5.9</v>
      </c>
      <c r="M28" s="73"/>
      <c r="N28" s="71">
        <v>0.7</v>
      </c>
      <c r="O28" s="62"/>
      <c r="P28" s="63"/>
      <c r="Q28" s="63"/>
      <c r="R28" s="64"/>
    </row>
    <row r="29" spans="1:18" ht="20.25" customHeight="1">
      <c r="A29" s="18" t="s">
        <v>39</v>
      </c>
      <c r="B29" s="26"/>
      <c r="C29" s="27"/>
      <c r="D29" s="28"/>
      <c r="E29" s="28"/>
      <c r="F29" s="43">
        <f>SUM(F22:F28)</f>
        <v>559.5</v>
      </c>
      <c r="G29" s="43"/>
      <c r="H29" s="43">
        <f>SUM(H22:H28)</f>
        <v>381.10000000000014</v>
      </c>
      <c r="I29" s="43">
        <f t="shared" ref="I29:O29" si="7">SUM(I22:I28)</f>
        <v>0</v>
      </c>
      <c r="J29" s="43">
        <f t="shared" si="7"/>
        <v>33.099999999999994</v>
      </c>
      <c r="K29" s="43">
        <f t="shared" si="7"/>
        <v>0</v>
      </c>
      <c r="L29" s="43">
        <f t="shared" si="7"/>
        <v>190.10000000000008</v>
      </c>
      <c r="M29" s="43">
        <f t="shared" si="7"/>
        <v>0</v>
      </c>
      <c r="N29" s="43">
        <f t="shared" si="7"/>
        <v>157.90000000000003</v>
      </c>
      <c r="O29" s="43">
        <f t="shared" si="7"/>
        <v>0</v>
      </c>
      <c r="P29" s="43">
        <f t="shared" ref="P29:R29" si="8">SUM(P22:P28)</f>
        <v>0</v>
      </c>
      <c r="Q29" s="43">
        <f t="shared" si="8"/>
        <v>0</v>
      </c>
      <c r="R29" s="44">
        <f t="shared" si="8"/>
        <v>0</v>
      </c>
    </row>
    <row r="30" spans="1:18" ht="18.75" customHeight="1">
      <c r="A30" s="18" t="s">
        <v>39</v>
      </c>
      <c r="B30" s="19" t="s">
        <v>43</v>
      </c>
      <c r="C30" s="20" t="s">
        <v>3</v>
      </c>
      <c r="D30" s="21" t="s">
        <v>1</v>
      </c>
      <c r="E30" s="22" t="s">
        <v>0</v>
      </c>
      <c r="F30" s="39"/>
      <c r="G30" s="39"/>
      <c r="H30" s="42">
        <f>J30+L30+N30</f>
        <v>0</v>
      </c>
      <c r="I30" s="67"/>
      <c r="J30" s="14"/>
      <c r="K30" s="14"/>
      <c r="L30" s="73"/>
      <c r="M30" s="73"/>
      <c r="N30" s="41"/>
      <c r="O30" s="62"/>
      <c r="P30" s="63"/>
      <c r="Q30" s="63"/>
      <c r="R30" s="64"/>
    </row>
    <row r="31" spans="1:18" ht="27.75" customHeight="1">
      <c r="A31" s="18" t="s">
        <v>39</v>
      </c>
      <c r="B31" s="19" t="s">
        <v>43</v>
      </c>
      <c r="C31" s="20" t="s">
        <v>2</v>
      </c>
      <c r="D31" s="21" t="s">
        <v>1</v>
      </c>
      <c r="E31" s="22" t="s">
        <v>0</v>
      </c>
      <c r="F31" s="61">
        <v>88.6</v>
      </c>
      <c r="G31" s="39"/>
      <c r="H31" s="42">
        <f t="shared" ref="H31:H36" si="9">J31+L31+N31</f>
        <v>75.759999999999991</v>
      </c>
      <c r="I31" s="67"/>
      <c r="J31" s="14">
        <v>6.65</v>
      </c>
      <c r="K31" s="14"/>
      <c r="L31" s="73">
        <v>55.91</v>
      </c>
      <c r="M31" s="73"/>
      <c r="N31" s="41">
        <v>13.2</v>
      </c>
      <c r="O31" s="62"/>
      <c r="P31" s="63"/>
      <c r="Q31" s="63"/>
      <c r="R31" s="64"/>
    </row>
    <row r="32" spans="1:18" ht="26.25">
      <c r="A32" s="18" t="s">
        <v>39</v>
      </c>
      <c r="B32" s="19" t="s">
        <v>43</v>
      </c>
      <c r="C32" s="20" t="s">
        <v>5</v>
      </c>
      <c r="D32" s="21" t="s">
        <v>1</v>
      </c>
      <c r="E32" s="22" t="s">
        <v>0</v>
      </c>
      <c r="F32" s="61">
        <v>427.7</v>
      </c>
      <c r="G32" s="39"/>
      <c r="H32" s="42">
        <f t="shared" si="9"/>
        <v>191.36</v>
      </c>
      <c r="I32" s="67"/>
      <c r="J32" s="14">
        <v>21.1</v>
      </c>
      <c r="K32" s="14"/>
      <c r="L32" s="73">
        <v>86.86</v>
      </c>
      <c r="M32" s="73"/>
      <c r="N32" s="41">
        <v>83.4</v>
      </c>
      <c r="O32" s="62"/>
      <c r="P32" s="63"/>
      <c r="Q32" s="63"/>
      <c r="R32" s="64"/>
    </row>
    <row r="33" spans="1:18" s="32" customFormat="1">
      <c r="A33" s="18" t="s">
        <v>39</v>
      </c>
      <c r="B33" s="19" t="s">
        <v>43</v>
      </c>
      <c r="C33" s="20" t="s">
        <v>4</v>
      </c>
      <c r="D33" s="21" t="s">
        <v>1</v>
      </c>
      <c r="E33" s="22" t="s">
        <v>0</v>
      </c>
      <c r="F33" s="61">
        <v>453.4</v>
      </c>
      <c r="G33" s="39"/>
      <c r="H33" s="42">
        <f t="shared" si="9"/>
        <v>95</v>
      </c>
      <c r="I33" s="67"/>
      <c r="J33" s="14"/>
      <c r="K33" s="14"/>
      <c r="L33" s="73">
        <v>94.2</v>
      </c>
      <c r="M33" s="73"/>
      <c r="N33" s="41">
        <v>0.8</v>
      </c>
      <c r="O33" s="62"/>
      <c r="P33" s="63"/>
      <c r="Q33" s="63"/>
      <c r="R33" s="64"/>
    </row>
    <row r="34" spans="1:18" ht="26.25">
      <c r="A34" s="18" t="s">
        <v>39</v>
      </c>
      <c r="B34" s="19" t="s">
        <v>43</v>
      </c>
      <c r="C34" s="20" t="s">
        <v>22</v>
      </c>
      <c r="D34" s="21" t="s">
        <v>1</v>
      </c>
      <c r="E34" s="22" t="s">
        <v>0</v>
      </c>
      <c r="F34" s="39"/>
      <c r="G34" s="39"/>
      <c r="H34" s="42">
        <f t="shared" si="9"/>
        <v>0</v>
      </c>
      <c r="I34" s="67"/>
      <c r="J34" s="14"/>
      <c r="K34" s="14"/>
      <c r="L34" s="73"/>
      <c r="M34" s="73"/>
      <c r="N34" s="41"/>
      <c r="O34" s="62"/>
      <c r="P34" s="63"/>
      <c r="Q34" s="63"/>
      <c r="R34" s="64"/>
    </row>
    <row r="35" spans="1:18" ht="24.75" customHeight="1">
      <c r="A35" s="18" t="s">
        <v>39</v>
      </c>
      <c r="B35" s="19" t="s">
        <v>43</v>
      </c>
      <c r="C35" s="20" t="s">
        <v>6</v>
      </c>
      <c r="D35" s="21" t="s">
        <v>1</v>
      </c>
      <c r="E35" s="22" t="s">
        <v>0</v>
      </c>
      <c r="F35" s="39"/>
      <c r="G35" s="39"/>
      <c r="H35" s="42">
        <f t="shared" si="9"/>
        <v>0</v>
      </c>
      <c r="I35" s="67"/>
      <c r="J35" s="14"/>
      <c r="K35" s="14"/>
      <c r="L35" s="65"/>
      <c r="M35" s="65"/>
      <c r="N35" s="41"/>
      <c r="O35" s="62"/>
      <c r="P35" s="63"/>
      <c r="Q35" s="63"/>
      <c r="R35" s="64"/>
    </row>
    <row r="36" spans="1:18" ht="24.75" customHeight="1">
      <c r="A36" s="18" t="s">
        <v>39</v>
      </c>
      <c r="B36" s="19" t="s">
        <v>43</v>
      </c>
      <c r="C36" s="20" t="s">
        <v>23</v>
      </c>
      <c r="D36" s="21" t="s">
        <v>1</v>
      </c>
      <c r="E36" s="22" t="s">
        <v>0</v>
      </c>
      <c r="F36" s="59">
        <v>218.6</v>
      </c>
      <c r="G36" s="39"/>
      <c r="H36" s="42">
        <f t="shared" si="9"/>
        <v>1.5</v>
      </c>
      <c r="I36" s="67"/>
      <c r="J36" s="14"/>
      <c r="K36" s="14"/>
      <c r="L36" s="73">
        <v>1.5</v>
      </c>
      <c r="M36" s="65"/>
      <c r="N36" s="41"/>
      <c r="O36" s="62"/>
      <c r="P36" s="63"/>
      <c r="Q36" s="63"/>
      <c r="R36" s="64"/>
    </row>
    <row r="37" spans="1:18" ht="20.25" customHeight="1">
      <c r="A37" s="18" t="s">
        <v>39</v>
      </c>
      <c r="B37" s="26"/>
      <c r="C37" s="27"/>
      <c r="D37" s="28"/>
      <c r="E37" s="28"/>
      <c r="F37" s="43">
        <f>SUM(F30:F36)</f>
        <v>1188.3</v>
      </c>
      <c r="G37" s="43"/>
      <c r="H37" s="43">
        <f>SUM(H31:H36)</f>
        <v>363.62</v>
      </c>
      <c r="I37" s="43">
        <f t="shared" ref="I37:N37" si="10">SUM(I31:I36)</f>
        <v>0</v>
      </c>
      <c r="J37" s="43">
        <f t="shared" si="10"/>
        <v>27.75</v>
      </c>
      <c r="K37" s="43">
        <f t="shared" si="10"/>
        <v>0</v>
      </c>
      <c r="L37" s="43">
        <f t="shared" si="10"/>
        <v>238.46999999999997</v>
      </c>
      <c r="M37" s="43">
        <f t="shared" si="10"/>
        <v>0</v>
      </c>
      <c r="N37" s="43">
        <f t="shared" si="10"/>
        <v>97.4</v>
      </c>
      <c r="O37" s="43"/>
      <c r="P37" s="43">
        <f t="shared" ref="P37:R37" si="11">SUM(P30:P36)</f>
        <v>0</v>
      </c>
      <c r="Q37" s="43">
        <f t="shared" si="11"/>
        <v>0</v>
      </c>
      <c r="R37" s="44">
        <f t="shared" si="11"/>
        <v>0</v>
      </c>
    </row>
    <row r="38" spans="1:18" ht="18.75" customHeight="1">
      <c r="A38" s="18" t="s">
        <v>39</v>
      </c>
      <c r="B38" s="19" t="s">
        <v>44</v>
      </c>
      <c r="C38" s="20" t="s">
        <v>3</v>
      </c>
      <c r="D38" s="21" t="s">
        <v>1</v>
      </c>
      <c r="E38" s="22" t="s">
        <v>0</v>
      </c>
      <c r="F38" s="39"/>
      <c r="G38" s="39"/>
      <c r="H38" s="42">
        <f>J38+L38+N38</f>
        <v>0</v>
      </c>
      <c r="I38" s="67"/>
      <c r="J38" s="14"/>
      <c r="K38" s="14"/>
      <c r="L38" s="73"/>
      <c r="M38" s="73"/>
      <c r="N38" s="41"/>
      <c r="O38" s="62"/>
      <c r="P38" s="63"/>
      <c r="Q38" s="63"/>
      <c r="R38" s="64"/>
    </row>
    <row r="39" spans="1:18" ht="27.75" customHeight="1">
      <c r="A39" s="18" t="s">
        <v>39</v>
      </c>
      <c r="B39" s="19" t="s">
        <v>44</v>
      </c>
      <c r="C39" s="20" t="s">
        <v>2</v>
      </c>
      <c r="D39" s="21" t="s">
        <v>1</v>
      </c>
      <c r="E39" s="22" t="s">
        <v>0</v>
      </c>
      <c r="F39" s="61">
        <v>70.599999999999994</v>
      </c>
      <c r="G39" s="39"/>
      <c r="H39" s="42">
        <f t="shared" ref="H39:H44" si="12">J39+L39+N39</f>
        <v>187.4</v>
      </c>
      <c r="I39" s="67"/>
      <c r="J39" s="14">
        <v>38.6</v>
      </c>
      <c r="K39" s="14"/>
      <c r="L39" s="73">
        <v>148.80000000000001</v>
      </c>
      <c r="M39" s="73"/>
      <c r="N39" s="41"/>
      <c r="O39" s="62"/>
      <c r="P39" s="63"/>
      <c r="Q39" s="63"/>
      <c r="R39" s="64"/>
    </row>
    <row r="40" spans="1:18" ht="27.75" customHeight="1">
      <c r="A40" s="18" t="s">
        <v>39</v>
      </c>
      <c r="B40" s="19" t="s">
        <v>44</v>
      </c>
      <c r="C40" s="20" t="s">
        <v>5</v>
      </c>
      <c r="D40" s="21" t="s">
        <v>1</v>
      </c>
      <c r="E40" s="22" t="s">
        <v>0</v>
      </c>
      <c r="F40" s="61">
        <v>45.4</v>
      </c>
      <c r="G40" s="39"/>
      <c r="H40" s="42">
        <f t="shared" si="12"/>
        <v>383.49999999999994</v>
      </c>
      <c r="I40" s="67"/>
      <c r="J40" s="14">
        <v>9.8000000000000007</v>
      </c>
      <c r="K40" s="14"/>
      <c r="L40" s="73">
        <v>373.69999999999993</v>
      </c>
      <c r="M40" s="73"/>
      <c r="N40" s="41"/>
      <c r="O40" s="62"/>
      <c r="P40" s="63"/>
      <c r="Q40" s="63"/>
      <c r="R40" s="64"/>
    </row>
    <row r="41" spans="1:18">
      <c r="A41" s="18" t="s">
        <v>39</v>
      </c>
      <c r="B41" s="19" t="s">
        <v>44</v>
      </c>
      <c r="C41" s="20" t="s">
        <v>4</v>
      </c>
      <c r="D41" s="21" t="s">
        <v>1</v>
      </c>
      <c r="E41" s="22" t="s">
        <v>0</v>
      </c>
      <c r="F41" s="61">
        <v>7.8</v>
      </c>
      <c r="G41" s="39"/>
      <c r="H41" s="42">
        <f t="shared" si="12"/>
        <v>0</v>
      </c>
      <c r="I41" s="67"/>
      <c r="J41" s="14"/>
      <c r="K41" s="14"/>
      <c r="L41" s="73"/>
      <c r="M41" s="73"/>
      <c r="N41" s="41"/>
      <c r="O41" s="62"/>
      <c r="P41" s="63"/>
      <c r="Q41" s="63"/>
      <c r="R41" s="64"/>
    </row>
    <row r="42" spans="1:18" ht="26.25">
      <c r="A42" s="18" t="s">
        <v>39</v>
      </c>
      <c r="B42" s="19" t="s">
        <v>44</v>
      </c>
      <c r="C42" s="20" t="s">
        <v>22</v>
      </c>
      <c r="D42" s="21" t="s">
        <v>1</v>
      </c>
      <c r="E42" s="22" t="s">
        <v>0</v>
      </c>
      <c r="F42" s="61"/>
      <c r="G42" s="39"/>
      <c r="H42" s="42">
        <f t="shared" si="12"/>
        <v>0</v>
      </c>
      <c r="I42" s="67"/>
      <c r="J42" s="14"/>
      <c r="K42" s="14"/>
      <c r="L42" s="65"/>
      <c r="M42" s="65"/>
      <c r="N42" s="41"/>
      <c r="O42" s="62"/>
      <c r="P42" s="63"/>
      <c r="Q42" s="63"/>
      <c r="R42" s="64"/>
    </row>
    <row r="43" spans="1:18" ht="24.75" customHeight="1">
      <c r="A43" s="18" t="s">
        <v>39</v>
      </c>
      <c r="B43" s="19" t="s">
        <v>44</v>
      </c>
      <c r="C43" s="20" t="s">
        <v>6</v>
      </c>
      <c r="D43" s="21" t="s">
        <v>1</v>
      </c>
      <c r="E43" s="22" t="s">
        <v>0</v>
      </c>
      <c r="F43" s="61"/>
      <c r="G43" s="61"/>
      <c r="H43" s="42">
        <f t="shared" si="12"/>
        <v>0</v>
      </c>
      <c r="I43" s="67"/>
      <c r="J43" s="14"/>
      <c r="K43" s="14"/>
      <c r="L43" s="65"/>
      <c r="M43" s="65"/>
      <c r="N43" s="41"/>
      <c r="O43" s="62"/>
      <c r="P43" s="63"/>
      <c r="Q43" s="63"/>
      <c r="R43" s="64"/>
    </row>
    <row r="44" spans="1:18" ht="24.75" customHeight="1">
      <c r="A44" s="18" t="s">
        <v>39</v>
      </c>
      <c r="B44" s="19" t="s">
        <v>44</v>
      </c>
      <c r="C44" s="20" t="s">
        <v>23</v>
      </c>
      <c r="D44" s="21" t="s">
        <v>1</v>
      </c>
      <c r="E44" s="22" t="s">
        <v>0</v>
      </c>
      <c r="F44" s="61"/>
      <c r="G44" s="61"/>
      <c r="H44" s="42">
        <f t="shared" si="12"/>
        <v>0</v>
      </c>
      <c r="I44" s="67"/>
      <c r="J44" s="14"/>
      <c r="K44" s="14"/>
      <c r="L44" s="65"/>
      <c r="M44" s="65"/>
      <c r="N44" s="41"/>
      <c r="O44" s="62"/>
      <c r="P44" s="63"/>
      <c r="Q44" s="63"/>
      <c r="R44" s="64"/>
    </row>
    <row r="45" spans="1:18" ht="20.25" customHeight="1">
      <c r="A45" s="18" t="s">
        <v>39</v>
      </c>
      <c r="B45" s="26"/>
      <c r="C45" s="27"/>
      <c r="D45" s="28"/>
      <c r="E45" s="28"/>
      <c r="F45" s="43">
        <f>SUM(F38:F44)</f>
        <v>123.8</v>
      </c>
      <c r="G45" s="43"/>
      <c r="H45" s="43">
        <f>SUM(H39:H44)</f>
        <v>570.9</v>
      </c>
      <c r="I45" s="43">
        <f t="shared" ref="I45:O45" si="13">SUM(I39:I44)</f>
        <v>0</v>
      </c>
      <c r="J45" s="43">
        <f t="shared" si="13"/>
        <v>48.400000000000006</v>
      </c>
      <c r="K45" s="43">
        <f t="shared" si="13"/>
        <v>0</v>
      </c>
      <c r="L45" s="43">
        <f t="shared" si="13"/>
        <v>522.5</v>
      </c>
      <c r="M45" s="43">
        <f t="shared" si="13"/>
        <v>0</v>
      </c>
      <c r="N45" s="43">
        <f t="shared" si="13"/>
        <v>0</v>
      </c>
      <c r="O45" s="43">
        <f t="shared" si="13"/>
        <v>0</v>
      </c>
      <c r="P45" s="43">
        <f t="shared" ref="P45:R45" si="14">SUM(P38:P44)</f>
        <v>0</v>
      </c>
      <c r="Q45" s="43">
        <f t="shared" si="14"/>
        <v>0</v>
      </c>
      <c r="R45" s="44">
        <f t="shared" si="14"/>
        <v>0</v>
      </c>
    </row>
    <row r="46" spans="1:18" ht="29.25" customHeight="1">
      <c r="A46" s="18" t="s">
        <v>39</v>
      </c>
      <c r="B46" s="19" t="s">
        <v>45</v>
      </c>
      <c r="C46" s="20" t="s">
        <v>3</v>
      </c>
      <c r="D46" s="21" t="s">
        <v>1</v>
      </c>
      <c r="E46" s="22" t="s">
        <v>0</v>
      </c>
      <c r="F46" s="39"/>
      <c r="G46" s="39"/>
      <c r="H46" s="42">
        <f>J46+L46+N46</f>
        <v>0</v>
      </c>
      <c r="I46" s="67"/>
      <c r="J46" s="14"/>
      <c r="K46" s="14"/>
      <c r="L46" s="73"/>
      <c r="M46" s="73"/>
      <c r="N46" s="41"/>
      <c r="O46" s="41"/>
      <c r="P46" s="63"/>
      <c r="Q46" s="63"/>
      <c r="R46" s="64"/>
    </row>
    <row r="47" spans="1:18" ht="27.75" customHeight="1">
      <c r="A47" s="18" t="s">
        <v>39</v>
      </c>
      <c r="B47" s="19" t="s">
        <v>45</v>
      </c>
      <c r="C47" s="20" t="s">
        <v>2</v>
      </c>
      <c r="D47" s="21" t="s">
        <v>1</v>
      </c>
      <c r="E47" s="22" t="s">
        <v>0</v>
      </c>
      <c r="F47" s="61">
        <v>0.4</v>
      </c>
      <c r="G47" s="39"/>
      <c r="H47" s="42">
        <f t="shared" ref="H47:H52" si="15">J47+L47+N47</f>
        <v>99.78</v>
      </c>
      <c r="I47" s="67"/>
      <c r="J47" s="14">
        <v>7.28</v>
      </c>
      <c r="K47" s="14"/>
      <c r="L47" s="73">
        <v>92.5</v>
      </c>
      <c r="M47" s="73"/>
      <c r="N47" s="41"/>
      <c r="O47" s="41"/>
      <c r="P47" s="63"/>
      <c r="Q47" s="63"/>
      <c r="R47" s="64"/>
    </row>
    <row r="48" spans="1:18" ht="26.25">
      <c r="A48" s="18" t="s">
        <v>39</v>
      </c>
      <c r="B48" s="19" t="s">
        <v>45</v>
      </c>
      <c r="C48" s="20" t="s">
        <v>5</v>
      </c>
      <c r="D48" s="21" t="s">
        <v>1</v>
      </c>
      <c r="E48" s="22" t="s">
        <v>0</v>
      </c>
      <c r="F48" s="61">
        <v>112.4</v>
      </c>
      <c r="G48" s="39"/>
      <c r="H48" s="42">
        <f t="shared" si="15"/>
        <v>98.3</v>
      </c>
      <c r="I48" s="67"/>
      <c r="J48" s="14">
        <v>3.6999999999999997</v>
      </c>
      <c r="K48" s="14"/>
      <c r="L48" s="73">
        <v>88.3</v>
      </c>
      <c r="M48" s="73"/>
      <c r="N48" s="41">
        <v>6.3</v>
      </c>
      <c r="O48" s="41"/>
      <c r="P48" s="72" t="s">
        <v>52</v>
      </c>
      <c r="Q48" s="63">
        <v>1698</v>
      </c>
      <c r="R48" s="64"/>
    </row>
    <row r="49" spans="1:18" ht="25.5">
      <c r="A49" s="18" t="s">
        <v>39</v>
      </c>
      <c r="B49" s="19" t="s">
        <v>45</v>
      </c>
      <c r="C49" s="20" t="s">
        <v>4</v>
      </c>
      <c r="D49" s="21" t="s">
        <v>1</v>
      </c>
      <c r="E49" s="22" t="s">
        <v>0</v>
      </c>
      <c r="F49" s="61">
        <v>63.2</v>
      </c>
      <c r="G49" s="39"/>
      <c r="H49" s="42">
        <f t="shared" si="15"/>
        <v>1.2</v>
      </c>
      <c r="I49" s="67"/>
      <c r="J49" s="14"/>
      <c r="K49" s="14"/>
      <c r="L49" s="73">
        <v>1.2</v>
      </c>
      <c r="M49" s="73"/>
      <c r="N49" s="41"/>
      <c r="O49" s="41"/>
      <c r="P49" s="72"/>
      <c r="Q49" s="63"/>
      <c r="R49" s="64"/>
    </row>
    <row r="50" spans="1:18" ht="26.25">
      <c r="A50" s="18" t="s">
        <v>39</v>
      </c>
      <c r="B50" s="19" t="s">
        <v>45</v>
      </c>
      <c r="C50" s="20" t="s">
        <v>22</v>
      </c>
      <c r="D50" s="21" t="s">
        <v>1</v>
      </c>
      <c r="E50" s="22" t="s">
        <v>0</v>
      </c>
      <c r="F50" s="61"/>
      <c r="G50" s="39"/>
      <c r="H50" s="42">
        <f t="shared" si="15"/>
        <v>0</v>
      </c>
      <c r="I50" s="67"/>
      <c r="J50" s="14"/>
      <c r="K50" s="14"/>
      <c r="L50" s="65"/>
      <c r="M50" s="73"/>
      <c r="N50" s="41"/>
      <c r="O50" s="41"/>
      <c r="P50" s="63"/>
      <c r="Q50" s="63"/>
      <c r="R50" s="64"/>
    </row>
    <row r="51" spans="1:18" ht="24.75" customHeight="1">
      <c r="A51" s="18" t="s">
        <v>39</v>
      </c>
      <c r="B51" s="19" t="s">
        <v>45</v>
      </c>
      <c r="C51" s="20" t="s">
        <v>6</v>
      </c>
      <c r="D51" s="21" t="s">
        <v>1</v>
      </c>
      <c r="E51" s="22" t="s">
        <v>0</v>
      </c>
      <c r="F51" s="61"/>
      <c r="G51" s="61"/>
      <c r="H51" s="42">
        <f t="shared" si="15"/>
        <v>0</v>
      </c>
      <c r="I51" s="67"/>
      <c r="J51" s="14"/>
      <c r="K51" s="14"/>
      <c r="L51" s="65"/>
      <c r="M51" s="65"/>
      <c r="N51" s="41"/>
      <c r="O51" s="62"/>
      <c r="P51" s="63"/>
      <c r="Q51" s="63"/>
      <c r="R51" s="64"/>
    </row>
    <row r="52" spans="1:18" ht="24.75" customHeight="1">
      <c r="A52" s="18" t="s">
        <v>39</v>
      </c>
      <c r="B52" s="19" t="s">
        <v>45</v>
      </c>
      <c r="C52" s="20" t="s">
        <v>23</v>
      </c>
      <c r="D52" s="21" t="s">
        <v>1</v>
      </c>
      <c r="E52" s="22" t="s">
        <v>0</v>
      </c>
      <c r="F52" s="61"/>
      <c r="G52" s="61"/>
      <c r="H52" s="42">
        <f t="shared" si="15"/>
        <v>0</v>
      </c>
      <c r="I52" s="67"/>
      <c r="J52" s="14"/>
      <c r="K52" s="14"/>
      <c r="L52" s="65"/>
      <c r="M52" s="65"/>
      <c r="N52" s="41"/>
      <c r="O52" s="62"/>
      <c r="P52" s="63"/>
      <c r="Q52" s="63"/>
      <c r="R52" s="64"/>
    </row>
    <row r="53" spans="1:18" ht="20.25" customHeight="1">
      <c r="A53" s="18" t="s">
        <v>39</v>
      </c>
      <c r="B53" s="26"/>
      <c r="C53" s="27"/>
      <c r="D53" s="28"/>
      <c r="E53" s="28"/>
      <c r="F53" s="43">
        <f>SUM(F46:F52)</f>
        <v>176</v>
      </c>
      <c r="G53" s="43"/>
      <c r="H53" s="43">
        <f>SUM(H47:H52)</f>
        <v>199.27999999999997</v>
      </c>
      <c r="I53" s="43">
        <f t="shared" ref="I53:O53" si="16">SUM(I47:I52)</f>
        <v>0</v>
      </c>
      <c r="J53" s="43">
        <f t="shared" si="16"/>
        <v>10.98</v>
      </c>
      <c r="K53" s="43">
        <f t="shared" si="16"/>
        <v>0</v>
      </c>
      <c r="L53" s="43">
        <f t="shared" si="16"/>
        <v>182</v>
      </c>
      <c r="M53" s="43">
        <f t="shared" si="16"/>
        <v>0</v>
      </c>
      <c r="N53" s="43">
        <f t="shared" si="16"/>
        <v>6.3</v>
      </c>
      <c r="O53" s="43">
        <f t="shared" si="16"/>
        <v>0</v>
      </c>
      <c r="P53" s="43">
        <f t="shared" ref="P53:R53" si="17">SUM(P46:P52)</f>
        <v>0</v>
      </c>
      <c r="Q53" s="43">
        <f t="shared" si="17"/>
        <v>1698</v>
      </c>
      <c r="R53" s="44">
        <f t="shared" si="17"/>
        <v>0</v>
      </c>
    </row>
    <row r="54" spans="1:18" ht="18.75" customHeight="1">
      <c r="A54" s="18" t="s">
        <v>39</v>
      </c>
      <c r="B54" s="19" t="s">
        <v>46</v>
      </c>
      <c r="C54" s="20" t="s">
        <v>3</v>
      </c>
      <c r="D54" s="21" t="s">
        <v>1</v>
      </c>
      <c r="E54" s="22" t="s">
        <v>0</v>
      </c>
      <c r="F54" s="39"/>
      <c r="G54" s="39"/>
      <c r="H54" s="42">
        <f>J54+L54+N54</f>
        <v>0</v>
      </c>
      <c r="I54" s="67"/>
      <c r="J54" s="14"/>
      <c r="K54" s="14"/>
      <c r="L54" s="73"/>
      <c r="M54" s="73"/>
      <c r="N54" s="41"/>
      <c r="O54" s="62"/>
      <c r="P54" s="63"/>
      <c r="Q54" s="63"/>
      <c r="R54" s="64"/>
    </row>
    <row r="55" spans="1:18" ht="27.75" customHeight="1">
      <c r="A55" s="18" t="s">
        <v>39</v>
      </c>
      <c r="B55" s="19" t="s">
        <v>46</v>
      </c>
      <c r="C55" s="20" t="s">
        <v>2</v>
      </c>
      <c r="D55" s="21" t="s">
        <v>1</v>
      </c>
      <c r="E55" s="22" t="s">
        <v>0</v>
      </c>
      <c r="F55" s="61">
        <v>69.900000000000006</v>
      </c>
      <c r="G55" s="39"/>
      <c r="H55" s="42">
        <f t="shared" ref="H55:H60" si="18">J55+L55+N55</f>
        <v>27.1</v>
      </c>
      <c r="I55" s="67"/>
      <c r="J55" s="14">
        <v>4.2</v>
      </c>
      <c r="K55" s="14"/>
      <c r="L55" s="73">
        <v>22.900000000000002</v>
      </c>
      <c r="M55" s="73"/>
      <c r="N55" s="41"/>
      <c r="O55" s="62"/>
      <c r="P55" s="72"/>
      <c r="Q55" s="63"/>
      <c r="R55" s="64"/>
    </row>
    <row r="56" spans="1:18" ht="26.25">
      <c r="A56" s="18" t="s">
        <v>39</v>
      </c>
      <c r="B56" s="19" t="s">
        <v>46</v>
      </c>
      <c r="C56" s="20" t="s">
        <v>5</v>
      </c>
      <c r="D56" s="21" t="s">
        <v>1</v>
      </c>
      <c r="E56" s="22" t="s">
        <v>0</v>
      </c>
      <c r="F56" s="61">
        <v>1741.8</v>
      </c>
      <c r="G56" s="39"/>
      <c r="H56" s="42">
        <f t="shared" si="18"/>
        <v>89.9</v>
      </c>
      <c r="I56" s="67"/>
      <c r="J56" s="14">
        <v>3.6</v>
      </c>
      <c r="K56" s="14"/>
      <c r="L56" s="73">
        <v>57.1</v>
      </c>
      <c r="M56" s="73"/>
      <c r="N56" s="41">
        <v>29.200000000000003</v>
      </c>
      <c r="O56" s="62"/>
      <c r="P56" s="72" t="s">
        <v>52</v>
      </c>
      <c r="Q56" s="72">
        <v>421.5</v>
      </c>
      <c r="R56" s="64"/>
    </row>
    <row r="57" spans="1:18">
      <c r="A57" s="18" t="s">
        <v>39</v>
      </c>
      <c r="B57" s="19" t="s">
        <v>46</v>
      </c>
      <c r="C57" s="20" t="s">
        <v>4</v>
      </c>
      <c r="D57" s="21" t="s">
        <v>1</v>
      </c>
      <c r="E57" s="22" t="s">
        <v>0</v>
      </c>
      <c r="F57" s="61">
        <v>532.4</v>
      </c>
      <c r="G57" s="39"/>
      <c r="H57" s="42">
        <f t="shared" si="18"/>
        <v>19.600000000000001</v>
      </c>
      <c r="I57" s="67"/>
      <c r="J57" s="14"/>
      <c r="K57" s="14"/>
      <c r="L57" s="73">
        <v>19.600000000000001</v>
      </c>
      <c r="M57" s="73"/>
      <c r="N57" s="41"/>
      <c r="O57" s="62"/>
      <c r="P57" s="72" t="s">
        <v>67</v>
      </c>
      <c r="Q57" s="72">
        <v>249.70000000000002</v>
      </c>
      <c r="R57" s="64"/>
    </row>
    <row r="58" spans="1:18" ht="26.25">
      <c r="A58" s="18" t="s">
        <v>39</v>
      </c>
      <c r="B58" s="19" t="s">
        <v>46</v>
      </c>
      <c r="C58" s="20" t="s">
        <v>22</v>
      </c>
      <c r="D58" s="21" t="s">
        <v>1</v>
      </c>
      <c r="E58" s="22" t="s">
        <v>0</v>
      </c>
      <c r="F58" s="61"/>
      <c r="G58" s="39"/>
      <c r="H58" s="42">
        <f t="shared" si="18"/>
        <v>7.8</v>
      </c>
      <c r="I58" s="67"/>
      <c r="J58" s="14"/>
      <c r="K58" s="14"/>
      <c r="L58" s="73">
        <v>7.8</v>
      </c>
      <c r="M58" s="73"/>
      <c r="N58" s="41"/>
      <c r="O58" s="62"/>
      <c r="P58" s="63"/>
      <c r="Q58" s="72"/>
      <c r="R58" s="64"/>
    </row>
    <row r="59" spans="1:18" ht="24.75" customHeight="1">
      <c r="A59" s="18" t="s">
        <v>39</v>
      </c>
      <c r="B59" s="19" t="s">
        <v>46</v>
      </c>
      <c r="C59" s="20" t="s">
        <v>6</v>
      </c>
      <c r="D59" s="21" t="s">
        <v>1</v>
      </c>
      <c r="E59" s="22" t="s">
        <v>0</v>
      </c>
      <c r="F59" s="39"/>
      <c r="G59" s="39"/>
      <c r="H59" s="42">
        <f t="shared" si="18"/>
        <v>0</v>
      </c>
      <c r="I59" s="67"/>
      <c r="J59" s="14"/>
      <c r="K59" s="14"/>
      <c r="L59" s="65"/>
      <c r="M59" s="65"/>
      <c r="N59" s="41"/>
      <c r="O59" s="62"/>
      <c r="P59" s="63"/>
      <c r="Q59" s="63"/>
      <c r="R59" s="64"/>
    </row>
    <row r="60" spans="1:18" ht="24.75" customHeight="1">
      <c r="A60" s="18" t="s">
        <v>39</v>
      </c>
      <c r="B60" s="19" t="s">
        <v>46</v>
      </c>
      <c r="C60" s="20" t="s">
        <v>23</v>
      </c>
      <c r="D60" s="21" t="s">
        <v>1</v>
      </c>
      <c r="E60" s="22" t="s">
        <v>0</v>
      </c>
      <c r="F60" s="61"/>
      <c r="G60" s="61"/>
      <c r="H60" s="42">
        <f t="shared" si="18"/>
        <v>0</v>
      </c>
      <c r="I60" s="67"/>
      <c r="J60" s="14"/>
      <c r="K60" s="14"/>
      <c r="L60" s="65"/>
      <c r="M60" s="65"/>
      <c r="N60" s="41"/>
      <c r="O60" s="62"/>
      <c r="P60" s="63"/>
      <c r="Q60" s="63"/>
      <c r="R60" s="64"/>
    </row>
    <row r="61" spans="1:18" ht="20.25" customHeight="1">
      <c r="A61" s="18" t="s">
        <v>39</v>
      </c>
      <c r="B61" s="26"/>
      <c r="C61" s="27"/>
      <c r="D61" s="28"/>
      <c r="E61" s="28"/>
      <c r="F61" s="43">
        <f>SUM(F54:F60)</f>
        <v>2344.1</v>
      </c>
      <c r="G61" s="43"/>
      <c r="H61" s="43">
        <f>SUM(H54:H60)</f>
        <v>144.4</v>
      </c>
      <c r="I61" s="43">
        <f t="shared" ref="I61:O61" si="19">SUM(I54:I60)</f>
        <v>0</v>
      </c>
      <c r="J61" s="43">
        <f t="shared" si="19"/>
        <v>7.8000000000000007</v>
      </c>
      <c r="K61" s="43">
        <f t="shared" si="19"/>
        <v>0</v>
      </c>
      <c r="L61" s="43">
        <f t="shared" si="19"/>
        <v>107.39999999999999</v>
      </c>
      <c r="M61" s="43">
        <f t="shared" si="19"/>
        <v>0</v>
      </c>
      <c r="N61" s="43">
        <f t="shared" si="19"/>
        <v>29.200000000000003</v>
      </c>
      <c r="O61" s="43">
        <f t="shared" si="19"/>
        <v>0</v>
      </c>
      <c r="P61" s="43">
        <f t="shared" ref="P61:R61" si="20">SUM(P54:P60)</f>
        <v>0</v>
      </c>
      <c r="Q61" s="43">
        <f t="shared" si="20"/>
        <v>671.2</v>
      </c>
      <c r="R61" s="44">
        <f t="shared" si="20"/>
        <v>0</v>
      </c>
    </row>
    <row r="62" spans="1:18" ht="18.75" customHeight="1">
      <c r="A62" s="18" t="s">
        <v>39</v>
      </c>
      <c r="B62" s="19" t="s">
        <v>47</v>
      </c>
      <c r="C62" s="20" t="s">
        <v>3</v>
      </c>
      <c r="D62" s="21" t="s">
        <v>1</v>
      </c>
      <c r="E62" s="22" t="s">
        <v>0</v>
      </c>
      <c r="F62" s="61">
        <v>0.4</v>
      </c>
      <c r="G62" s="39"/>
      <c r="H62" s="67">
        <f>J62+L62+N62</f>
        <v>3356.7999999999993</v>
      </c>
      <c r="I62" s="67"/>
      <c r="J62" s="14">
        <v>78.600000000000009</v>
      </c>
      <c r="K62" s="14"/>
      <c r="L62" s="73">
        <v>25.8</v>
      </c>
      <c r="M62" s="65"/>
      <c r="N62" s="41">
        <v>3252.3999999999992</v>
      </c>
      <c r="O62" s="62"/>
      <c r="P62" s="63"/>
      <c r="Q62" s="63"/>
      <c r="R62" s="64"/>
    </row>
    <row r="63" spans="1:18" ht="27.75" customHeight="1">
      <c r="A63" s="18" t="s">
        <v>39</v>
      </c>
      <c r="B63" s="19" t="s">
        <v>47</v>
      </c>
      <c r="C63" s="20" t="s">
        <v>2</v>
      </c>
      <c r="D63" s="21" t="s">
        <v>1</v>
      </c>
      <c r="E63" s="22" t="s">
        <v>0</v>
      </c>
      <c r="F63" s="61">
        <v>4.5999999999999996</v>
      </c>
      <c r="G63" s="39"/>
      <c r="H63" s="74">
        <f t="shared" ref="H63:H68" si="21">J63+L63+N63</f>
        <v>25.2</v>
      </c>
      <c r="I63" s="67"/>
      <c r="J63" s="14">
        <v>5.2</v>
      </c>
      <c r="K63" s="14"/>
      <c r="L63" s="73">
        <v>15</v>
      </c>
      <c r="M63" s="65"/>
      <c r="N63" s="41">
        <v>5</v>
      </c>
      <c r="O63" s="62"/>
      <c r="P63" s="63"/>
      <c r="Q63" s="63"/>
      <c r="R63" s="64"/>
    </row>
    <row r="64" spans="1:18" ht="26.25">
      <c r="A64" s="18" t="s">
        <v>39</v>
      </c>
      <c r="B64" s="19" t="s">
        <v>47</v>
      </c>
      <c r="C64" s="20" t="s">
        <v>5</v>
      </c>
      <c r="D64" s="21" t="s">
        <v>1</v>
      </c>
      <c r="E64" s="22" t="s">
        <v>0</v>
      </c>
      <c r="F64" s="61">
        <v>520.9</v>
      </c>
      <c r="G64" s="39"/>
      <c r="H64" s="74">
        <f t="shared" si="21"/>
        <v>124.69</v>
      </c>
      <c r="I64" s="67"/>
      <c r="J64" s="14">
        <v>4.7</v>
      </c>
      <c r="K64" s="14"/>
      <c r="L64" s="73">
        <v>54.989999999999995</v>
      </c>
      <c r="M64" s="65"/>
      <c r="N64" s="41">
        <v>65</v>
      </c>
      <c r="O64" s="62"/>
      <c r="P64" s="63"/>
      <c r="Q64" s="63"/>
      <c r="R64" s="64"/>
    </row>
    <row r="65" spans="1:18">
      <c r="A65" s="18" t="s">
        <v>39</v>
      </c>
      <c r="B65" s="19" t="s">
        <v>47</v>
      </c>
      <c r="C65" s="20" t="s">
        <v>4</v>
      </c>
      <c r="D65" s="21" t="s">
        <v>1</v>
      </c>
      <c r="E65" s="22" t="s">
        <v>0</v>
      </c>
      <c r="F65" s="61">
        <v>689.4</v>
      </c>
      <c r="G65" s="39"/>
      <c r="H65" s="74">
        <f t="shared" si="21"/>
        <v>3.8000000000000003</v>
      </c>
      <c r="I65" s="67"/>
      <c r="J65" s="14"/>
      <c r="K65" s="14"/>
      <c r="L65" s="73">
        <v>3.8000000000000003</v>
      </c>
      <c r="M65" s="65"/>
      <c r="N65" s="41"/>
      <c r="O65" s="62"/>
      <c r="P65" s="63"/>
      <c r="Q65" s="63"/>
      <c r="R65" s="64"/>
    </row>
    <row r="66" spans="1:18" ht="26.25">
      <c r="A66" s="18" t="s">
        <v>39</v>
      </c>
      <c r="B66" s="19" t="s">
        <v>47</v>
      </c>
      <c r="C66" s="20" t="s">
        <v>22</v>
      </c>
      <c r="D66" s="21" t="s">
        <v>1</v>
      </c>
      <c r="E66" s="22" t="s">
        <v>0</v>
      </c>
      <c r="F66" s="61">
        <v>8.5</v>
      </c>
      <c r="G66" s="39"/>
      <c r="H66" s="74">
        <f t="shared" si="21"/>
        <v>145.80000000000001</v>
      </c>
      <c r="I66" s="67"/>
      <c r="J66" s="14">
        <v>1.2</v>
      </c>
      <c r="K66" s="14"/>
      <c r="L66" s="73">
        <v>144.60000000000002</v>
      </c>
      <c r="M66" s="65"/>
      <c r="N66" s="41"/>
      <c r="O66" s="62"/>
      <c r="P66" s="63"/>
      <c r="Q66" s="63"/>
      <c r="R66" s="64"/>
    </row>
    <row r="67" spans="1:18" ht="24.75" customHeight="1">
      <c r="A67" s="18" t="s">
        <v>39</v>
      </c>
      <c r="B67" s="19" t="s">
        <v>47</v>
      </c>
      <c r="C67" s="20" t="s">
        <v>6</v>
      </c>
      <c r="D67" s="21" t="s">
        <v>1</v>
      </c>
      <c r="E67" s="22" t="s">
        <v>0</v>
      </c>
      <c r="F67" s="39"/>
      <c r="G67" s="39"/>
      <c r="H67" s="74">
        <f t="shared" si="21"/>
        <v>0</v>
      </c>
      <c r="I67" s="67"/>
      <c r="J67" s="14"/>
      <c r="K67" s="14"/>
      <c r="L67" s="65"/>
      <c r="M67" s="65"/>
      <c r="N67" s="41"/>
      <c r="O67" s="62"/>
      <c r="P67" s="63"/>
      <c r="Q67" s="63"/>
      <c r="R67" s="64"/>
    </row>
    <row r="68" spans="1:18" ht="24.75" customHeight="1">
      <c r="A68" s="18" t="s">
        <v>39</v>
      </c>
      <c r="B68" s="19" t="s">
        <v>47</v>
      </c>
      <c r="C68" s="20" t="s">
        <v>23</v>
      </c>
      <c r="D68" s="21" t="s">
        <v>1</v>
      </c>
      <c r="E68" s="22" t="s">
        <v>0</v>
      </c>
      <c r="F68" s="61"/>
      <c r="G68" s="61"/>
      <c r="H68" s="74">
        <f t="shared" si="21"/>
        <v>0</v>
      </c>
      <c r="I68" s="67"/>
      <c r="J68" s="14"/>
      <c r="K68" s="14"/>
      <c r="L68" s="65"/>
      <c r="M68" s="65"/>
      <c r="N68" s="62"/>
      <c r="O68" s="62"/>
      <c r="P68" s="63"/>
      <c r="Q68" s="63"/>
      <c r="R68" s="64"/>
    </row>
    <row r="69" spans="1:18" ht="20.25" customHeight="1">
      <c r="A69" s="18" t="s">
        <v>39</v>
      </c>
      <c r="B69" s="26"/>
      <c r="C69" s="27"/>
      <c r="D69" s="28"/>
      <c r="E69" s="28"/>
      <c r="F69" s="43">
        <f>SUM(F62:F68)</f>
        <v>1223.8</v>
      </c>
      <c r="G69" s="43"/>
      <c r="H69" s="43">
        <f>SUM(H62:H67)</f>
        <v>3656.2899999999995</v>
      </c>
      <c r="I69" s="43">
        <f t="shared" ref="I69:O69" si="22">SUM(I62:I67)</f>
        <v>0</v>
      </c>
      <c r="J69" s="43">
        <f t="shared" si="22"/>
        <v>89.700000000000017</v>
      </c>
      <c r="K69" s="43">
        <f t="shared" si="22"/>
        <v>0</v>
      </c>
      <c r="L69" s="43">
        <f t="shared" si="22"/>
        <v>244.19</v>
      </c>
      <c r="M69" s="43">
        <f t="shared" si="22"/>
        <v>0</v>
      </c>
      <c r="N69" s="43">
        <f t="shared" si="22"/>
        <v>3322.3999999999992</v>
      </c>
      <c r="O69" s="43">
        <f t="shared" si="22"/>
        <v>0</v>
      </c>
      <c r="P69" s="43">
        <f t="shared" ref="P69:R69" si="23">SUM(P62:P67)</f>
        <v>0</v>
      </c>
      <c r="Q69" s="43">
        <f t="shared" si="23"/>
        <v>0</v>
      </c>
      <c r="R69" s="44">
        <f t="shared" si="23"/>
        <v>0</v>
      </c>
    </row>
    <row r="70" spans="1:18" ht="18.75" customHeight="1">
      <c r="A70" s="18" t="s">
        <v>39</v>
      </c>
      <c r="B70" s="19" t="s">
        <v>48</v>
      </c>
      <c r="C70" s="20" t="s">
        <v>3</v>
      </c>
      <c r="D70" s="21" t="s">
        <v>1</v>
      </c>
      <c r="E70" s="22" t="s">
        <v>0</v>
      </c>
      <c r="F70" s="61"/>
      <c r="G70" s="39"/>
      <c r="H70" s="67">
        <f>L70+N70</f>
        <v>2.4</v>
      </c>
      <c r="I70" s="67"/>
      <c r="J70" s="14"/>
      <c r="K70" s="14"/>
      <c r="L70" s="73"/>
      <c r="M70" s="73"/>
      <c r="N70" s="71">
        <v>2.4</v>
      </c>
      <c r="O70" s="71"/>
      <c r="P70" s="63"/>
      <c r="Q70" s="63"/>
      <c r="R70" s="64"/>
    </row>
    <row r="71" spans="1:18" ht="27.75" customHeight="1">
      <c r="A71" s="18" t="s">
        <v>39</v>
      </c>
      <c r="B71" s="19" t="s">
        <v>48</v>
      </c>
      <c r="C71" s="20" t="s">
        <v>2</v>
      </c>
      <c r="D71" s="21" t="s">
        <v>1</v>
      </c>
      <c r="E71" s="22" t="s">
        <v>0</v>
      </c>
      <c r="F71" s="61">
        <v>25.2</v>
      </c>
      <c r="G71" s="39"/>
      <c r="H71" s="74">
        <f t="shared" ref="H71:H76" si="24">L71+N71</f>
        <v>130.69999999999999</v>
      </c>
      <c r="I71" s="67"/>
      <c r="J71" s="14"/>
      <c r="K71" s="14"/>
      <c r="L71" s="73">
        <v>120.6</v>
      </c>
      <c r="M71" s="73"/>
      <c r="N71" s="71">
        <v>10.1</v>
      </c>
      <c r="O71" s="71"/>
      <c r="P71" s="63"/>
      <c r="Q71" s="72"/>
      <c r="R71" s="64"/>
    </row>
    <row r="72" spans="1:18" ht="27.75" customHeight="1">
      <c r="A72" s="18" t="s">
        <v>39</v>
      </c>
      <c r="B72" s="19" t="s">
        <v>48</v>
      </c>
      <c r="C72" s="20" t="s">
        <v>5</v>
      </c>
      <c r="D72" s="21" t="s">
        <v>1</v>
      </c>
      <c r="E72" s="22" t="s">
        <v>0</v>
      </c>
      <c r="F72" s="61">
        <v>612.79999999999995</v>
      </c>
      <c r="G72" s="39"/>
      <c r="H72" s="74">
        <f>J72+L72+N72</f>
        <v>261.70000000000005</v>
      </c>
      <c r="I72" s="67"/>
      <c r="J72" s="14">
        <v>13.599999999999998</v>
      </c>
      <c r="K72" s="14"/>
      <c r="L72" s="73">
        <v>141.70000000000005</v>
      </c>
      <c r="M72" s="73"/>
      <c r="N72" s="71">
        <v>106.4</v>
      </c>
      <c r="O72" s="71"/>
      <c r="P72" s="72" t="s">
        <v>54</v>
      </c>
      <c r="Q72" s="72">
        <v>93</v>
      </c>
      <c r="R72" s="64"/>
    </row>
    <row r="73" spans="1:18">
      <c r="A73" s="18" t="s">
        <v>39</v>
      </c>
      <c r="B73" s="19" t="s">
        <v>48</v>
      </c>
      <c r="C73" s="20" t="s">
        <v>4</v>
      </c>
      <c r="D73" s="21" t="s">
        <v>1</v>
      </c>
      <c r="E73" s="22" t="s">
        <v>0</v>
      </c>
      <c r="F73" s="61">
        <v>607.4</v>
      </c>
      <c r="G73" s="39"/>
      <c r="H73" s="74">
        <f t="shared" si="24"/>
        <v>38.5</v>
      </c>
      <c r="I73" s="67"/>
      <c r="J73" s="14"/>
      <c r="K73" s="14"/>
      <c r="L73" s="73">
        <v>18.3</v>
      </c>
      <c r="M73" s="73"/>
      <c r="N73" s="71">
        <v>20.2</v>
      </c>
      <c r="O73" s="71"/>
      <c r="P73" s="72"/>
      <c r="Q73" s="72"/>
      <c r="R73" s="64"/>
    </row>
    <row r="74" spans="1:18" ht="26.25">
      <c r="A74" s="18" t="s">
        <v>39</v>
      </c>
      <c r="B74" s="19" t="s">
        <v>48</v>
      </c>
      <c r="C74" s="20" t="s">
        <v>22</v>
      </c>
      <c r="D74" s="21" t="s">
        <v>1</v>
      </c>
      <c r="E74" s="22" t="s">
        <v>0</v>
      </c>
      <c r="F74" s="61"/>
      <c r="G74" s="39"/>
      <c r="H74" s="74">
        <f t="shared" si="24"/>
        <v>0</v>
      </c>
      <c r="I74" s="67"/>
      <c r="J74" s="14"/>
      <c r="K74" s="14"/>
      <c r="L74" s="73"/>
      <c r="M74" s="73"/>
      <c r="N74" s="71"/>
      <c r="O74" s="71"/>
      <c r="P74" s="63"/>
      <c r="Q74" s="63"/>
      <c r="R74" s="64"/>
    </row>
    <row r="75" spans="1:18" ht="24.75" customHeight="1">
      <c r="A75" s="18" t="s">
        <v>39</v>
      </c>
      <c r="B75" s="19" t="s">
        <v>48</v>
      </c>
      <c r="C75" s="20" t="s">
        <v>6</v>
      </c>
      <c r="D75" s="21" t="s">
        <v>1</v>
      </c>
      <c r="E75" s="22" t="s">
        <v>0</v>
      </c>
      <c r="F75" s="61"/>
      <c r="G75" s="39"/>
      <c r="H75" s="74">
        <f t="shared" si="24"/>
        <v>0</v>
      </c>
      <c r="I75" s="67"/>
      <c r="J75" s="14"/>
      <c r="K75" s="14"/>
      <c r="L75" s="65"/>
      <c r="M75" s="73"/>
      <c r="N75" s="62"/>
      <c r="O75" s="71"/>
      <c r="P75" s="63"/>
      <c r="Q75" s="63"/>
      <c r="R75" s="64"/>
    </row>
    <row r="76" spans="1:18" ht="24.75" customHeight="1">
      <c r="A76" s="18" t="s">
        <v>39</v>
      </c>
      <c r="B76" s="19" t="s">
        <v>48</v>
      </c>
      <c r="C76" s="20" t="s">
        <v>23</v>
      </c>
      <c r="D76" s="21" t="s">
        <v>1</v>
      </c>
      <c r="E76" s="22" t="s">
        <v>0</v>
      </c>
      <c r="F76" s="61">
        <v>151.30000000000001</v>
      </c>
      <c r="G76" s="39"/>
      <c r="H76" s="74">
        <f t="shared" si="24"/>
        <v>4.6999999999999993</v>
      </c>
      <c r="I76" s="67"/>
      <c r="J76" s="14"/>
      <c r="K76" s="14"/>
      <c r="L76" s="73">
        <v>1.4</v>
      </c>
      <c r="M76" s="73"/>
      <c r="N76" s="71">
        <v>3.3</v>
      </c>
      <c r="O76" s="71"/>
      <c r="P76" s="63"/>
      <c r="Q76" s="63"/>
      <c r="R76" s="64"/>
    </row>
    <row r="77" spans="1:18" ht="20.25" customHeight="1">
      <c r="A77" s="18" t="s">
        <v>39</v>
      </c>
      <c r="B77" s="26"/>
      <c r="C77" s="27"/>
      <c r="D77" s="28"/>
      <c r="E77" s="28"/>
      <c r="F77" s="43">
        <f>SUM(F70:F76)</f>
        <v>1396.7</v>
      </c>
      <c r="G77" s="43"/>
      <c r="H77" s="43">
        <f>SUM(H70:H76)</f>
        <v>438.00000000000006</v>
      </c>
      <c r="I77" s="43">
        <f t="shared" ref="I77:O77" si="25">SUM(I70:I76)</f>
        <v>0</v>
      </c>
      <c r="J77" s="43">
        <f t="shared" si="25"/>
        <v>13.599999999999998</v>
      </c>
      <c r="K77" s="43">
        <f t="shared" si="25"/>
        <v>0</v>
      </c>
      <c r="L77" s="43">
        <f t="shared" si="25"/>
        <v>282.00000000000006</v>
      </c>
      <c r="M77" s="43">
        <f t="shared" si="25"/>
        <v>0</v>
      </c>
      <c r="N77" s="43">
        <f t="shared" si="25"/>
        <v>142.4</v>
      </c>
      <c r="O77" s="43">
        <f t="shared" si="25"/>
        <v>0</v>
      </c>
      <c r="P77" s="43">
        <f t="shared" ref="P77:R77" si="26">SUM(P70:P76)</f>
        <v>0</v>
      </c>
      <c r="Q77" s="43">
        <f t="shared" si="26"/>
        <v>93</v>
      </c>
      <c r="R77" s="44">
        <f t="shared" si="26"/>
        <v>0</v>
      </c>
    </row>
    <row r="78" spans="1:18" ht="18.75" customHeight="1">
      <c r="A78" s="18" t="s">
        <v>39</v>
      </c>
      <c r="B78" s="19" t="s">
        <v>49</v>
      </c>
      <c r="C78" s="20" t="s">
        <v>3</v>
      </c>
      <c r="D78" s="21" t="s">
        <v>1</v>
      </c>
      <c r="E78" s="22" t="s">
        <v>0</v>
      </c>
      <c r="F78" s="61"/>
      <c r="G78" s="61"/>
      <c r="H78" s="42">
        <f>J78+L78+N78</f>
        <v>0</v>
      </c>
      <c r="I78" s="67"/>
      <c r="J78" s="14"/>
      <c r="K78" s="14"/>
      <c r="L78" s="65"/>
      <c r="M78" s="65"/>
      <c r="N78" s="41"/>
      <c r="O78" s="62"/>
      <c r="P78" s="63"/>
      <c r="Q78" s="63"/>
      <c r="R78" s="64"/>
    </row>
    <row r="79" spans="1:18" ht="27.75" customHeight="1">
      <c r="A79" s="18" t="s">
        <v>39</v>
      </c>
      <c r="B79" s="19" t="s">
        <v>49</v>
      </c>
      <c r="C79" s="20" t="s">
        <v>2</v>
      </c>
      <c r="D79" s="21" t="s">
        <v>1</v>
      </c>
      <c r="E79" s="22" t="s">
        <v>0</v>
      </c>
      <c r="F79" s="61">
        <v>455.5</v>
      </c>
      <c r="G79" s="61"/>
      <c r="H79" s="42">
        <f>J79+L79+N79</f>
        <v>368.9</v>
      </c>
      <c r="I79" s="67"/>
      <c r="J79" s="14">
        <v>64.599999999999994</v>
      </c>
      <c r="K79" s="14"/>
      <c r="L79" s="73">
        <v>304.3</v>
      </c>
      <c r="M79" s="65"/>
      <c r="N79" s="41"/>
      <c r="O79" s="62"/>
      <c r="P79" s="63"/>
      <c r="Q79" s="63"/>
      <c r="R79" s="64"/>
    </row>
    <row r="80" spans="1:18" ht="26.25">
      <c r="A80" s="18" t="s">
        <v>39</v>
      </c>
      <c r="B80" s="19" t="s">
        <v>49</v>
      </c>
      <c r="C80" s="20" t="s">
        <v>5</v>
      </c>
      <c r="D80" s="21" t="s">
        <v>1</v>
      </c>
      <c r="E80" s="22" t="s">
        <v>0</v>
      </c>
      <c r="F80" s="61">
        <v>1655.6</v>
      </c>
      <c r="G80" s="61"/>
      <c r="H80" s="42">
        <f>J80+L80+N80</f>
        <v>373.1</v>
      </c>
      <c r="I80" s="67"/>
      <c r="J80" s="14"/>
      <c r="K80" s="14"/>
      <c r="L80" s="73">
        <v>373.1</v>
      </c>
      <c r="M80" s="65"/>
      <c r="N80" s="41"/>
      <c r="O80" s="62"/>
      <c r="P80" s="63"/>
      <c r="Q80" s="63"/>
      <c r="R80" s="64"/>
    </row>
    <row r="81" spans="1:19">
      <c r="A81" s="18" t="s">
        <v>39</v>
      </c>
      <c r="B81" s="19" t="s">
        <v>49</v>
      </c>
      <c r="C81" s="20" t="s">
        <v>4</v>
      </c>
      <c r="D81" s="21" t="s">
        <v>1</v>
      </c>
      <c r="E81" s="22" t="s">
        <v>0</v>
      </c>
      <c r="F81" s="61">
        <v>1102.8</v>
      </c>
      <c r="G81" s="61"/>
      <c r="H81" s="42">
        <f t="shared" ref="H81:H84" si="27">J81+L81+N81</f>
        <v>273.39999999999998</v>
      </c>
      <c r="I81" s="67"/>
      <c r="J81" s="14"/>
      <c r="K81" s="14"/>
      <c r="L81" s="73">
        <v>273.39999999999998</v>
      </c>
      <c r="M81" s="65"/>
      <c r="N81" s="41"/>
      <c r="O81" s="62"/>
      <c r="P81" s="63"/>
      <c r="Q81" s="63"/>
      <c r="R81" s="64"/>
    </row>
    <row r="82" spans="1:19" ht="26.25">
      <c r="A82" s="18" t="s">
        <v>39</v>
      </c>
      <c r="B82" s="19" t="s">
        <v>49</v>
      </c>
      <c r="C82" s="20" t="s">
        <v>22</v>
      </c>
      <c r="D82" s="21" t="s">
        <v>1</v>
      </c>
      <c r="E82" s="22" t="s">
        <v>0</v>
      </c>
      <c r="F82" s="61"/>
      <c r="G82" s="61"/>
      <c r="H82" s="42">
        <f t="shared" si="27"/>
        <v>0</v>
      </c>
      <c r="I82" s="67"/>
      <c r="J82" s="14"/>
      <c r="K82" s="14"/>
      <c r="L82" s="73"/>
      <c r="M82" s="65"/>
      <c r="N82" s="41"/>
      <c r="O82" s="62"/>
      <c r="P82" s="63"/>
      <c r="Q82" s="63"/>
      <c r="R82" s="64"/>
    </row>
    <row r="83" spans="1:19" ht="24.75" customHeight="1">
      <c r="A83" s="18" t="s">
        <v>39</v>
      </c>
      <c r="B83" s="19" t="s">
        <v>49</v>
      </c>
      <c r="C83" s="20" t="s">
        <v>6</v>
      </c>
      <c r="D83" s="21" t="s">
        <v>1</v>
      </c>
      <c r="E83" s="22" t="s">
        <v>0</v>
      </c>
      <c r="F83" s="61"/>
      <c r="G83" s="61"/>
      <c r="H83" s="42">
        <f t="shared" si="27"/>
        <v>0</v>
      </c>
      <c r="I83" s="67"/>
      <c r="J83" s="14"/>
      <c r="K83" s="14"/>
      <c r="L83" s="73"/>
      <c r="M83" s="65"/>
      <c r="N83" s="41"/>
      <c r="O83" s="62"/>
      <c r="P83" s="63"/>
      <c r="Q83" s="63"/>
      <c r="R83" s="64"/>
      <c r="S83" s="31"/>
    </row>
    <row r="84" spans="1:19" ht="24.75" customHeight="1">
      <c r="A84" s="18" t="s">
        <v>39</v>
      </c>
      <c r="B84" s="19" t="s">
        <v>49</v>
      </c>
      <c r="C84" s="20" t="s">
        <v>23</v>
      </c>
      <c r="D84" s="21" t="s">
        <v>1</v>
      </c>
      <c r="E84" s="22" t="s">
        <v>0</v>
      </c>
      <c r="F84" s="61">
        <v>40.299999999999997</v>
      </c>
      <c r="G84" s="61"/>
      <c r="H84" s="42">
        <f t="shared" si="27"/>
        <v>40.299999999999997</v>
      </c>
      <c r="I84" s="67"/>
      <c r="J84" s="14"/>
      <c r="K84" s="14"/>
      <c r="L84" s="73">
        <v>40.299999999999997</v>
      </c>
      <c r="M84" s="65"/>
      <c r="N84" s="41"/>
      <c r="O84" s="62"/>
      <c r="P84" s="63"/>
      <c r="Q84" s="63"/>
      <c r="R84" s="64"/>
    </row>
    <row r="85" spans="1:19" ht="20.25" customHeight="1">
      <c r="A85" s="18" t="s">
        <v>39</v>
      </c>
      <c r="B85" s="26"/>
      <c r="C85" s="27"/>
      <c r="D85" s="28"/>
      <c r="E85" s="28"/>
      <c r="F85" s="43">
        <f>SUM(F78:F84)</f>
        <v>3254.2</v>
      </c>
      <c r="G85" s="43"/>
      <c r="H85" s="43">
        <f>SUM(H78:H84)</f>
        <v>1055.7</v>
      </c>
      <c r="I85" s="43">
        <f t="shared" ref="I85:O85" si="28">SUM(I78:I84)</f>
        <v>0</v>
      </c>
      <c r="J85" s="43">
        <f t="shared" si="28"/>
        <v>64.599999999999994</v>
      </c>
      <c r="K85" s="43">
        <f t="shared" si="28"/>
        <v>0</v>
      </c>
      <c r="L85" s="43">
        <f t="shared" si="28"/>
        <v>991.1</v>
      </c>
      <c r="M85" s="43">
        <f t="shared" si="28"/>
        <v>0</v>
      </c>
      <c r="N85" s="43">
        <f t="shared" si="28"/>
        <v>0</v>
      </c>
      <c r="O85" s="43">
        <f t="shared" si="28"/>
        <v>0</v>
      </c>
      <c r="P85" s="43">
        <f t="shared" ref="P85:R85" si="29">SUM(P78:P84)</f>
        <v>0</v>
      </c>
      <c r="Q85" s="43">
        <f t="shared" si="29"/>
        <v>0</v>
      </c>
      <c r="R85" s="44">
        <f t="shared" si="29"/>
        <v>0</v>
      </c>
    </row>
    <row r="86" spans="1:19" ht="18.75" customHeight="1">
      <c r="A86" s="18" t="s">
        <v>39</v>
      </c>
      <c r="B86" s="19" t="s">
        <v>50</v>
      </c>
      <c r="C86" s="20" t="s">
        <v>3</v>
      </c>
      <c r="D86" s="21" t="s">
        <v>1</v>
      </c>
      <c r="E86" s="22" t="s">
        <v>0</v>
      </c>
      <c r="F86" s="39"/>
      <c r="G86" s="61"/>
      <c r="H86" s="42">
        <f>J86+L86+N86</f>
        <v>0</v>
      </c>
      <c r="I86" s="67"/>
      <c r="J86" s="40"/>
      <c r="K86" s="14"/>
      <c r="L86" s="73"/>
      <c r="M86" s="73"/>
      <c r="N86" s="41"/>
      <c r="O86" s="62"/>
      <c r="P86" s="63"/>
      <c r="Q86" s="63"/>
      <c r="R86" s="64"/>
    </row>
    <row r="87" spans="1:19" ht="27.75" customHeight="1">
      <c r="A87" s="18" t="s">
        <v>39</v>
      </c>
      <c r="B87" s="19" t="s">
        <v>50</v>
      </c>
      <c r="C87" s="20" t="s">
        <v>2</v>
      </c>
      <c r="D87" s="21" t="s">
        <v>1</v>
      </c>
      <c r="E87" s="22" t="s">
        <v>0</v>
      </c>
      <c r="F87" s="39">
        <v>59.8</v>
      </c>
      <c r="G87" s="61"/>
      <c r="H87" s="42">
        <f t="shared" ref="H87:H92" si="30">J87+L87+N87</f>
        <v>22.35</v>
      </c>
      <c r="I87" s="67"/>
      <c r="J87" s="40"/>
      <c r="K87" s="40"/>
      <c r="L87" s="73">
        <v>22.35</v>
      </c>
      <c r="M87" s="73"/>
      <c r="N87" s="41"/>
      <c r="O87" s="62"/>
      <c r="P87" s="63"/>
      <c r="Q87" s="63"/>
      <c r="R87" s="64"/>
    </row>
    <row r="88" spans="1:19" ht="26.25">
      <c r="A88" s="18" t="s">
        <v>39</v>
      </c>
      <c r="B88" s="19" t="s">
        <v>50</v>
      </c>
      <c r="C88" s="20" t="s">
        <v>5</v>
      </c>
      <c r="D88" s="21" t="s">
        <v>1</v>
      </c>
      <c r="E88" s="22" t="s">
        <v>0</v>
      </c>
      <c r="F88" s="39">
        <v>3770.9</v>
      </c>
      <c r="G88" s="61"/>
      <c r="H88" s="42">
        <f t="shared" si="30"/>
        <v>404.7</v>
      </c>
      <c r="I88" s="67"/>
      <c r="J88" s="40"/>
      <c r="K88" s="40"/>
      <c r="L88" s="73">
        <v>384.7</v>
      </c>
      <c r="M88" s="73"/>
      <c r="N88" s="41">
        <v>19.999999999999996</v>
      </c>
      <c r="O88" s="62"/>
      <c r="P88" s="63"/>
      <c r="Q88" s="63"/>
      <c r="R88" s="64"/>
    </row>
    <row r="89" spans="1:19">
      <c r="A89" s="18" t="s">
        <v>39</v>
      </c>
      <c r="B89" s="19" t="s">
        <v>50</v>
      </c>
      <c r="C89" s="20" t="s">
        <v>4</v>
      </c>
      <c r="D89" s="21" t="s">
        <v>1</v>
      </c>
      <c r="E89" s="22" t="s">
        <v>0</v>
      </c>
      <c r="F89" s="39">
        <v>400.6</v>
      </c>
      <c r="G89" s="61"/>
      <c r="H89" s="42">
        <f t="shared" si="30"/>
        <v>0</v>
      </c>
      <c r="I89" s="67"/>
      <c r="J89" s="40"/>
      <c r="K89" s="40"/>
      <c r="L89" s="73"/>
      <c r="M89" s="73"/>
      <c r="N89" s="41"/>
      <c r="O89" s="62"/>
      <c r="P89" s="63"/>
      <c r="Q89" s="63"/>
      <c r="R89" s="64"/>
    </row>
    <row r="90" spans="1:19" ht="26.25">
      <c r="A90" s="18" t="s">
        <v>39</v>
      </c>
      <c r="B90" s="19" t="s">
        <v>50</v>
      </c>
      <c r="C90" s="20" t="s">
        <v>22</v>
      </c>
      <c r="D90" s="21" t="s">
        <v>1</v>
      </c>
      <c r="E90" s="22" t="s">
        <v>0</v>
      </c>
      <c r="F90" s="39"/>
      <c r="G90" s="61"/>
      <c r="H90" s="42">
        <f t="shared" si="30"/>
        <v>0</v>
      </c>
      <c r="I90" s="67"/>
      <c r="J90" s="45"/>
      <c r="K90" s="14"/>
      <c r="L90" s="65"/>
      <c r="M90" s="73"/>
      <c r="N90" s="41"/>
      <c r="O90" s="62"/>
      <c r="P90" s="63"/>
      <c r="Q90" s="63"/>
      <c r="R90" s="64"/>
    </row>
    <row r="91" spans="1:19" ht="24.75" customHeight="1">
      <c r="A91" s="18" t="s">
        <v>39</v>
      </c>
      <c r="B91" s="19" t="s">
        <v>50</v>
      </c>
      <c r="C91" s="20" t="s">
        <v>6</v>
      </c>
      <c r="D91" s="21" t="s">
        <v>1</v>
      </c>
      <c r="E91" s="22" t="s">
        <v>0</v>
      </c>
      <c r="F91" s="39"/>
      <c r="G91" s="61"/>
      <c r="H91" s="42">
        <f t="shared" si="30"/>
        <v>0</v>
      </c>
      <c r="I91" s="67"/>
      <c r="J91" s="14"/>
      <c r="K91" s="14"/>
      <c r="L91" s="73"/>
      <c r="M91" s="73"/>
      <c r="N91" s="41"/>
      <c r="O91" s="62"/>
      <c r="P91" s="63"/>
      <c r="Q91" s="63"/>
      <c r="R91" s="64"/>
    </row>
    <row r="92" spans="1:19" ht="24.75" customHeight="1">
      <c r="A92" s="18" t="s">
        <v>39</v>
      </c>
      <c r="B92" s="19" t="s">
        <v>50</v>
      </c>
      <c r="C92" s="20" t="s">
        <v>23</v>
      </c>
      <c r="D92" s="21" t="s">
        <v>1</v>
      </c>
      <c r="E92" s="22" t="s">
        <v>0</v>
      </c>
      <c r="F92" s="39">
        <v>87.7</v>
      </c>
      <c r="G92" s="61"/>
      <c r="H92" s="42">
        <f t="shared" si="30"/>
        <v>1</v>
      </c>
      <c r="I92" s="67"/>
      <c r="J92" s="14"/>
      <c r="K92" s="14"/>
      <c r="L92" s="73">
        <v>1</v>
      </c>
      <c r="M92" s="73"/>
      <c r="N92" s="41"/>
      <c r="O92" s="62"/>
      <c r="P92" s="63"/>
      <c r="Q92" s="63"/>
      <c r="R92" s="64"/>
    </row>
    <row r="93" spans="1:19" ht="20.25" customHeight="1">
      <c r="A93" s="18" t="s">
        <v>39</v>
      </c>
      <c r="B93" s="26"/>
      <c r="C93" s="27"/>
      <c r="D93" s="28"/>
      <c r="E93" s="28"/>
      <c r="F93" s="43">
        <f>SUM(F86:F92)</f>
        <v>4319</v>
      </c>
      <c r="G93" s="43">
        <f t="shared" ref="G93" si="31">SUM(G92,G84,G76,G68,G60,G52,G44,G36,G28,G20)</f>
        <v>0</v>
      </c>
      <c r="H93" s="43">
        <f>SUM(H86:H92)</f>
        <v>428.05</v>
      </c>
      <c r="I93" s="43">
        <f t="shared" ref="I93:O93" si="32">SUM(I86:I92)</f>
        <v>0</v>
      </c>
      <c r="J93" s="43">
        <f t="shared" si="32"/>
        <v>0</v>
      </c>
      <c r="K93" s="43">
        <f t="shared" si="32"/>
        <v>0</v>
      </c>
      <c r="L93" s="43">
        <f t="shared" si="32"/>
        <v>408.05</v>
      </c>
      <c r="M93" s="43">
        <f t="shared" si="32"/>
        <v>0</v>
      </c>
      <c r="N93" s="43">
        <f t="shared" si="32"/>
        <v>19.999999999999996</v>
      </c>
      <c r="O93" s="43">
        <f t="shared" si="32"/>
        <v>0</v>
      </c>
      <c r="P93" s="43">
        <f t="shared" ref="P93:R93" si="33">SUM(P86:P92)</f>
        <v>0</v>
      </c>
      <c r="Q93" s="43">
        <f t="shared" si="33"/>
        <v>0</v>
      </c>
      <c r="R93" s="44">
        <f t="shared" si="33"/>
        <v>0</v>
      </c>
    </row>
    <row r="94" spans="1:19" ht="27" customHeight="1">
      <c r="A94" s="18" t="s">
        <v>39</v>
      </c>
      <c r="B94" s="19" t="s">
        <v>24</v>
      </c>
      <c r="C94" s="20" t="s">
        <v>64</v>
      </c>
      <c r="D94" s="30" t="s">
        <v>1</v>
      </c>
      <c r="E94" s="30" t="s">
        <v>63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 t="s">
        <v>52</v>
      </c>
      <c r="Q94" s="46">
        <v>2119.5</v>
      </c>
      <c r="R94" s="60">
        <f>R8+R16+R24+R32+R40+R48+R56+R64+R72+R80+R88</f>
        <v>0</v>
      </c>
    </row>
    <row r="95" spans="1:19" ht="24.75" customHeight="1">
      <c r="A95" s="18" t="s">
        <v>39</v>
      </c>
      <c r="B95" s="19" t="s">
        <v>24</v>
      </c>
      <c r="C95" s="20" t="s">
        <v>65</v>
      </c>
      <c r="D95" s="30" t="s">
        <v>1</v>
      </c>
      <c r="E95" s="30" t="s">
        <v>63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 t="s">
        <v>53</v>
      </c>
      <c r="Q95" s="46">
        <f>Q9+Q17+Q25+Q33+Q41+Q49+Q57+Q65+Q73+Q81+Q89</f>
        <v>249.70000000000002</v>
      </c>
      <c r="R95" s="60">
        <f>R9+R17+R25+R33+R41+R49+R57+R65+R73+R81+R89</f>
        <v>0</v>
      </c>
    </row>
    <row r="96" spans="1:19" ht="27.75" customHeight="1">
      <c r="A96" s="18" t="s">
        <v>39</v>
      </c>
      <c r="B96" s="19" t="s">
        <v>24</v>
      </c>
      <c r="C96" s="20" t="s">
        <v>66</v>
      </c>
      <c r="D96" s="30" t="s">
        <v>1</v>
      </c>
      <c r="E96" s="30" t="s">
        <v>63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 t="s">
        <v>54</v>
      </c>
      <c r="Q96" s="46">
        <v>93</v>
      </c>
      <c r="R96" s="60">
        <f>R10+R18+R26+R34+R42+R50+R58+R66+R74+R82+R90</f>
        <v>0</v>
      </c>
    </row>
    <row r="97" spans="1:18" s="7" customFormat="1">
      <c r="A97" s="18" t="s">
        <v>39</v>
      </c>
      <c r="B97" s="19" t="s">
        <v>24</v>
      </c>
      <c r="C97" s="20" t="s">
        <v>3</v>
      </c>
      <c r="D97" s="30" t="s">
        <v>1</v>
      </c>
      <c r="E97" s="30" t="s">
        <v>0</v>
      </c>
      <c r="F97" s="46">
        <f>F6+F14+F22+F30+F38+F46+F54+F62+F70+F78+F86</f>
        <v>0.4</v>
      </c>
      <c r="G97" s="46">
        <f t="shared" ref="G97:R97" si="34">G6+G14+G22+G30+G38+G46+G54+G62+G70+G78+G86</f>
        <v>0</v>
      </c>
      <c r="H97" s="46">
        <f t="shared" si="34"/>
        <v>3529.0999999999995</v>
      </c>
      <c r="I97" s="46">
        <f t="shared" si="34"/>
        <v>0</v>
      </c>
      <c r="J97" s="46">
        <f t="shared" si="34"/>
        <v>94.9</v>
      </c>
      <c r="K97" s="46">
        <f t="shared" si="34"/>
        <v>0</v>
      </c>
      <c r="L97" s="46">
        <f t="shared" si="34"/>
        <v>25.8</v>
      </c>
      <c r="M97" s="46">
        <f t="shared" si="34"/>
        <v>0</v>
      </c>
      <c r="N97" s="46">
        <f t="shared" si="34"/>
        <v>3408.3999999999992</v>
      </c>
      <c r="O97" s="46">
        <f t="shared" si="34"/>
        <v>0</v>
      </c>
      <c r="P97" s="46">
        <f t="shared" si="34"/>
        <v>0</v>
      </c>
      <c r="Q97" s="46">
        <f t="shared" si="34"/>
        <v>0</v>
      </c>
      <c r="R97" s="60">
        <f t="shared" si="34"/>
        <v>0</v>
      </c>
    </row>
    <row r="98" spans="1:18" s="7" customFormat="1">
      <c r="A98" s="18" t="s">
        <v>39</v>
      </c>
      <c r="B98" s="19" t="s">
        <v>24</v>
      </c>
      <c r="C98" s="20" t="s">
        <v>2</v>
      </c>
      <c r="D98" s="30" t="s">
        <v>1</v>
      </c>
      <c r="E98" s="30" t="s">
        <v>0</v>
      </c>
      <c r="F98" s="46">
        <f>F7+F15+F23+F31+F39+F47+F55+F63+F71+F79+F87</f>
        <v>1701.0000000000002</v>
      </c>
      <c r="G98" s="46">
        <f t="shared" ref="G98:O98" si="35">G7+G15+G23+G31+G39+G47+G55+G63+G71+G79+G87</f>
        <v>0</v>
      </c>
      <c r="H98" s="46">
        <f t="shared" si="35"/>
        <v>1414.44</v>
      </c>
      <c r="I98" s="46">
        <f t="shared" si="35"/>
        <v>0</v>
      </c>
      <c r="J98" s="46">
        <f>J7+J15+J23+J31+J39+J47+J55+J63+J71+J79+J87</f>
        <v>158.32</v>
      </c>
      <c r="K98" s="46">
        <f t="shared" si="35"/>
        <v>0</v>
      </c>
      <c r="L98" s="46">
        <f t="shared" si="35"/>
        <v>1200.08</v>
      </c>
      <c r="M98" s="46">
        <f t="shared" si="35"/>
        <v>0</v>
      </c>
      <c r="N98" s="46">
        <f t="shared" si="35"/>
        <v>56.04</v>
      </c>
      <c r="O98" s="46">
        <f t="shared" si="35"/>
        <v>0</v>
      </c>
      <c r="P98" s="46">
        <f t="shared" ref="P98:R98" si="36">P7+P15+P23+P31+P39+P47+P55+P63+P71+P79+P87</f>
        <v>0</v>
      </c>
      <c r="Q98" s="46">
        <f t="shared" si="36"/>
        <v>0</v>
      </c>
      <c r="R98" s="60">
        <f t="shared" si="36"/>
        <v>0</v>
      </c>
    </row>
    <row r="99" spans="1:18" s="7" customFormat="1" ht="26.25">
      <c r="A99" s="18" t="s">
        <v>39</v>
      </c>
      <c r="B99" s="19" t="s">
        <v>24</v>
      </c>
      <c r="C99" s="20" t="s">
        <v>5</v>
      </c>
      <c r="D99" s="30" t="s">
        <v>1</v>
      </c>
      <c r="E99" s="30" t="s">
        <v>0</v>
      </c>
      <c r="F99" s="46">
        <f>F8+F16+F24+F32+F40+F48+F56+F64+F72+F80+F88</f>
        <v>10206.799999999999</v>
      </c>
      <c r="G99" s="46">
        <f t="shared" ref="G99:O99" si="37">G8+G16+G24+G32+G40+G48+G56+G64+G72+G80+G88</f>
        <v>0</v>
      </c>
      <c r="H99" s="46">
        <f t="shared" si="37"/>
        <v>2356.85</v>
      </c>
      <c r="I99" s="46">
        <f t="shared" si="37"/>
        <v>0</v>
      </c>
      <c r="J99" s="46">
        <f>J8+J16+J24+J32+J40+J48+J56+J64+J72+J80+J88</f>
        <v>75.500000000000014</v>
      </c>
      <c r="K99" s="46">
        <f t="shared" si="37"/>
        <v>0</v>
      </c>
      <c r="L99" s="46">
        <f t="shared" si="37"/>
        <v>1953.05</v>
      </c>
      <c r="M99" s="46">
        <f t="shared" si="37"/>
        <v>0</v>
      </c>
      <c r="N99" s="46">
        <f t="shared" si="37"/>
        <v>328.3</v>
      </c>
      <c r="O99" s="46">
        <f t="shared" si="37"/>
        <v>0</v>
      </c>
      <c r="P99" s="46"/>
      <c r="Q99" s="46"/>
      <c r="R99" s="60"/>
    </row>
    <row r="100" spans="1:18" s="7" customFormat="1">
      <c r="A100" s="18" t="s">
        <v>39</v>
      </c>
      <c r="B100" s="19" t="s">
        <v>24</v>
      </c>
      <c r="C100" s="20" t="s">
        <v>4</v>
      </c>
      <c r="D100" s="30" t="s">
        <v>1</v>
      </c>
      <c r="E100" s="30" t="s">
        <v>0</v>
      </c>
      <c r="F100" s="46">
        <f>F9+F17+F25+F33+F41+F49+F57+F65+F73+F81+F89</f>
        <v>4899.9000000000005</v>
      </c>
      <c r="G100" s="46">
        <f t="shared" ref="G100:O100" si="38">G9+G17+G25+G33+G41+G49+G57+G65+G73+G81+G89</f>
        <v>0</v>
      </c>
      <c r="H100" s="46">
        <f t="shared" si="38"/>
        <v>549.5</v>
      </c>
      <c r="I100" s="46">
        <f t="shared" si="38"/>
        <v>0</v>
      </c>
      <c r="J100" s="46">
        <f t="shared" si="38"/>
        <v>0</v>
      </c>
      <c r="K100" s="46">
        <f t="shared" si="38"/>
        <v>0</v>
      </c>
      <c r="L100" s="46">
        <f t="shared" si="38"/>
        <v>525.4</v>
      </c>
      <c r="M100" s="46">
        <f t="shared" si="38"/>
        <v>0</v>
      </c>
      <c r="N100" s="46">
        <f t="shared" si="38"/>
        <v>24.1</v>
      </c>
      <c r="O100" s="46">
        <f t="shared" si="38"/>
        <v>0</v>
      </c>
      <c r="P100" s="46"/>
      <c r="Q100" s="46"/>
      <c r="R100" s="60"/>
    </row>
    <row r="101" spans="1:18" s="7" customFormat="1" ht="26.25">
      <c r="A101" s="18" t="s">
        <v>39</v>
      </c>
      <c r="B101" s="19" t="s">
        <v>24</v>
      </c>
      <c r="C101" s="20" t="s">
        <v>22</v>
      </c>
      <c r="D101" s="30" t="s">
        <v>1</v>
      </c>
      <c r="E101" s="30" t="s">
        <v>0</v>
      </c>
      <c r="F101" s="46">
        <f>F10+F18+F26+F34+F42+F50+F58+F66+F74+F82+F90</f>
        <v>8.5</v>
      </c>
      <c r="G101" s="46">
        <f t="shared" ref="G101:O101" si="39">G10+G18+G26+G34+G42+G50+G58+G66+G74+G82+G90</f>
        <v>0</v>
      </c>
      <c r="H101" s="46">
        <f t="shared" si="39"/>
        <v>153.60000000000002</v>
      </c>
      <c r="I101" s="46">
        <f t="shared" si="39"/>
        <v>0</v>
      </c>
      <c r="J101" s="46">
        <f t="shared" si="39"/>
        <v>1.2</v>
      </c>
      <c r="K101" s="46">
        <f t="shared" si="39"/>
        <v>0</v>
      </c>
      <c r="L101" s="46">
        <f t="shared" si="39"/>
        <v>152.40000000000003</v>
      </c>
      <c r="M101" s="46">
        <f t="shared" si="39"/>
        <v>0</v>
      </c>
      <c r="N101" s="46">
        <f t="shared" si="39"/>
        <v>0</v>
      </c>
      <c r="O101" s="46">
        <f t="shared" si="39"/>
        <v>0</v>
      </c>
      <c r="P101" s="46">
        <f t="shared" ref="P101:R101" si="40">P10+P18+P26+P34+P42+P50+P58+P66+P74+P82+P90</f>
        <v>0</v>
      </c>
      <c r="Q101" s="46">
        <f t="shared" si="40"/>
        <v>0</v>
      </c>
      <c r="R101" s="60">
        <f t="shared" si="40"/>
        <v>0</v>
      </c>
    </row>
    <row r="102" spans="1:18" s="7" customFormat="1" ht="39">
      <c r="A102" s="18" t="s">
        <v>39</v>
      </c>
      <c r="B102" s="19" t="s">
        <v>24</v>
      </c>
      <c r="C102" s="20" t="s">
        <v>6</v>
      </c>
      <c r="D102" s="30" t="s">
        <v>1</v>
      </c>
      <c r="E102" s="30" t="s">
        <v>0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60"/>
    </row>
    <row r="103" spans="1:18" ht="26.25">
      <c r="A103" s="18" t="s">
        <v>39</v>
      </c>
      <c r="B103" s="19" t="s">
        <v>24</v>
      </c>
      <c r="C103" s="20" t="s">
        <v>23</v>
      </c>
      <c r="D103" s="30" t="s">
        <v>1</v>
      </c>
      <c r="E103" s="30" t="s">
        <v>0</v>
      </c>
      <c r="F103" s="46">
        <f>F12+F20+F28+F36+F44+F52+F60+F68+F76+F84+F92</f>
        <v>549.80000000000007</v>
      </c>
      <c r="G103" s="46">
        <f t="shared" ref="G103:R103" si="41">G12+G20+G28+G36+G44+G52+G60+G68+G76+G84+G92</f>
        <v>0</v>
      </c>
      <c r="H103" s="46">
        <f t="shared" si="41"/>
        <v>54.4</v>
      </c>
      <c r="I103" s="46">
        <f t="shared" si="41"/>
        <v>0</v>
      </c>
      <c r="J103" s="46">
        <f t="shared" si="41"/>
        <v>0</v>
      </c>
      <c r="K103" s="46">
        <f t="shared" si="41"/>
        <v>0</v>
      </c>
      <c r="L103" s="46">
        <f t="shared" si="41"/>
        <v>50.099999999999994</v>
      </c>
      <c r="M103" s="46">
        <f t="shared" si="41"/>
        <v>0</v>
      </c>
      <c r="N103" s="46">
        <f t="shared" si="41"/>
        <v>4.3</v>
      </c>
      <c r="O103" s="46">
        <f t="shared" si="41"/>
        <v>0</v>
      </c>
      <c r="P103" s="46">
        <f t="shared" si="41"/>
        <v>0</v>
      </c>
      <c r="Q103" s="46">
        <f t="shared" si="41"/>
        <v>0</v>
      </c>
      <c r="R103" s="60">
        <f t="shared" si="41"/>
        <v>0</v>
      </c>
    </row>
    <row r="104" spans="1:18" s="33" customFormat="1" ht="26.25" thickBot="1">
      <c r="A104" s="35" t="s">
        <v>39</v>
      </c>
      <c r="B104" s="36" t="s">
        <v>24</v>
      </c>
      <c r="C104" s="37" t="s">
        <v>51</v>
      </c>
      <c r="D104" s="38"/>
      <c r="E104" s="38"/>
      <c r="F104" s="69">
        <f>SUM(F97:F103)</f>
        <v>17366.399999999998</v>
      </c>
      <c r="G104" s="69">
        <f t="shared" ref="G104:I104" si="42">SUM(G97:G103)</f>
        <v>0</v>
      </c>
      <c r="H104" s="69">
        <f t="shared" si="42"/>
        <v>8057.8899999999994</v>
      </c>
      <c r="I104" s="69">
        <f t="shared" si="42"/>
        <v>0</v>
      </c>
      <c r="J104" s="69">
        <f t="shared" ref="J104" si="43">SUM(J97:J103)</f>
        <v>329.92</v>
      </c>
      <c r="K104" s="69">
        <f t="shared" ref="K104:L104" si="44">SUM(K97:K103)</f>
        <v>0</v>
      </c>
      <c r="L104" s="69">
        <f t="shared" si="44"/>
        <v>3906.83</v>
      </c>
      <c r="M104" s="69">
        <f t="shared" ref="M104" si="45">SUM(M97:M103)</f>
        <v>0</v>
      </c>
      <c r="N104" s="69">
        <f t="shared" ref="N104:P104" si="46">SUM(N97:N103)</f>
        <v>3821.1399999999994</v>
      </c>
      <c r="O104" s="69">
        <f t="shared" si="46"/>
        <v>0</v>
      </c>
      <c r="P104" s="69">
        <f t="shared" si="46"/>
        <v>0</v>
      </c>
      <c r="Q104" s="69">
        <f>SUM(Q94:Q103)</f>
        <v>2462.1999999999998</v>
      </c>
      <c r="R104" s="70"/>
    </row>
    <row r="105" spans="1:18" ht="16.5" thickTop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M105" s="34"/>
      <c r="N105" s="34"/>
      <c r="O105" s="34"/>
    </row>
    <row r="106" spans="1:18">
      <c r="A106" s="9" t="s">
        <v>25</v>
      </c>
      <c r="B106" s="4"/>
      <c r="C106" s="5"/>
      <c r="D106"/>
      <c r="E106"/>
    </row>
    <row r="107" spans="1:18">
      <c r="A107" s="10" t="s">
        <v>26</v>
      </c>
      <c r="B107" s="6"/>
      <c r="C107" s="5"/>
      <c r="D107"/>
      <c r="E107"/>
    </row>
    <row r="108" spans="1:18">
      <c r="A108" s="10" t="s">
        <v>27</v>
      </c>
      <c r="B108" s="6"/>
      <c r="C108" s="5"/>
      <c r="D108"/>
      <c r="E108"/>
    </row>
    <row r="109" spans="1:18">
      <c r="A109" s="10" t="s">
        <v>28</v>
      </c>
      <c r="B109" s="6"/>
      <c r="C109" s="5"/>
      <c r="D109"/>
      <c r="E109"/>
    </row>
    <row r="110" spans="1:18">
      <c r="A110" s="10" t="s">
        <v>38</v>
      </c>
      <c r="B110" s="4"/>
    </row>
    <row r="111" spans="1:18">
      <c r="A111" s="10" t="s">
        <v>29</v>
      </c>
      <c r="B111" s="4"/>
    </row>
    <row r="112" spans="1:18" s="2" customFormat="1">
      <c r="A112" s="10"/>
      <c r="B112" s="4"/>
      <c r="D112" s="1"/>
      <c r="E112" s="1"/>
    </row>
    <row r="113" spans="1:17">
      <c r="A113" s="9"/>
    </row>
    <row r="114" spans="1:17">
      <c r="A114" s="9" t="s">
        <v>30</v>
      </c>
    </row>
    <row r="115" spans="1:17">
      <c r="A115" s="10" t="s">
        <v>31</v>
      </c>
    </row>
    <row r="116" spans="1:17">
      <c r="A116" s="10" t="s">
        <v>32</v>
      </c>
    </row>
    <row r="117" spans="1:17">
      <c r="A117" s="10" t="s">
        <v>33</v>
      </c>
    </row>
    <row r="118" spans="1:17">
      <c r="A118" s="10" t="s">
        <v>34</v>
      </c>
    </row>
    <row r="119" spans="1:17">
      <c r="A119" s="10" t="s">
        <v>35</v>
      </c>
    </row>
    <row r="120" spans="1:17">
      <c r="A120" s="10" t="s">
        <v>36</v>
      </c>
    </row>
    <row r="121" spans="1:17">
      <c r="A121" s="10" t="s">
        <v>37</v>
      </c>
    </row>
    <row r="122" spans="1:17">
      <c r="A122"/>
    </row>
    <row r="123" spans="1:17">
      <c r="A123" s="75" t="s">
        <v>69</v>
      </c>
      <c r="B123" s="75"/>
      <c r="C123" s="75"/>
      <c r="D123" s="75"/>
      <c r="E123" s="75"/>
      <c r="F123" s="47"/>
      <c r="G123" s="48"/>
      <c r="H123" s="49"/>
      <c r="I123" s="48" t="s">
        <v>55</v>
      </c>
      <c r="J123" s="48"/>
      <c r="K123" s="48"/>
      <c r="L123" s="12"/>
      <c r="M123" s="12"/>
      <c r="N123" s="12"/>
      <c r="O123" s="48" t="s">
        <v>56</v>
      </c>
      <c r="P123" s="47"/>
      <c r="Q123" s="47"/>
    </row>
    <row r="124" spans="1:17" ht="18.75">
      <c r="A124" s="47"/>
      <c r="B124" s="47"/>
      <c r="C124" s="47"/>
      <c r="D124" s="47"/>
      <c r="E124" s="48"/>
      <c r="F124" s="47"/>
      <c r="G124" s="48"/>
      <c r="H124" s="48"/>
      <c r="I124" s="48" t="s">
        <v>57</v>
      </c>
      <c r="J124" s="48"/>
      <c r="K124" s="50"/>
      <c r="L124" s="47" t="s">
        <v>58</v>
      </c>
      <c r="M124" s="47"/>
      <c r="N124" s="47"/>
      <c r="O124" s="47"/>
      <c r="P124" s="51"/>
      <c r="Q124" s="51"/>
    </row>
    <row r="125" spans="1:17">
      <c r="A125" s="52" t="s">
        <v>61</v>
      </c>
      <c r="B125" s="53"/>
      <c r="C125" s="47"/>
      <c r="D125" s="47"/>
      <c r="E125" s="48"/>
      <c r="F125" s="48"/>
      <c r="G125" s="48"/>
      <c r="H125" s="48" t="s">
        <v>62</v>
      </c>
      <c r="I125" s="48"/>
      <c r="J125" s="48"/>
      <c r="K125" s="48"/>
      <c r="L125" s="48"/>
      <c r="M125" s="47"/>
      <c r="N125" s="47"/>
      <c r="O125" s="54"/>
      <c r="P125" s="55"/>
      <c r="Q125" s="55"/>
    </row>
    <row r="126" spans="1:17">
      <c r="A126" s="47"/>
      <c r="B126" s="47"/>
      <c r="C126" s="47"/>
      <c r="D126" s="47"/>
      <c r="E126" s="48"/>
      <c r="F126" s="48"/>
      <c r="G126" s="48"/>
      <c r="H126" s="48" t="s">
        <v>59</v>
      </c>
      <c r="I126" s="48"/>
      <c r="J126" s="48"/>
      <c r="K126" s="48"/>
      <c r="L126" s="48"/>
      <c r="M126" s="47"/>
      <c r="N126" s="47"/>
      <c r="O126" s="54"/>
      <c r="P126" s="55"/>
      <c r="Q126" s="55"/>
    </row>
    <row r="127" spans="1:17">
      <c r="A127" s="11"/>
    </row>
    <row r="128" spans="1:17">
      <c r="A128" s="11"/>
    </row>
    <row r="129" spans="1:1">
      <c r="A129" s="12"/>
    </row>
  </sheetData>
  <mergeCells count="22">
    <mergeCell ref="A1:R1"/>
    <mergeCell ref="A3:A5"/>
    <mergeCell ref="C3:E3"/>
    <mergeCell ref="F3:G3"/>
    <mergeCell ref="H3:I3"/>
    <mergeCell ref="J3:K3"/>
    <mergeCell ref="L3:M3"/>
    <mergeCell ref="N3:O3"/>
    <mergeCell ref="P3:R3"/>
    <mergeCell ref="C4:C5"/>
    <mergeCell ref="N4:O4"/>
    <mergeCell ref="P4:P5"/>
    <mergeCell ref="Q4:R4"/>
    <mergeCell ref="L4:M4"/>
    <mergeCell ref="A123:E123"/>
    <mergeCell ref="A105:K105"/>
    <mergeCell ref="D4:D5"/>
    <mergeCell ref="E4:E5"/>
    <mergeCell ref="F4:G4"/>
    <mergeCell ref="H4:I4"/>
    <mergeCell ref="J4:K4"/>
    <mergeCell ref="B3:B5"/>
  </mergeCells>
  <printOptions horizontalCentered="1"/>
  <pageMargins left="3.937007874015748E-2" right="3.937007874015748E-2" top="0.74803149606299213" bottom="0.55118110236220474" header="0.31496062992125984" footer="0.31496062992125984"/>
  <pageSetup paperSize="9" scale="59" fitToHeight="0" orientation="landscape" r:id="rId1"/>
  <ignoredErrors>
    <ignoredError sqref="H72 H13 H21 H29 H37 H45 H53 H61 H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реестры участков под ЛЗМ</vt:lpstr>
      <vt:lpstr>'реестры участков под ЛЗМ'!Заголовки_для_печати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Бабурина АГ</dc:creator>
  <cp:lastModifiedBy>Татьяна</cp:lastModifiedBy>
  <cp:lastPrinted>2017-03-06T08:09:09Z</cp:lastPrinted>
  <dcterms:created xsi:type="dcterms:W3CDTF">2016-04-25T11:21:18Z</dcterms:created>
  <dcterms:modified xsi:type="dcterms:W3CDTF">2017-03-06T08:09:13Z</dcterms:modified>
</cp:coreProperties>
</file>