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7 июл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оперативка!$A$2:$Z$249</definedName>
  </definedNames>
  <calcPr calcId="152511"/>
</workbook>
</file>

<file path=xl/calcChain.xml><?xml version="1.0" encoding="utf-8"?>
<calcChain xmlns="http://schemas.openxmlformats.org/spreadsheetml/2006/main">
  <c r="B210" i="2" l="1"/>
  <c r="B212" i="2"/>
  <c r="B218" i="2" l="1"/>
  <c r="S212" i="2"/>
  <c r="Q212" i="2"/>
  <c r="L212" i="2"/>
  <c r="P202" i="2" l="1"/>
  <c r="F210" i="2" l="1"/>
  <c r="F44" i="2" l="1"/>
  <c r="G209" i="2" l="1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F201" i="2"/>
  <c r="B194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D106" i="2"/>
  <c r="D119" i="2"/>
  <c r="D137" i="2"/>
  <c r="D139" i="2"/>
  <c r="D143" i="2"/>
  <c r="D152" i="2"/>
  <c r="D181" i="2"/>
  <c r="D182" i="2"/>
  <c r="D186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46" i="2" l="1"/>
  <c r="C240" i="2"/>
  <c r="C238" i="2"/>
  <c r="C236" i="2"/>
  <c r="C235" i="2"/>
  <c r="C234" i="2"/>
  <c r="C233" i="2"/>
  <c r="C232" i="2"/>
  <c r="C224" i="2"/>
  <c r="C223" i="2"/>
  <c r="C222" i="2"/>
  <c r="C221" i="2"/>
  <c r="C220" i="2"/>
  <c r="C217" i="2"/>
  <c r="D217" i="2" s="1"/>
  <c r="Z216" i="2"/>
  <c r="Z218" i="2" s="1"/>
  <c r="Y216" i="2"/>
  <c r="Y218" i="2" s="1"/>
  <c r="X216" i="2"/>
  <c r="X218" i="2" s="1"/>
  <c r="W216" i="2"/>
  <c r="W218" i="2" s="1"/>
  <c r="V216" i="2"/>
  <c r="V218" i="2" s="1"/>
  <c r="U216" i="2"/>
  <c r="U218" i="2" s="1"/>
  <c r="T216" i="2"/>
  <c r="T218" i="2" s="1"/>
  <c r="S216" i="2"/>
  <c r="S218" i="2" s="1"/>
  <c r="R216" i="2"/>
  <c r="R218" i="2" s="1"/>
  <c r="Q216" i="2"/>
  <c r="Q218" i="2" s="1"/>
  <c r="P216" i="2"/>
  <c r="P218" i="2" s="1"/>
  <c r="O216" i="2"/>
  <c r="O218" i="2" s="1"/>
  <c r="N216" i="2"/>
  <c r="N218" i="2" s="1"/>
  <c r="M216" i="2"/>
  <c r="M218" i="2" s="1"/>
  <c r="L216" i="2"/>
  <c r="L218" i="2" s="1"/>
  <c r="K216" i="2"/>
  <c r="K218" i="2" s="1"/>
  <c r="J216" i="2"/>
  <c r="J218" i="2" s="1"/>
  <c r="I216" i="2"/>
  <c r="I218" i="2" s="1"/>
  <c r="H216" i="2"/>
  <c r="H218" i="2" s="1"/>
  <c r="G216" i="2"/>
  <c r="G218" i="2" s="1"/>
  <c r="F216" i="2"/>
  <c r="F218" i="2" s="1"/>
  <c r="C215" i="2"/>
  <c r="B214" i="2"/>
  <c r="C213" i="2"/>
  <c r="C214" i="2" s="1"/>
  <c r="C211" i="2"/>
  <c r="C212" i="2" s="1"/>
  <c r="D212" i="2" s="1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B209" i="2"/>
  <c r="C208" i="2"/>
  <c r="C207" i="2"/>
  <c r="D207" i="2" s="1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B206" i="2"/>
  <c r="B205" i="2"/>
  <c r="C204" i="2"/>
  <c r="C203" i="2"/>
  <c r="D203" i="2" s="1"/>
  <c r="Z202" i="2"/>
  <c r="Y202" i="2"/>
  <c r="X202" i="2"/>
  <c r="W202" i="2"/>
  <c r="V202" i="2"/>
  <c r="U202" i="2"/>
  <c r="T202" i="2"/>
  <c r="S202" i="2"/>
  <c r="R202" i="2"/>
  <c r="Q202" i="2"/>
  <c r="O202" i="2"/>
  <c r="N202" i="2"/>
  <c r="M202" i="2"/>
  <c r="L202" i="2"/>
  <c r="K202" i="2"/>
  <c r="J202" i="2"/>
  <c r="I202" i="2"/>
  <c r="H202" i="2"/>
  <c r="G202" i="2"/>
  <c r="F202" i="2"/>
  <c r="B202" i="2"/>
  <c r="B201" i="2"/>
  <c r="C200" i="2"/>
  <c r="C199" i="2"/>
  <c r="C201" i="2" s="1"/>
  <c r="C196" i="2"/>
  <c r="C195" i="2"/>
  <c r="D195" i="2" s="1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C193" i="2"/>
  <c r="C192" i="2"/>
  <c r="D192" i="2" s="1"/>
  <c r="C191" i="2"/>
  <c r="D191" i="2" s="1"/>
  <c r="C190" i="2"/>
  <c r="D190" i="2" s="1"/>
  <c r="C189" i="2"/>
  <c r="D189" i="2" s="1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B188" i="2"/>
  <c r="C187" i="2"/>
  <c r="D187" i="2" s="1"/>
  <c r="C185" i="2"/>
  <c r="D185" i="2" s="1"/>
  <c r="C183" i="2"/>
  <c r="D183" i="2" s="1"/>
  <c r="C180" i="2"/>
  <c r="D180" i="2" s="1"/>
  <c r="Y179" i="2"/>
  <c r="V179" i="2"/>
  <c r="S179" i="2"/>
  <c r="M179" i="2"/>
  <c r="L179" i="2"/>
  <c r="K179" i="2"/>
  <c r="H179" i="2"/>
  <c r="B179" i="2"/>
  <c r="C178" i="2"/>
  <c r="D178" i="2" s="1"/>
  <c r="C177" i="2"/>
  <c r="D177" i="2" s="1"/>
  <c r="V176" i="2"/>
  <c r="M176" i="2"/>
  <c r="H176" i="2"/>
  <c r="B176" i="2"/>
  <c r="C175" i="2"/>
  <c r="D175" i="2" s="1"/>
  <c r="C174" i="2"/>
  <c r="U173" i="2"/>
  <c r="R173" i="2"/>
  <c r="B173" i="2"/>
  <c r="C172" i="2"/>
  <c r="D172" i="2" s="1"/>
  <c r="C171" i="2"/>
  <c r="D171" i="2" s="1"/>
  <c r="Y170" i="2"/>
  <c r="W170" i="2"/>
  <c r="S170" i="2"/>
  <c r="R170" i="2"/>
  <c r="N170" i="2"/>
  <c r="L170" i="2"/>
  <c r="K170" i="2"/>
  <c r="J170" i="2"/>
  <c r="I170" i="2"/>
  <c r="C169" i="2"/>
  <c r="C168" i="2"/>
  <c r="D168" i="2" s="1"/>
  <c r="Y167" i="2"/>
  <c r="X167" i="2"/>
  <c r="W167" i="2"/>
  <c r="V167" i="2"/>
  <c r="U167" i="2"/>
  <c r="T167" i="2"/>
  <c r="R167" i="2"/>
  <c r="Q167" i="2"/>
  <c r="N167" i="2"/>
  <c r="M167" i="2"/>
  <c r="L167" i="2"/>
  <c r="K167" i="2"/>
  <c r="J167" i="2"/>
  <c r="I167" i="2"/>
  <c r="F167" i="2"/>
  <c r="B167" i="2"/>
  <c r="C166" i="2"/>
  <c r="D166" i="2" s="1"/>
  <c r="C165" i="2"/>
  <c r="D165" i="2" s="1"/>
  <c r="V164" i="2"/>
  <c r="U164" i="2"/>
  <c r="N164" i="2"/>
  <c r="B164" i="2"/>
  <c r="C163" i="2"/>
  <c r="D163" i="2" s="1"/>
  <c r="C162" i="2"/>
  <c r="D162" i="2" s="1"/>
  <c r="X161" i="2"/>
  <c r="T161" i="2"/>
  <c r="S161" i="2"/>
  <c r="O161" i="2"/>
  <c r="I161" i="2"/>
  <c r="B161" i="2"/>
  <c r="C160" i="2"/>
  <c r="D160" i="2" s="1"/>
  <c r="C159" i="2"/>
  <c r="D159" i="2" s="1"/>
  <c r="Z158" i="2"/>
  <c r="M158" i="2"/>
  <c r="H158" i="2"/>
  <c r="B158" i="2"/>
  <c r="C157" i="2"/>
  <c r="D157" i="2" s="1"/>
  <c r="C156" i="2"/>
  <c r="D156" i="2" s="1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B155" i="2"/>
  <c r="Z154" i="2"/>
  <c r="Y154" i="2"/>
  <c r="X154" i="2"/>
  <c r="V154" i="2"/>
  <c r="U154" i="2"/>
  <c r="T154" i="2"/>
  <c r="S154" i="2"/>
  <c r="Q154" i="2"/>
  <c r="P154" i="2"/>
  <c r="N154" i="2"/>
  <c r="M154" i="2"/>
  <c r="L154" i="2"/>
  <c r="K154" i="2"/>
  <c r="J154" i="2"/>
  <c r="I154" i="2"/>
  <c r="H154" i="2"/>
  <c r="G154" i="2"/>
  <c r="F154" i="2"/>
  <c r="B154" i="2"/>
  <c r="C153" i="2"/>
  <c r="D153" i="2" s="1"/>
  <c r="Z151" i="2"/>
  <c r="Y151" i="2"/>
  <c r="X151" i="2"/>
  <c r="W151" i="2"/>
  <c r="V151" i="2"/>
  <c r="U151" i="2"/>
  <c r="T151" i="2"/>
  <c r="S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B151" i="2"/>
  <c r="C150" i="2"/>
  <c r="D150" i="2" s="1"/>
  <c r="C148" i="2"/>
  <c r="D148" i="2" s="1"/>
  <c r="C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B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B145" i="2"/>
  <c r="C144" i="2"/>
  <c r="D144" i="2" s="1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B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B141" i="2"/>
  <c r="C140" i="2"/>
  <c r="D140" i="2" s="1"/>
  <c r="C138" i="2"/>
  <c r="D138" i="2" s="1"/>
  <c r="C135" i="2"/>
  <c r="D135" i="2" s="1"/>
  <c r="C134" i="2"/>
  <c r="D134" i="2" s="1"/>
  <c r="Y133" i="2"/>
  <c r="U133" i="2"/>
  <c r="S133" i="2"/>
  <c r="Q133" i="2"/>
  <c r="N133" i="2"/>
  <c r="I133" i="2"/>
  <c r="C132" i="2"/>
  <c r="D132" i="2" s="1"/>
  <c r="C131" i="2"/>
  <c r="D131" i="2" s="1"/>
  <c r="X130" i="2"/>
  <c r="V130" i="2"/>
  <c r="S130" i="2"/>
  <c r="R130" i="2"/>
  <c r="J130" i="2"/>
  <c r="F130" i="2"/>
  <c r="B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B129" i="2"/>
  <c r="Z128" i="2"/>
  <c r="Y128" i="2"/>
  <c r="V128" i="2"/>
  <c r="U128" i="2"/>
  <c r="T128" i="2"/>
  <c r="S128" i="2"/>
  <c r="Q128" i="2"/>
  <c r="P128" i="2"/>
  <c r="N128" i="2"/>
  <c r="M128" i="2"/>
  <c r="L128" i="2"/>
  <c r="K128" i="2"/>
  <c r="J128" i="2"/>
  <c r="I128" i="2"/>
  <c r="H128" i="2"/>
  <c r="G128" i="2"/>
  <c r="B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C125" i="2"/>
  <c r="D125" i="2" s="1"/>
  <c r="C124" i="2"/>
  <c r="D124" i="2" s="1"/>
  <c r="C123" i="2"/>
  <c r="C122" i="2"/>
  <c r="D122" i="2" s="1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B121" i="2"/>
  <c r="C120" i="2"/>
  <c r="C118" i="2"/>
  <c r="D118" i="2" s="1"/>
  <c r="C117" i="2"/>
  <c r="D117" i="2" s="1"/>
  <c r="C116" i="2"/>
  <c r="D116" i="2" s="1"/>
  <c r="C115" i="2"/>
  <c r="D115" i="2" s="1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B114" i="2"/>
  <c r="C113" i="2"/>
  <c r="D113" i="2" s="1"/>
  <c r="C112" i="2"/>
  <c r="D112" i="2" s="1"/>
  <c r="C111" i="2"/>
  <c r="D111" i="2" s="1"/>
  <c r="C110" i="2"/>
  <c r="D110" i="2" s="1"/>
  <c r="C109" i="2"/>
  <c r="D109" i="2" s="1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C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G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F48" i="2"/>
  <c r="C43" i="2"/>
  <c r="C40" i="2"/>
  <c r="C39" i="2"/>
  <c r="D39" i="2" s="1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C37" i="2"/>
  <c r="C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B35" i="2"/>
  <c r="D34" i="2"/>
  <c r="C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33" i="2"/>
  <c r="C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B31" i="2"/>
  <c r="C30" i="2"/>
  <c r="D30" i="2" s="1"/>
  <c r="C29" i="2"/>
  <c r="C35" i="2" s="1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B28" i="2"/>
  <c r="C27" i="2"/>
  <c r="C28" i="2" s="1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C26" i="2"/>
  <c r="B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B24" i="2"/>
  <c r="C23" i="2"/>
  <c r="D23" i="2" s="1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C22" i="2"/>
  <c r="B22" i="2"/>
  <c r="D21" i="2"/>
  <c r="C21" i="2"/>
  <c r="D20" i="2"/>
  <c r="C20" i="2"/>
  <c r="Z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C17" i="2"/>
  <c r="B17" i="2"/>
  <c r="D16" i="2"/>
  <c r="C16" i="2"/>
  <c r="D15" i="2"/>
  <c r="C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B13" i="2"/>
  <c r="D12" i="2"/>
  <c r="C12" i="2"/>
  <c r="C10" i="2"/>
  <c r="D10" i="2" s="1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B9" i="2"/>
  <c r="C8" i="2"/>
  <c r="D8" i="2" s="1"/>
  <c r="C7" i="2"/>
  <c r="C9" i="2" s="1"/>
  <c r="D211" i="2" l="1"/>
  <c r="C209" i="2"/>
  <c r="C210" i="2"/>
  <c r="D210" i="2" s="1"/>
  <c r="C145" i="2"/>
  <c r="D107" i="2"/>
  <c r="C47" i="2"/>
  <c r="C142" i="2"/>
  <c r="D142" i="2" s="1"/>
  <c r="D145" i="2"/>
  <c r="C141" i="2"/>
  <c r="D141" i="2" s="1"/>
  <c r="C184" i="2"/>
  <c r="D184" i="2" s="1"/>
  <c r="C188" i="2"/>
  <c r="D188" i="2" s="1"/>
  <c r="D108" i="2"/>
  <c r="C133" i="2"/>
  <c r="D133" i="2" s="1"/>
  <c r="C176" i="2"/>
  <c r="D176" i="2" s="1"/>
  <c r="D174" i="2"/>
  <c r="C128" i="2"/>
  <c r="D128" i="2" s="1"/>
  <c r="D123" i="2"/>
  <c r="C170" i="2"/>
  <c r="D170" i="2" s="1"/>
  <c r="D169" i="2"/>
  <c r="C179" i="2"/>
  <c r="D179" i="2" s="1"/>
  <c r="C126" i="2"/>
  <c r="D126" i="2" s="1"/>
  <c r="D120" i="2"/>
  <c r="C149" i="2"/>
  <c r="D147" i="2"/>
  <c r="C114" i="2"/>
  <c r="D114" i="2" s="1"/>
  <c r="C121" i="2"/>
  <c r="D121" i="2" s="1"/>
  <c r="C146" i="2"/>
  <c r="D146" i="2" s="1"/>
  <c r="C161" i="2"/>
  <c r="D161" i="2" s="1"/>
  <c r="C194" i="2"/>
  <c r="D194" i="2" s="1"/>
  <c r="D193" i="2"/>
  <c r="D214" i="2"/>
  <c r="D213" i="2"/>
  <c r="D201" i="2"/>
  <c r="C206" i="2"/>
  <c r="C197" i="2"/>
  <c r="D197" i="2" s="1"/>
  <c r="D62" i="2"/>
  <c r="D63" i="2" s="1"/>
  <c r="C63" i="2"/>
  <c r="C59" i="2"/>
  <c r="D59" i="2" s="1"/>
  <c r="D45" i="2"/>
  <c r="C89" i="2"/>
  <c r="D89" i="2" s="1"/>
  <c r="C31" i="2"/>
  <c r="C167" i="2"/>
  <c r="D167" i="2" s="1"/>
  <c r="C33" i="2"/>
  <c r="C38" i="2"/>
  <c r="C44" i="2"/>
  <c r="C48" i="2" s="1"/>
  <c r="C158" i="2"/>
  <c r="D158" i="2" s="1"/>
  <c r="C24" i="2"/>
  <c r="D29" i="2"/>
  <c r="D37" i="2"/>
  <c r="C129" i="2"/>
  <c r="D129" i="2" s="1"/>
  <c r="C155" i="2"/>
  <c r="D155" i="2" s="1"/>
  <c r="C154" i="2"/>
  <c r="D154" i="2" s="1"/>
  <c r="C205" i="2"/>
  <c r="D205" i="2" s="1"/>
  <c r="C13" i="2"/>
  <c r="C127" i="2"/>
  <c r="D127" i="2" s="1"/>
  <c r="C130" i="2"/>
  <c r="D130" i="2" s="1"/>
  <c r="C136" i="2"/>
  <c r="D136" i="2" s="1"/>
  <c r="C164" i="2"/>
  <c r="D164" i="2" s="1"/>
  <c r="C173" i="2"/>
  <c r="D173" i="2" s="1"/>
  <c r="C202" i="2"/>
  <c r="D199" i="2"/>
  <c r="C151" i="2" l="1"/>
  <c r="D151" i="2" s="1"/>
  <c r="D149" i="2"/>
  <c r="C216" i="2"/>
  <c r="C218" i="2" l="1"/>
  <c r="D218" i="2" s="1"/>
  <c r="D216" i="2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<sst xmlns="http://schemas.openxmlformats.org/spreadsheetml/2006/main" count="258" uniqueCount="210">
  <si>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</si>
  <si>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</si>
  <si>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</si>
  <si>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</si>
  <si>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</si>
  <si>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</si>
  <si>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</si>
  <si>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</si>
  <si>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</si>
  <si>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</si>
  <si>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</si>
  <si>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</si>
  <si>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</si>
  <si>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</si>
  <si>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</si>
  <si>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</si>
  <si>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</si>
  <si>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</si>
  <si>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</si>
  <si>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</si>
  <si>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</si>
  <si>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</si>
  <si>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</si>
  <si>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</si>
  <si>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</si>
  <si>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</si>
  <si>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</si>
  <si>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</si>
  <si>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</si>
  <si>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</si>
  <si>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</si>
  <si>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</si>
  <si>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</si>
  <si>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</si>
  <si>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</si>
  <si>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</si>
  <si>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</si>
  <si>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</si>
  <si>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</si>
  <si>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</si>
  <si>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</si>
  <si>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</si>
  <si>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</si>
  <si>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</si>
  <si>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</si>
  <si>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</si>
  <si>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</si>
  <si>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</si>
  <si>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</si>
  <si>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</si>
  <si>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</si>
  <si>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</si>
  <si>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</si>
  <si>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</si>
  <si>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</si>
  <si>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</si>
  <si>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</si>
  <si>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</si>
  <si>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</si>
  <si>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</si>
  <si>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</si>
  <si>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</si>
  <si>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</si>
  <si>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</si>
  <si>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</si>
  <si>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</si>
  <si>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</si>
  <si>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</si>
  <si>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</si>
  <si>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</si>
  <si>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</si>
  <si>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</si>
  <si>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</si>
  <si>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</si>
  <si>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</si>
  <si>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</si>
  <si>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</si>
  <si>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</si>
  <si>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</si>
  <si>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</si>
  <si>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</si>
  <si>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</si>
  <si>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</si>
  <si>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</si>
  <si>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</si>
  <si>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</si>
  <si>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</si>
  <si>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</si>
  <si>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</si>
  <si>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</si>
  <si>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</si>
  <si>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</si>
  <si>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</si>
  <si>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</si>
  <si>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</si>
  <si>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</si>
  <si>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</si>
  <si>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</si>
  <si>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</si>
  <si>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</si>
  <si>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</si>
  <si>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</si>
  <si>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</si>
  <si>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</si>
  <si>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</si>
  <si>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</si>
  <si>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</si>
  <si>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</si>
  <si>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</si>
  <si>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</si>
  <si>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</si>
  <si>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</si>
  <si>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</si>
  <si>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</si>
  <si>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</si>
  <si>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</si>
  <si>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</si>
  <si>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</si>
  <si>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</si>
  <si>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</si>
  <si>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</si>
  <si>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</si>
  <si>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</si>
  <si>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</si>
  <si>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</si>
  <si>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</si>
  <si>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</si>
  <si>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</si>
  <si>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</si>
  <si>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</si>
  <si>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</si>
  <si>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</si>
  <si>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</si>
  <si>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</si>
  <si>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</si>
  <si>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</si>
  <si>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</si>
  <si>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</si>
  <si>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</si>
  <si>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</si>
  <si>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</si>
  <si>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</si>
  <si>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</si>
  <si>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</si>
  <si>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</si>
  <si>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</si>
  <si>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</si>
  <si>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</si>
  <si>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</si>
  <si>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</si>
  <si>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</si>
  <si>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</si>
  <si>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</si>
  <si>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</si>
  <si>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</si>
  <si>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</si>
  <si>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</si>
  <si>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</si>
  <si>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</si>
  <si>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</si>
  <si>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</si>
  <si>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</si>
  <si>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</si>
  <si>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</si>
  <si>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</si>
  <si>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</si>
  <si>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</si>
  <si>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</si>
  <si>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</si>
  <si>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</si>
  <si>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</si>
  <si>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</si>
  <si>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</si>
  <si>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</si>
  <si>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</si>
  <si>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</si>
  <si>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</si>
  <si>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</si>
  <si>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</si>
  <si>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</si>
  <si>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</si>
  <si>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</si>
  <si>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</si>
  <si>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</si>
  <si>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</si>
  <si>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</si>
  <si>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</si>
  <si>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</si>
  <si>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</si>
  <si>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</si>
  <si>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</si>
  <si>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</si>
  <si>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</si>
  <si>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</si>
  <si>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</si>
  <si>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</si>
  <si>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</si>
  <si>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</si>
  <si>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</si>
  <si>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</si>
  <si>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</si>
  <si>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</si>
  <si>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</si>
  <si>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</si>
  <si>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</si>
  <si>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</si>
  <si>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</si>
  <si>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</si>
  <si>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</si>
  <si>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>Информация о сельскохозяйственных работах по состоянию на 4 июля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</si>
</sst>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9"/>
  <sheetViews>
    <sheetView tabSelected="1" view="pageBreakPreview" topLeftCell="A2" zoomScale="86" zoomScaleNormal="70" zoomScaleSheetLayoutView="86" zoomScalePageLayoutView="82" workbookViewId="0">
      <pane xSplit="3" ySplit="5" topLeftCell="F7" activePane="bottomRight" state="frozen"/>
      <selection activeCell="A2" sqref="A2"/>
      <selection pane="topRight" activeCell="F2" sqref="F2"/>
      <selection pane="bottomLeft" activeCell="A7" sqref="A7"/>
      <selection pane="bottomRight" activeCell="A193" sqref="A193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2" t="s">
        <v>209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9" customFormat="1" ht="17.399999999999999" customHeight="1" thickBot="1" x14ac:dyDescent="0.4">
      <c r="A4" s="113"/>
      <c r="B4" s="116" t="s">
        <v>192</v>
      </c>
      <c r="C4" s="119" t="s">
        <v>193</v>
      </c>
      <c r="D4" s="119" t="s">
        <v>194</v>
      </c>
      <c r="E4" s="119" t="s">
        <v>204</v>
      </c>
      <c r="F4" s="122" t="s">
        <v>3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4"/>
    </row>
    <row r="5" spans="1:27" s="109" customFormat="1" ht="87" customHeight="1" x14ac:dyDescent="0.3">
      <c r="A5" s="114"/>
      <c r="B5" s="117"/>
      <c r="C5" s="120"/>
      <c r="D5" s="120"/>
      <c r="E5" s="120"/>
      <c r="F5" s="110" t="s">
        <v>4</v>
      </c>
      <c r="G5" s="110" t="s">
        <v>5</v>
      </c>
      <c r="H5" s="110" t="s">
        <v>6</v>
      </c>
      <c r="I5" s="110" t="s">
        <v>7</v>
      </c>
      <c r="J5" s="110" t="s">
        <v>8</v>
      </c>
      <c r="K5" s="110" t="s">
        <v>9</v>
      </c>
      <c r="L5" s="110" t="s">
        <v>10</v>
      </c>
      <c r="M5" s="110" t="s">
        <v>11</v>
      </c>
      <c r="N5" s="110" t="s">
        <v>12</v>
      </c>
      <c r="O5" s="110" t="s">
        <v>13</v>
      </c>
      <c r="P5" s="110" t="s">
        <v>14</v>
      </c>
      <c r="Q5" s="110" t="s">
        <v>15</v>
      </c>
      <c r="R5" s="110" t="s">
        <v>16</v>
      </c>
      <c r="S5" s="110" t="s">
        <v>17</v>
      </c>
      <c r="T5" s="110" t="s">
        <v>18</v>
      </c>
      <c r="U5" s="110" t="s">
        <v>19</v>
      </c>
      <c r="V5" s="110" t="s">
        <v>20</v>
      </c>
      <c r="W5" s="110" t="s">
        <v>21</v>
      </c>
      <c r="X5" s="110" t="s">
        <v>22</v>
      </c>
      <c r="Y5" s="110" t="s">
        <v>23</v>
      </c>
      <c r="Z5" s="110" t="s">
        <v>24</v>
      </c>
    </row>
    <row r="6" spans="1:27" s="109" customFormat="1" ht="70.2" customHeight="1" thickBot="1" x14ac:dyDescent="0.35">
      <c r="A6" s="115"/>
      <c r="B6" s="118"/>
      <c r="C6" s="121"/>
      <c r="D6" s="121"/>
      <c r="E6" s="12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7">
        <v>2776</v>
      </c>
      <c r="J7" s="107">
        <v>1520</v>
      </c>
      <c r="K7" s="107">
        <v>3092</v>
      </c>
      <c r="L7" s="107">
        <v>2190</v>
      </c>
      <c r="M7" s="107">
        <v>2784</v>
      </c>
      <c r="N7" s="107">
        <v>2272</v>
      </c>
      <c r="O7" s="107">
        <v>917</v>
      </c>
      <c r="P7" s="107">
        <v>1364</v>
      </c>
      <c r="Q7" s="107">
        <v>1923</v>
      </c>
      <c r="R7" s="107">
        <v>2737</v>
      </c>
      <c r="S7" s="107">
        <v>3068</v>
      </c>
      <c r="T7" s="107">
        <v>3588</v>
      </c>
      <c r="U7" s="107">
        <v>2552</v>
      </c>
      <c r="V7" s="107">
        <v>1811</v>
      </c>
      <c r="W7" s="107">
        <v>640</v>
      </c>
      <c r="X7" s="107">
        <v>2157</v>
      </c>
      <c r="Y7" s="107">
        <v>3852</v>
      </c>
      <c r="Z7" s="107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7">
        <v>3294</v>
      </c>
      <c r="J8" s="107">
        <v>1614</v>
      </c>
      <c r="K8" s="107">
        <v>3095</v>
      </c>
      <c r="L8" s="107">
        <v>2190</v>
      </c>
      <c r="M8" s="107">
        <v>3066</v>
      </c>
      <c r="N8" s="107">
        <v>2272</v>
      </c>
      <c r="O8" s="107">
        <v>1009</v>
      </c>
      <c r="P8" s="107">
        <v>1461</v>
      </c>
      <c r="Q8" s="107">
        <v>2083</v>
      </c>
      <c r="R8" s="107">
        <v>2736</v>
      </c>
      <c r="S8" s="107">
        <v>3068</v>
      </c>
      <c r="T8" s="107">
        <v>3471</v>
      </c>
      <c r="U8" s="107">
        <v>2576</v>
      </c>
      <c r="V8" s="107">
        <v>1808</v>
      </c>
      <c r="W8" s="107">
        <v>429</v>
      </c>
      <c r="X8" s="107">
        <v>2085</v>
      </c>
      <c r="Y8" s="107">
        <v>4083</v>
      </c>
      <c r="Z8" s="107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8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7"/>
    </row>
    <row r="44" spans="1:30" s="98" customFormat="1" ht="42.6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7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3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9"/>
      <c r="C48" s="99">
        <f>C45/C44</f>
        <v>0.94900518106262111</v>
      </c>
      <c r="D48" s="15"/>
      <c r="E48" s="9"/>
      <c r="F48" s="100">
        <f>F45/F44</f>
        <v>0.8803064155761251</v>
      </c>
      <c r="G48" s="100">
        <f t="shared" ref="G48:Z48" si="20">G45/G44</f>
        <v>0.9530043199371645</v>
      </c>
      <c r="H48" s="100">
        <f t="shared" si="20"/>
        <v>0.92818192365703678</v>
      </c>
      <c r="I48" s="100">
        <f t="shared" si="20"/>
        <v>0.92769669518537157</v>
      </c>
      <c r="J48" s="100">
        <f t="shared" si="20"/>
        <v>0.96712396489927077</v>
      </c>
      <c r="K48" s="100">
        <f t="shared" si="20"/>
        <v>1.0123784880061544</v>
      </c>
      <c r="L48" s="100">
        <f t="shared" si="20"/>
        <v>0.98540293151071601</v>
      </c>
      <c r="M48" s="100">
        <f t="shared" si="20"/>
        <v>0.96341743998772911</v>
      </c>
      <c r="N48" s="100">
        <f t="shared" si="20"/>
        <v>0.9237160120845922</v>
      </c>
      <c r="O48" s="100">
        <f t="shared" si="20"/>
        <v>0.99462890625</v>
      </c>
      <c r="P48" s="100">
        <f t="shared" si="20"/>
        <v>0.84470989761092152</v>
      </c>
      <c r="Q48" s="100">
        <f t="shared" si="20"/>
        <v>0.92141117026075969</v>
      </c>
      <c r="R48" s="100">
        <f t="shared" si="20"/>
        <v>0.98116309336255902</v>
      </c>
      <c r="S48" s="100">
        <f t="shared" si="20"/>
        <v>0.93327828241123034</v>
      </c>
      <c r="T48" s="100">
        <f t="shared" si="20"/>
        <v>0.94460936934327711</v>
      </c>
      <c r="U48" s="100">
        <f t="shared" si="20"/>
        <v>0.92178930997789965</v>
      </c>
      <c r="V48" s="100">
        <f t="shared" si="20"/>
        <v>1.0021413276231264</v>
      </c>
      <c r="W48" s="100">
        <f t="shared" si="20"/>
        <v>0.95541022592152203</v>
      </c>
      <c r="X48" s="100">
        <f t="shared" si="20"/>
        <v>0.99414981559201321</v>
      </c>
      <c r="Y48" s="100">
        <f t="shared" si="20"/>
        <v>0.99580742415677403</v>
      </c>
      <c r="Z48" s="100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87486</v>
      </c>
      <c r="D49" s="15">
        <f t="shared" ref="D49:D112" si="21">C49/B49</f>
        <v>1.2808327477160928</v>
      </c>
      <c r="E49" s="103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4191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3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3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2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2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2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2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2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6423</v>
      </c>
      <c r="D58" s="15">
        <f t="shared" si="21"/>
        <v>0.80297537192149016</v>
      </c>
      <c r="E58" s="102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130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0.85287478422520246</v>
      </c>
      <c r="D59" s="15">
        <f t="shared" si="21"/>
        <v>0.95960408276369824</v>
      </c>
      <c r="E59" s="102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0.8666666666666667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2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2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941.5</v>
      </c>
      <c r="D62" s="15">
        <f t="shared" si="21"/>
        <v>1.1102594339622642</v>
      </c>
      <c r="E62" s="102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8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0.96762589928057552</v>
      </c>
      <c r="D63" s="9">
        <f t="shared" ref="D63:Z63" si="24">D62/D61</f>
        <v>1.0018579476041809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0.8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364</v>
      </c>
      <c r="D64" s="15">
        <f t="shared" si="21"/>
        <v>0.92151898734177218</v>
      </c>
      <c r="E64" s="102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1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2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965</v>
      </c>
      <c r="D66" s="15">
        <f t="shared" si="21"/>
        <v>0.99484536082474229</v>
      </c>
      <c r="E66" s="102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400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2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2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101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2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2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2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2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2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2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2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2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2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2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2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2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2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2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2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2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2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2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2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2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2"/>
      <c r="F89" s="96">
        <f>(F45-F90)/2</f>
        <v>-48</v>
      </c>
      <c r="G89" s="96">
        <f t="shared" ref="G89:Z89" si="26">(G45-G90)/2</f>
        <v>0</v>
      </c>
      <c r="H89" s="96">
        <f t="shared" si="26"/>
        <v>0</v>
      </c>
      <c r="I89" s="96">
        <f t="shared" si="26"/>
        <v>335</v>
      </c>
      <c r="J89" s="96">
        <f t="shared" si="26"/>
        <v>0</v>
      </c>
      <c r="K89" s="96">
        <f t="shared" si="26"/>
        <v>1249.5</v>
      </c>
      <c r="L89" s="96">
        <f t="shared" si="26"/>
        <v>566.5</v>
      </c>
      <c r="M89" s="96">
        <f t="shared" si="26"/>
        <v>-217</v>
      </c>
      <c r="N89" s="96">
        <f t="shared" si="26"/>
        <v>456</v>
      </c>
      <c r="O89" s="96">
        <f t="shared" si="26"/>
        <v>0</v>
      </c>
      <c r="P89" s="96">
        <f t="shared" si="26"/>
        <v>340</v>
      </c>
      <c r="Q89" s="96">
        <f t="shared" si="26"/>
        <v>138.5</v>
      </c>
      <c r="R89" s="96">
        <f t="shared" si="26"/>
        <v>0</v>
      </c>
      <c r="S89" s="96">
        <f t="shared" si="26"/>
        <v>0</v>
      </c>
      <c r="T89" s="96">
        <f t="shared" si="26"/>
        <v>329</v>
      </c>
      <c r="U89" s="96">
        <f t="shared" si="26"/>
        <v>964.75</v>
      </c>
      <c r="V89" s="96">
        <f t="shared" si="26"/>
        <v>0</v>
      </c>
      <c r="W89" s="96">
        <f t="shared" si="26"/>
        <v>24.5</v>
      </c>
      <c r="X89" s="96">
        <f t="shared" si="26"/>
        <v>240</v>
      </c>
      <c r="Y89" s="96">
        <f t="shared" si="26"/>
        <v>0</v>
      </c>
      <c r="Z89" s="96">
        <f t="shared" si="26"/>
        <v>0</v>
      </c>
    </row>
    <row r="90" spans="1:27" ht="31.8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2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2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2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2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2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2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2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2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80"/>
      <c r="C98" s="80"/>
      <c r="D98" s="15" t="e">
        <f t="shared" si="21"/>
        <v>#DIV/0!</v>
      </c>
      <c r="E98" s="102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s="12" customFormat="1" ht="30" hidden="1" customHeight="1" outlineLevel="1" x14ac:dyDescent="0.25">
      <c r="A99" s="45" t="s">
        <v>86</v>
      </c>
      <c r="B99" s="23"/>
      <c r="C99" s="27"/>
      <c r="D99" s="15" t="e">
        <f t="shared" si="21"/>
        <v>#DIV/0!</v>
      </c>
      <c r="E99" s="102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5">
      <c r="A100" s="45" t="s">
        <v>91</v>
      </c>
      <c r="B100" s="38"/>
      <c r="C100" s="26"/>
      <c r="D100" s="15" t="e">
        <f t="shared" si="21"/>
        <v>#DIV/0!</v>
      </c>
      <c r="E100" s="102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6"/>
      <c r="D101" s="15" t="e">
        <f t="shared" si="21"/>
        <v>#DIV/0!</v>
      </c>
      <c r="E101" s="102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6"/>
      <c r="D102" s="15" t="e">
        <f t="shared" si="21"/>
        <v>#DIV/0!</v>
      </c>
      <c r="E102" s="102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799999999999997" hidden="1" customHeight="1" outlineLevel="1" x14ac:dyDescent="0.25">
      <c r="A103" s="13" t="s">
        <v>87</v>
      </c>
      <c r="B103" s="38"/>
      <c r="C103" s="26"/>
      <c r="D103" s="15" t="e">
        <f t="shared" si="21"/>
        <v>#DIV/0!</v>
      </c>
      <c r="E103" s="102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5">
      <c r="A104" s="13" t="s">
        <v>88</v>
      </c>
      <c r="B104" s="38"/>
      <c r="C104" s="26"/>
      <c r="D104" s="15" t="e">
        <f t="shared" si="21"/>
        <v>#DIV/0!</v>
      </c>
      <c r="E104" s="102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2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hidden="1" customHeight="1" x14ac:dyDescent="0.25">
      <c r="A106" s="32" t="s">
        <v>90</v>
      </c>
      <c r="B106" s="23"/>
      <c r="C106" s="27"/>
      <c r="D106" s="15" t="e">
        <f t="shared" si="21"/>
        <v>#DIV/0!</v>
      </c>
      <c r="E106" s="102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s="12" customFormat="1" ht="30" hidden="1" customHeight="1" x14ac:dyDescent="0.25">
      <c r="A107" s="13" t="s">
        <v>181</v>
      </c>
      <c r="B107" s="29" t="e">
        <f>B106/B105</f>
        <v>#DIV/0!</v>
      </c>
      <c r="C107" s="29" t="e">
        <f>C106/C105</f>
        <v>#DIV/0!</v>
      </c>
      <c r="D107" s="15" t="e">
        <f t="shared" si="21"/>
        <v>#DIV/0!</v>
      </c>
      <c r="E107" s="102"/>
      <c r="F107" s="29" t="e">
        <f>F106/F105</f>
        <v>#DIV/0!</v>
      </c>
      <c r="G107" s="29" t="e">
        <f>G106/G105</f>
        <v>#DIV/0!</v>
      </c>
      <c r="H107" s="29" t="e">
        <f t="shared" ref="H107:Z107" si="28">H106/H105</f>
        <v>#DIV/0!</v>
      </c>
      <c r="I107" s="29" t="e">
        <f t="shared" si="28"/>
        <v>#DIV/0!</v>
      </c>
      <c r="J107" s="29" t="e">
        <f t="shared" si="28"/>
        <v>#DIV/0!</v>
      </c>
      <c r="K107" s="29" t="e">
        <f t="shared" si="28"/>
        <v>#DIV/0!</v>
      </c>
      <c r="L107" s="29" t="e">
        <f t="shared" si="28"/>
        <v>#DIV/0!</v>
      </c>
      <c r="M107" s="29" t="e">
        <f t="shared" si="28"/>
        <v>#DIV/0!</v>
      </c>
      <c r="N107" s="29" t="e">
        <f t="shared" si="28"/>
        <v>#DIV/0!</v>
      </c>
      <c r="O107" s="29" t="e">
        <f t="shared" si="28"/>
        <v>#DIV/0!</v>
      </c>
      <c r="P107" s="29" t="e">
        <f t="shared" si="28"/>
        <v>#DIV/0!</v>
      </c>
      <c r="Q107" s="29" t="e">
        <f t="shared" si="28"/>
        <v>#DIV/0!</v>
      </c>
      <c r="R107" s="29" t="e">
        <f t="shared" si="28"/>
        <v>#DIV/0!</v>
      </c>
      <c r="S107" s="29" t="e">
        <f t="shared" si="28"/>
        <v>#DIV/0!</v>
      </c>
      <c r="T107" s="29" t="e">
        <f t="shared" si="28"/>
        <v>#DIV/0!</v>
      </c>
      <c r="U107" s="29" t="e">
        <f t="shared" si="28"/>
        <v>#DIV/0!</v>
      </c>
      <c r="V107" s="29" t="e">
        <f t="shared" si="28"/>
        <v>#DIV/0!</v>
      </c>
      <c r="W107" s="29" t="e">
        <f t="shared" si="28"/>
        <v>#DIV/0!</v>
      </c>
      <c r="X107" s="29" t="e">
        <f t="shared" si="28"/>
        <v>#DIV/0!</v>
      </c>
      <c r="Y107" s="29" t="e">
        <f t="shared" si="28"/>
        <v>#DIV/0!</v>
      </c>
      <c r="Z107" s="29" t="e">
        <f t="shared" si="28"/>
        <v>#DIV/0!</v>
      </c>
    </row>
    <row r="108" spans="1:26" s="93" customFormat="1" ht="31.8" hidden="1" customHeight="1" x14ac:dyDescent="0.25">
      <c r="A108" s="91" t="s">
        <v>95</v>
      </c>
      <c r="B108" s="94">
        <f>B105-B106</f>
        <v>0</v>
      </c>
      <c r="C108" s="94">
        <f>C105-C106</f>
        <v>0</v>
      </c>
      <c r="D108" s="15" t="e">
        <f t="shared" si="21"/>
        <v>#DIV/0!</v>
      </c>
      <c r="E108" s="102"/>
      <c r="F108" s="94">
        <f t="shared" ref="F108:Z108" si="29">F105-F106</f>
        <v>0</v>
      </c>
      <c r="G108" s="94">
        <f t="shared" si="29"/>
        <v>0</v>
      </c>
      <c r="H108" s="94">
        <f t="shared" si="29"/>
        <v>0</v>
      </c>
      <c r="I108" s="94">
        <f t="shared" si="29"/>
        <v>0</v>
      </c>
      <c r="J108" s="94">
        <f t="shared" si="29"/>
        <v>0</v>
      </c>
      <c r="K108" s="94">
        <f t="shared" si="29"/>
        <v>0</v>
      </c>
      <c r="L108" s="94">
        <f t="shared" si="29"/>
        <v>0</v>
      </c>
      <c r="M108" s="94">
        <f t="shared" si="29"/>
        <v>0</v>
      </c>
      <c r="N108" s="94">
        <f t="shared" si="29"/>
        <v>0</v>
      </c>
      <c r="O108" s="94">
        <f t="shared" si="29"/>
        <v>0</v>
      </c>
      <c r="P108" s="94">
        <f t="shared" si="29"/>
        <v>0</v>
      </c>
      <c r="Q108" s="94">
        <f t="shared" si="29"/>
        <v>0</v>
      </c>
      <c r="R108" s="94">
        <f t="shared" si="29"/>
        <v>0</v>
      </c>
      <c r="S108" s="94">
        <f t="shared" si="29"/>
        <v>0</v>
      </c>
      <c r="T108" s="94">
        <f t="shared" si="29"/>
        <v>0</v>
      </c>
      <c r="U108" s="94">
        <f t="shared" si="29"/>
        <v>0</v>
      </c>
      <c r="V108" s="94">
        <f t="shared" si="29"/>
        <v>0</v>
      </c>
      <c r="W108" s="94">
        <f t="shared" si="29"/>
        <v>0</v>
      </c>
      <c r="X108" s="94">
        <f t="shared" si="29"/>
        <v>0</v>
      </c>
      <c r="Y108" s="94">
        <f t="shared" si="29"/>
        <v>0</v>
      </c>
      <c r="Z108" s="94">
        <f t="shared" si="29"/>
        <v>0</v>
      </c>
    </row>
    <row r="109" spans="1:26" s="12" customFormat="1" ht="30" hidden="1" customHeight="1" x14ac:dyDescent="0.25">
      <c r="A109" s="11" t="s">
        <v>91</v>
      </c>
      <c r="B109" s="38"/>
      <c r="C109" s="26">
        <f t="shared" ref="C109:C112" si="30">SUM(F109:Z109)</f>
        <v>0</v>
      </c>
      <c r="D109" s="15" t="e">
        <f t="shared" si="21"/>
        <v>#DIV/0!</v>
      </c>
      <c r="E109" s="102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s="12" customFormat="1" ht="30" hidden="1" customHeight="1" x14ac:dyDescent="0.25">
      <c r="A110" s="11" t="s">
        <v>92</v>
      </c>
      <c r="B110" s="38"/>
      <c r="C110" s="26">
        <f t="shared" si="30"/>
        <v>0</v>
      </c>
      <c r="D110" s="15" t="e">
        <f t="shared" si="21"/>
        <v>#DIV/0!</v>
      </c>
      <c r="E110" s="102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s="12" customFormat="1" ht="30" hidden="1" customHeight="1" x14ac:dyDescent="0.25">
      <c r="A111" s="11" t="s">
        <v>93</v>
      </c>
      <c r="B111" s="38"/>
      <c r="C111" s="26">
        <f t="shared" si="30"/>
        <v>0</v>
      </c>
      <c r="D111" s="15" t="e">
        <f t="shared" si="21"/>
        <v>#DIV/0!</v>
      </c>
      <c r="E111" s="102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s="12" customFormat="1" ht="30" hidden="1" customHeight="1" x14ac:dyDescent="0.25">
      <c r="A112" s="11" t="s">
        <v>94</v>
      </c>
      <c r="B112" s="38"/>
      <c r="C112" s="26">
        <f t="shared" si="30"/>
        <v>0</v>
      </c>
      <c r="D112" s="15" t="e">
        <f t="shared" si="21"/>
        <v>#DIV/0!</v>
      </c>
      <c r="E112" s="102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12" customFormat="1" ht="30" hidden="1" customHeight="1" x14ac:dyDescent="0.25">
      <c r="A113" s="32" t="s">
        <v>96</v>
      </c>
      <c r="B113" s="27"/>
      <c r="C113" s="27">
        <f>SUM(F113:Z113)</f>
        <v>0</v>
      </c>
      <c r="D113" s="15" t="e">
        <f t="shared" ref="D113:D176" si="31">C113/B113</f>
        <v>#DIV/0!</v>
      </c>
      <c r="E113" s="102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s="12" customFormat="1" ht="31.2" hidden="1" customHeight="1" x14ac:dyDescent="0.25">
      <c r="A114" s="13" t="s">
        <v>181</v>
      </c>
      <c r="B114" s="29" t="e">
        <f>B113/B105</f>
        <v>#DIV/0!</v>
      </c>
      <c r="C114" s="29" t="e">
        <f>C113/C105</f>
        <v>#DIV/0!</v>
      </c>
      <c r="D114" s="15" t="e">
        <f t="shared" si="31"/>
        <v>#DIV/0!</v>
      </c>
      <c r="E114" s="102"/>
      <c r="F114" s="29" t="e">
        <f t="shared" ref="F114:Z114" si="32">F113/F105</f>
        <v>#DIV/0!</v>
      </c>
      <c r="G114" s="29" t="e">
        <f t="shared" si="32"/>
        <v>#DIV/0!</v>
      </c>
      <c r="H114" s="29" t="e">
        <f t="shared" si="32"/>
        <v>#DIV/0!</v>
      </c>
      <c r="I114" s="29" t="e">
        <f t="shared" si="32"/>
        <v>#DIV/0!</v>
      </c>
      <c r="J114" s="29" t="e">
        <f t="shared" si="32"/>
        <v>#DIV/0!</v>
      </c>
      <c r="K114" s="29" t="e">
        <f t="shared" si="32"/>
        <v>#DIV/0!</v>
      </c>
      <c r="L114" s="29" t="e">
        <f t="shared" si="32"/>
        <v>#DIV/0!</v>
      </c>
      <c r="M114" s="29" t="e">
        <f t="shared" si="32"/>
        <v>#DIV/0!</v>
      </c>
      <c r="N114" s="29" t="e">
        <f t="shared" si="32"/>
        <v>#DIV/0!</v>
      </c>
      <c r="O114" s="29" t="e">
        <f t="shared" si="32"/>
        <v>#DIV/0!</v>
      </c>
      <c r="P114" s="29" t="e">
        <f t="shared" si="32"/>
        <v>#DIV/0!</v>
      </c>
      <c r="Q114" s="29" t="e">
        <f t="shared" si="32"/>
        <v>#DIV/0!</v>
      </c>
      <c r="R114" s="29" t="e">
        <f t="shared" si="32"/>
        <v>#DIV/0!</v>
      </c>
      <c r="S114" s="29" t="e">
        <f t="shared" si="32"/>
        <v>#DIV/0!</v>
      </c>
      <c r="T114" s="29" t="e">
        <f t="shared" si="32"/>
        <v>#DIV/0!</v>
      </c>
      <c r="U114" s="29" t="e">
        <f t="shared" si="32"/>
        <v>#DIV/0!</v>
      </c>
      <c r="V114" s="29" t="e">
        <f t="shared" si="32"/>
        <v>#DIV/0!</v>
      </c>
      <c r="W114" s="29" t="e">
        <f t="shared" si="32"/>
        <v>#DIV/0!</v>
      </c>
      <c r="X114" s="29" t="e">
        <f t="shared" si="32"/>
        <v>#DIV/0!</v>
      </c>
      <c r="Y114" s="29" t="e">
        <f t="shared" si="32"/>
        <v>#DIV/0!</v>
      </c>
      <c r="Z114" s="29" t="e">
        <f t="shared" si="32"/>
        <v>#DIV/0!</v>
      </c>
    </row>
    <row r="115" spans="1:26" s="12" customFormat="1" ht="30" hidden="1" customHeight="1" x14ac:dyDescent="0.25">
      <c r="A115" s="11" t="s">
        <v>91</v>
      </c>
      <c r="B115" s="38"/>
      <c r="C115" s="26">
        <f t="shared" ref="C115:C125" si="33">SUM(F115:Z115)</f>
        <v>0</v>
      </c>
      <c r="D115" s="15" t="e">
        <f t="shared" si="31"/>
        <v>#DIV/0!</v>
      </c>
      <c r="E115" s="102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s="12" customFormat="1" ht="30" hidden="1" customHeight="1" x14ac:dyDescent="0.25">
      <c r="A116" s="11" t="s">
        <v>92</v>
      </c>
      <c r="B116" s="38"/>
      <c r="C116" s="26">
        <f t="shared" si="33"/>
        <v>0</v>
      </c>
      <c r="D116" s="15" t="e">
        <f t="shared" si="31"/>
        <v>#DIV/0!</v>
      </c>
      <c r="E116" s="102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s="12" customFormat="1" ht="30" hidden="1" customHeight="1" x14ac:dyDescent="0.25">
      <c r="A117" s="11" t="s">
        <v>93</v>
      </c>
      <c r="B117" s="38"/>
      <c r="C117" s="26">
        <f t="shared" si="33"/>
        <v>0</v>
      </c>
      <c r="D117" s="15" t="e">
        <f t="shared" si="31"/>
        <v>#DIV/0!</v>
      </c>
      <c r="E117" s="102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s="12" customFormat="1" ht="30" hidden="1" customHeight="1" x14ac:dyDescent="0.25">
      <c r="A118" s="11" t="s">
        <v>94</v>
      </c>
      <c r="B118" s="38"/>
      <c r="C118" s="26">
        <f t="shared" si="33"/>
        <v>0</v>
      </c>
      <c r="D118" s="15" t="e">
        <f t="shared" si="31"/>
        <v>#DIV/0!</v>
      </c>
      <c r="E118" s="102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1"/>
      <c r="V118" s="24"/>
      <c r="W118" s="24"/>
      <c r="X118" s="24"/>
      <c r="Y118" s="24"/>
      <c r="Z118" s="24"/>
    </row>
    <row r="119" spans="1:26" s="47" customFormat="1" ht="48" hidden="1" customHeight="1" x14ac:dyDescent="0.25">
      <c r="A119" s="13" t="s">
        <v>190</v>
      </c>
      <c r="B119" s="38"/>
      <c r="C119" s="26">
        <v>595200</v>
      </c>
      <c r="D119" s="15" t="e">
        <f t="shared" si="31"/>
        <v>#DIV/0!</v>
      </c>
      <c r="E119" s="102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s="12" customFormat="1" ht="30" hidden="1" customHeight="1" x14ac:dyDescent="0.25">
      <c r="A120" s="32" t="s">
        <v>191</v>
      </c>
      <c r="B120" s="27"/>
      <c r="C120" s="27">
        <f t="shared" si="33"/>
        <v>0</v>
      </c>
      <c r="D120" s="15" t="e">
        <f t="shared" si="31"/>
        <v>#DIV/0!</v>
      </c>
      <c r="E120" s="102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s="12" customFormat="1" ht="27" hidden="1" customHeight="1" x14ac:dyDescent="0.25">
      <c r="A121" s="13" t="s">
        <v>51</v>
      </c>
      <c r="B121" s="30" t="e">
        <f>B120/B119</f>
        <v>#DIV/0!</v>
      </c>
      <c r="C121" s="30">
        <f>C120/C119</f>
        <v>0</v>
      </c>
      <c r="D121" s="15" t="e">
        <f t="shared" si="31"/>
        <v>#DIV/0!</v>
      </c>
      <c r="E121" s="102"/>
      <c r="F121" s="30" t="e">
        <f t="shared" ref="F121:Z121" si="34">F120/F119</f>
        <v>#DIV/0!</v>
      </c>
      <c r="G121" s="30" t="e">
        <f t="shared" si="34"/>
        <v>#DIV/0!</v>
      </c>
      <c r="H121" s="30" t="e">
        <f t="shared" si="34"/>
        <v>#DIV/0!</v>
      </c>
      <c r="I121" s="30" t="e">
        <f t="shared" si="34"/>
        <v>#DIV/0!</v>
      </c>
      <c r="J121" s="30" t="e">
        <f t="shared" si="34"/>
        <v>#DIV/0!</v>
      </c>
      <c r="K121" s="30" t="e">
        <f t="shared" si="34"/>
        <v>#DIV/0!</v>
      </c>
      <c r="L121" s="30" t="e">
        <f t="shared" si="34"/>
        <v>#DIV/0!</v>
      </c>
      <c r="M121" s="30" t="e">
        <f t="shared" si="34"/>
        <v>#DIV/0!</v>
      </c>
      <c r="N121" s="30" t="e">
        <f t="shared" si="34"/>
        <v>#DIV/0!</v>
      </c>
      <c r="O121" s="30" t="e">
        <f t="shared" si="34"/>
        <v>#DIV/0!</v>
      </c>
      <c r="P121" s="30" t="e">
        <f t="shared" si="34"/>
        <v>#DIV/0!</v>
      </c>
      <c r="Q121" s="30" t="e">
        <f t="shared" si="34"/>
        <v>#DIV/0!</v>
      </c>
      <c r="R121" s="30" t="e">
        <f t="shared" si="34"/>
        <v>#DIV/0!</v>
      </c>
      <c r="S121" s="30" t="e">
        <f t="shared" si="34"/>
        <v>#DIV/0!</v>
      </c>
      <c r="T121" s="30" t="e">
        <f t="shared" si="34"/>
        <v>#DIV/0!</v>
      </c>
      <c r="U121" s="30" t="e">
        <f t="shared" si="34"/>
        <v>#DIV/0!</v>
      </c>
      <c r="V121" s="30" t="e">
        <f t="shared" si="34"/>
        <v>#DIV/0!</v>
      </c>
      <c r="W121" s="30" t="e">
        <f t="shared" si="34"/>
        <v>#DIV/0!</v>
      </c>
      <c r="X121" s="30" t="e">
        <f t="shared" si="34"/>
        <v>#DIV/0!</v>
      </c>
      <c r="Y121" s="30" t="e">
        <f t="shared" si="34"/>
        <v>#DIV/0!</v>
      </c>
      <c r="Z121" s="30" t="e">
        <f t="shared" si="34"/>
        <v>#DIV/0!</v>
      </c>
    </row>
    <row r="122" spans="1:26" s="12" customFormat="1" ht="30" hidden="1" customHeight="1" x14ac:dyDescent="0.25">
      <c r="A122" s="11" t="s">
        <v>91</v>
      </c>
      <c r="B122" s="26"/>
      <c r="C122" s="26">
        <f t="shared" si="33"/>
        <v>0</v>
      </c>
      <c r="D122" s="15" t="e">
        <f t="shared" si="31"/>
        <v>#DIV/0!</v>
      </c>
      <c r="E122" s="102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s="12" customFormat="1" ht="30" hidden="1" customHeight="1" x14ac:dyDescent="0.25">
      <c r="A123" s="11" t="s">
        <v>92</v>
      </c>
      <c r="B123" s="26"/>
      <c r="C123" s="26">
        <f t="shared" si="33"/>
        <v>0</v>
      </c>
      <c r="D123" s="15" t="e">
        <f t="shared" si="31"/>
        <v>#DIV/0!</v>
      </c>
      <c r="E123" s="102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s="12" customFormat="1" ht="31.2" hidden="1" customHeight="1" x14ac:dyDescent="0.25">
      <c r="A124" s="11" t="s">
        <v>93</v>
      </c>
      <c r="B124" s="26"/>
      <c r="C124" s="26">
        <f t="shared" si="33"/>
        <v>0</v>
      </c>
      <c r="D124" s="15" t="e">
        <f t="shared" si="31"/>
        <v>#DIV/0!</v>
      </c>
      <c r="E124" s="102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s="12" customFormat="1" ht="31.2" hidden="1" customHeight="1" x14ac:dyDescent="0.25">
      <c r="A125" s="11" t="s">
        <v>94</v>
      </c>
      <c r="B125" s="38"/>
      <c r="C125" s="26">
        <f t="shared" si="33"/>
        <v>0</v>
      </c>
      <c r="D125" s="15" t="e">
        <f t="shared" si="31"/>
        <v>#DIV/0!</v>
      </c>
      <c r="E125" s="102"/>
      <c r="F125" s="24"/>
      <c r="G125" s="24"/>
      <c r="H125" s="48"/>
      <c r="I125" s="48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1"/>
      <c r="V125" s="24"/>
      <c r="W125" s="24"/>
      <c r="X125" s="24"/>
      <c r="Y125" s="24"/>
      <c r="Z125" s="24"/>
    </row>
    <row r="126" spans="1:26" s="12" customFormat="1" ht="31.2" hidden="1" customHeight="1" x14ac:dyDescent="0.25">
      <c r="A126" s="32" t="s">
        <v>97</v>
      </c>
      <c r="B126" s="50" t="e">
        <f>B120/B113*10</f>
        <v>#DIV/0!</v>
      </c>
      <c r="C126" s="50" t="e">
        <f>C120/C113*10</f>
        <v>#DIV/0!</v>
      </c>
      <c r="D126" s="15" t="e">
        <f t="shared" si="31"/>
        <v>#DIV/0!</v>
      </c>
      <c r="E126" s="102"/>
      <c r="F126" s="51" t="e">
        <f t="shared" ref="F126:Z126" si="35">F120/F113*10</f>
        <v>#DIV/0!</v>
      </c>
      <c r="G126" s="51" t="e">
        <f t="shared" si="35"/>
        <v>#DIV/0!</v>
      </c>
      <c r="H126" s="51" t="e">
        <f t="shared" si="35"/>
        <v>#DIV/0!</v>
      </c>
      <c r="I126" s="51" t="e">
        <f t="shared" si="35"/>
        <v>#DIV/0!</v>
      </c>
      <c r="J126" s="51" t="e">
        <f t="shared" si="35"/>
        <v>#DIV/0!</v>
      </c>
      <c r="K126" s="51" t="e">
        <f t="shared" si="35"/>
        <v>#DIV/0!</v>
      </c>
      <c r="L126" s="51" t="e">
        <f t="shared" si="35"/>
        <v>#DIV/0!</v>
      </c>
      <c r="M126" s="51" t="e">
        <f t="shared" si="35"/>
        <v>#DIV/0!</v>
      </c>
      <c r="N126" s="51" t="e">
        <f t="shared" si="35"/>
        <v>#DIV/0!</v>
      </c>
      <c r="O126" s="51" t="e">
        <f t="shared" si="35"/>
        <v>#DIV/0!</v>
      </c>
      <c r="P126" s="51" t="e">
        <f t="shared" si="35"/>
        <v>#DIV/0!</v>
      </c>
      <c r="Q126" s="51" t="e">
        <f t="shared" si="35"/>
        <v>#DIV/0!</v>
      </c>
      <c r="R126" s="51" t="e">
        <f t="shared" si="35"/>
        <v>#DIV/0!</v>
      </c>
      <c r="S126" s="51" t="e">
        <f t="shared" si="35"/>
        <v>#DIV/0!</v>
      </c>
      <c r="T126" s="51" t="e">
        <f t="shared" si="35"/>
        <v>#DIV/0!</v>
      </c>
      <c r="U126" s="51" t="e">
        <f t="shared" si="35"/>
        <v>#DIV/0!</v>
      </c>
      <c r="V126" s="51" t="e">
        <f t="shared" si="35"/>
        <v>#DIV/0!</v>
      </c>
      <c r="W126" s="51" t="e">
        <f t="shared" si="35"/>
        <v>#DIV/0!</v>
      </c>
      <c r="X126" s="51" t="e">
        <f t="shared" si="35"/>
        <v>#DIV/0!</v>
      </c>
      <c r="Y126" s="51" t="e">
        <f t="shared" si="35"/>
        <v>#DIV/0!</v>
      </c>
      <c r="Z126" s="51" t="e">
        <f t="shared" si="35"/>
        <v>#DIV/0!</v>
      </c>
    </row>
    <row r="127" spans="1:26" s="12" customFormat="1" ht="30" hidden="1" customHeight="1" x14ac:dyDescent="0.25">
      <c r="A127" s="11" t="s">
        <v>91</v>
      </c>
      <c r="B127" s="51" t="e">
        <f t="shared" ref="B127:F130" si="36">B122/B115*10</f>
        <v>#DIV/0!</v>
      </c>
      <c r="C127" s="51" t="e">
        <f t="shared" si="36"/>
        <v>#DIV/0!</v>
      </c>
      <c r="D127" s="15" t="e">
        <f t="shared" si="31"/>
        <v>#DIV/0!</v>
      </c>
      <c r="E127" s="102"/>
      <c r="F127" s="51" t="e">
        <f t="shared" ref="F127:Z129" si="37">F122/F115*10</f>
        <v>#DIV/0!</v>
      </c>
      <c r="G127" s="51" t="e">
        <f t="shared" si="37"/>
        <v>#DIV/0!</v>
      </c>
      <c r="H127" s="51" t="e">
        <f t="shared" si="37"/>
        <v>#DIV/0!</v>
      </c>
      <c r="I127" s="51" t="e">
        <f t="shared" si="37"/>
        <v>#DIV/0!</v>
      </c>
      <c r="J127" s="51" t="e">
        <f t="shared" si="37"/>
        <v>#DIV/0!</v>
      </c>
      <c r="K127" s="51" t="e">
        <f t="shared" si="37"/>
        <v>#DIV/0!</v>
      </c>
      <c r="L127" s="51" t="e">
        <f t="shared" si="37"/>
        <v>#DIV/0!</v>
      </c>
      <c r="M127" s="51" t="e">
        <f t="shared" si="37"/>
        <v>#DIV/0!</v>
      </c>
      <c r="N127" s="51" t="e">
        <f t="shared" si="37"/>
        <v>#DIV/0!</v>
      </c>
      <c r="O127" s="51" t="e">
        <f t="shared" si="37"/>
        <v>#DIV/0!</v>
      </c>
      <c r="P127" s="51" t="e">
        <f t="shared" si="37"/>
        <v>#DIV/0!</v>
      </c>
      <c r="Q127" s="51" t="e">
        <f t="shared" si="37"/>
        <v>#DIV/0!</v>
      </c>
      <c r="R127" s="51" t="e">
        <f t="shared" si="37"/>
        <v>#DIV/0!</v>
      </c>
      <c r="S127" s="51" t="e">
        <f t="shared" si="37"/>
        <v>#DIV/0!</v>
      </c>
      <c r="T127" s="51" t="e">
        <f t="shared" si="37"/>
        <v>#DIV/0!</v>
      </c>
      <c r="U127" s="51" t="e">
        <f t="shared" si="37"/>
        <v>#DIV/0!</v>
      </c>
      <c r="V127" s="51" t="e">
        <f t="shared" si="37"/>
        <v>#DIV/0!</v>
      </c>
      <c r="W127" s="51" t="e">
        <f t="shared" si="37"/>
        <v>#DIV/0!</v>
      </c>
      <c r="X127" s="51" t="e">
        <f t="shared" si="37"/>
        <v>#DIV/0!</v>
      </c>
      <c r="Y127" s="51" t="e">
        <f t="shared" si="37"/>
        <v>#DIV/0!</v>
      </c>
      <c r="Z127" s="51" t="e">
        <f t="shared" si="37"/>
        <v>#DIV/0!</v>
      </c>
    </row>
    <row r="128" spans="1:26" s="12" customFormat="1" ht="30" hidden="1" customHeight="1" x14ac:dyDescent="0.25">
      <c r="A128" s="11" t="s">
        <v>92</v>
      </c>
      <c r="B128" s="51" t="e">
        <f t="shared" si="36"/>
        <v>#DIV/0!</v>
      </c>
      <c r="C128" s="51" t="e">
        <f t="shared" si="36"/>
        <v>#DIV/0!</v>
      </c>
      <c r="D128" s="15" t="e">
        <f t="shared" si="31"/>
        <v>#DIV/0!</v>
      </c>
      <c r="E128" s="102"/>
      <c r="F128" s="51"/>
      <c r="G128" s="51" t="e">
        <f t="shared" si="37"/>
        <v>#DIV/0!</v>
      </c>
      <c r="H128" s="51" t="e">
        <f t="shared" si="37"/>
        <v>#DIV/0!</v>
      </c>
      <c r="I128" s="51" t="e">
        <f t="shared" si="37"/>
        <v>#DIV/0!</v>
      </c>
      <c r="J128" s="51" t="e">
        <f t="shared" si="37"/>
        <v>#DIV/0!</v>
      </c>
      <c r="K128" s="51" t="e">
        <f t="shared" si="37"/>
        <v>#DIV/0!</v>
      </c>
      <c r="L128" s="51" t="e">
        <f t="shared" si="37"/>
        <v>#DIV/0!</v>
      </c>
      <c r="M128" s="51" t="e">
        <f t="shared" si="37"/>
        <v>#DIV/0!</v>
      </c>
      <c r="N128" s="51" t="e">
        <f t="shared" si="37"/>
        <v>#DIV/0!</v>
      </c>
      <c r="O128" s="51"/>
      <c r="P128" s="51" t="e">
        <f>P123/P116*10</f>
        <v>#DIV/0!</v>
      </c>
      <c r="Q128" s="51" t="e">
        <f>Q123/Q116*10</f>
        <v>#DIV/0!</v>
      </c>
      <c r="R128" s="51"/>
      <c r="S128" s="51" t="e">
        <f t="shared" si="37"/>
        <v>#DIV/0!</v>
      </c>
      <c r="T128" s="51" t="e">
        <f t="shared" si="37"/>
        <v>#DIV/0!</v>
      </c>
      <c r="U128" s="51" t="e">
        <f t="shared" si="37"/>
        <v>#DIV/0!</v>
      </c>
      <c r="V128" s="51" t="e">
        <f t="shared" si="37"/>
        <v>#DIV/0!</v>
      </c>
      <c r="W128" s="51"/>
      <c r="X128" s="51"/>
      <c r="Y128" s="51" t="e">
        <f>Y123/Y116*10</f>
        <v>#DIV/0!</v>
      </c>
      <c r="Z128" s="51" t="e">
        <f>Z123/Z116*10</f>
        <v>#DIV/0!</v>
      </c>
    </row>
    <row r="129" spans="1:27" s="12" customFormat="1" ht="30" hidden="1" customHeight="1" x14ac:dyDescent="0.25">
      <c r="A129" s="11" t="s">
        <v>93</v>
      </c>
      <c r="B129" s="51" t="e">
        <f t="shared" si="36"/>
        <v>#DIV/0!</v>
      </c>
      <c r="C129" s="51" t="e">
        <f t="shared" si="36"/>
        <v>#DIV/0!</v>
      </c>
      <c r="D129" s="15" t="e">
        <f t="shared" si="31"/>
        <v>#DIV/0!</v>
      </c>
      <c r="E129" s="102"/>
      <c r="F129" s="51" t="e">
        <f>F124/F117*10</f>
        <v>#DIV/0!</v>
      </c>
      <c r="G129" s="51" t="e">
        <f t="shared" si="37"/>
        <v>#DIV/0!</v>
      </c>
      <c r="H129" s="51" t="e">
        <f t="shared" si="37"/>
        <v>#DIV/0!</v>
      </c>
      <c r="I129" s="51" t="e">
        <f t="shared" si="37"/>
        <v>#DIV/0!</v>
      </c>
      <c r="J129" s="51" t="e">
        <f t="shared" si="37"/>
        <v>#DIV/0!</v>
      </c>
      <c r="K129" s="51" t="e">
        <f t="shared" si="37"/>
        <v>#DIV/0!</v>
      </c>
      <c r="L129" s="51" t="e">
        <f t="shared" si="37"/>
        <v>#DIV/0!</v>
      </c>
      <c r="M129" s="51" t="e">
        <f t="shared" si="37"/>
        <v>#DIV/0!</v>
      </c>
      <c r="N129" s="51" t="e">
        <f t="shared" si="37"/>
        <v>#DIV/0!</v>
      </c>
      <c r="O129" s="51" t="e">
        <f>O124/O117*10</f>
        <v>#DIV/0!</v>
      </c>
      <c r="P129" s="51" t="e">
        <f>P124/P117*10</f>
        <v>#DIV/0!</v>
      </c>
      <c r="Q129" s="51" t="e">
        <f>Q124/Q117*10</f>
        <v>#DIV/0!</v>
      </c>
      <c r="R129" s="51" t="e">
        <f>R124/R117*10</f>
        <v>#DIV/0!</v>
      </c>
      <c r="S129" s="51" t="e">
        <f t="shared" si="37"/>
        <v>#DIV/0!</v>
      </c>
      <c r="T129" s="51" t="e">
        <f t="shared" si="37"/>
        <v>#DIV/0!</v>
      </c>
      <c r="U129" s="51" t="e">
        <f t="shared" si="37"/>
        <v>#DIV/0!</v>
      </c>
      <c r="V129" s="51" t="e">
        <f t="shared" si="37"/>
        <v>#DIV/0!</v>
      </c>
      <c r="W129" s="51" t="e">
        <f>W124/W117*10</f>
        <v>#DIV/0!</v>
      </c>
      <c r="X129" s="51" t="e">
        <f>X124/X117*10</f>
        <v>#DIV/0!</v>
      </c>
      <c r="Y129" s="51" t="e">
        <f>Y124/Y117*10</f>
        <v>#DIV/0!</v>
      </c>
      <c r="Z129" s="51" t="e">
        <f>Z124/Z117*10</f>
        <v>#DIV/0!</v>
      </c>
    </row>
    <row r="130" spans="1:27" s="12" customFormat="1" ht="30" hidden="1" customHeight="1" x14ac:dyDescent="0.25">
      <c r="A130" s="11" t="s">
        <v>94</v>
      </c>
      <c r="B130" s="51" t="e">
        <f t="shared" si="36"/>
        <v>#DIV/0!</v>
      </c>
      <c r="C130" s="51" t="e">
        <f t="shared" si="36"/>
        <v>#DIV/0!</v>
      </c>
      <c r="D130" s="15" t="e">
        <f t="shared" si="31"/>
        <v>#DIV/0!</v>
      </c>
      <c r="E130" s="102"/>
      <c r="F130" s="51" t="e">
        <f t="shared" si="36"/>
        <v>#DIV/0!</v>
      </c>
      <c r="G130" s="51"/>
      <c r="H130" s="51">
        <v>10</v>
      </c>
      <c r="I130" s="51"/>
      <c r="J130" s="51" t="e">
        <f>J125/J118*10</f>
        <v>#DIV/0!</v>
      </c>
      <c r="K130" s="51"/>
      <c r="L130" s="51"/>
      <c r="M130" s="51"/>
      <c r="N130" s="51"/>
      <c r="O130" s="51"/>
      <c r="P130" s="51"/>
      <c r="Q130" s="51"/>
      <c r="R130" s="51" t="e">
        <f>R125/R118*10</f>
        <v>#DIV/0!</v>
      </c>
      <c r="S130" s="51" t="e">
        <f>S125/S118*10</f>
        <v>#DIV/0!</v>
      </c>
      <c r="T130" s="51"/>
      <c r="U130" s="51"/>
      <c r="V130" s="51" t="e">
        <f>V125/V118*10</f>
        <v>#DIV/0!</v>
      </c>
      <c r="W130" s="51"/>
      <c r="X130" s="51" t="e">
        <f>X125/X118*10</f>
        <v>#DIV/0!</v>
      </c>
      <c r="Y130" s="51"/>
      <c r="Z130" s="51"/>
    </row>
    <row r="131" spans="1:27" s="12" customFormat="1" ht="30" hidden="1" customHeight="1" outlineLevel="1" x14ac:dyDescent="0.25">
      <c r="A131" s="52" t="s">
        <v>156</v>
      </c>
      <c r="B131" s="23"/>
      <c r="C131" s="26">
        <f>SUM(F131:Z131)</f>
        <v>0</v>
      </c>
      <c r="D131" s="15" t="e">
        <f t="shared" si="31"/>
        <v>#DIV/0!</v>
      </c>
      <c r="E131" s="102"/>
      <c r="F131" s="37"/>
      <c r="G131" s="36"/>
      <c r="H131" s="55"/>
      <c r="I131" s="36"/>
      <c r="J131" s="36"/>
      <c r="K131" s="36"/>
      <c r="L131" s="36"/>
      <c r="M131" s="51"/>
      <c r="N131" s="36"/>
      <c r="O131" s="36"/>
      <c r="P131" s="36"/>
      <c r="Q131" s="36"/>
      <c r="R131" s="36"/>
      <c r="S131" s="36"/>
      <c r="T131" s="51"/>
      <c r="U131" s="26"/>
      <c r="V131" s="95"/>
      <c r="W131" s="95"/>
      <c r="X131" s="95"/>
      <c r="Y131" s="26"/>
      <c r="Z131" s="36"/>
    </row>
    <row r="132" spans="1:27" s="12" customFormat="1" ht="30" hidden="1" customHeight="1" x14ac:dyDescent="0.25">
      <c r="A132" s="32" t="s">
        <v>157</v>
      </c>
      <c r="B132" s="23"/>
      <c r="C132" s="26">
        <f>SUM(F132:Z132)</f>
        <v>0</v>
      </c>
      <c r="D132" s="15" t="e">
        <f t="shared" si="31"/>
        <v>#DIV/0!</v>
      </c>
      <c r="E132" s="102"/>
      <c r="F132" s="37"/>
      <c r="G132" s="36"/>
      <c r="H132" s="36"/>
      <c r="I132" s="36"/>
      <c r="J132" s="36"/>
      <c r="K132" s="36"/>
      <c r="L132" s="36"/>
      <c r="M132" s="51"/>
      <c r="N132" s="36"/>
      <c r="O132" s="36"/>
      <c r="P132" s="36"/>
      <c r="Q132" s="36"/>
      <c r="R132" s="36"/>
      <c r="S132" s="36"/>
      <c r="T132" s="51"/>
      <c r="U132" s="26"/>
      <c r="V132" s="95"/>
      <c r="W132" s="95"/>
      <c r="X132" s="95"/>
      <c r="Y132" s="26"/>
      <c r="Z132" s="36"/>
    </row>
    <row r="133" spans="1:27" s="12" customFormat="1" ht="30" hidden="1" customHeight="1" x14ac:dyDescent="0.25">
      <c r="A133" s="32" t="s">
        <v>97</v>
      </c>
      <c r="B133" s="57"/>
      <c r="C133" s="57" t="e">
        <f>C132/C131*10</f>
        <v>#DIV/0!</v>
      </c>
      <c r="D133" s="15" t="e">
        <f t="shared" si="31"/>
        <v>#DIV/0!</v>
      </c>
      <c r="E133" s="102"/>
      <c r="F133" s="55"/>
      <c r="G133" s="55"/>
      <c r="H133" s="55"/>
      <c r="I133" s="55" t="e">
        <f>I132/I131*10</f>
        <v>#DIV/0!</v>
      </c>
      <c r="J133" s="55"/>
      <c r="K133" s="55"/>
      <c r="L133" s="55"/>
      <c r="M133" s="55"/>
      <c r="N133" s="55" t="e">
        <f>N132/N131*10</f>
        <v>#DIV/0!</v>
      </c>
      <c r="O133" s="55"/>
      <c r="P133" s="55"/>
      <c r="Q133" s="55" t="e">
        <f>Q132/Q131*10</f>
        <v>#DIV/0!</v>
      </c>
      <c r="R133" s="55"/>
      <c r="S133" s="51" t="e">
        <f>S132/S131*10</f>
        <v>#DIV/0!</v>
      </c>
      <c r="T133" s="51"/>
      <c r="U133" s="51" t="e">
        <f>U132/U131*10</f>
        <v>#DIV/0!</v>
      </c>
      <c r="V133" s="55"/>
      <c r="W133" s="55"/>
      <c r="X133" s="55"/>
      <c r="Y133" s="51" t="e">
        <f>Y132/Y131*10</f>
        <v>#DIV/0!</v>
      </c>
      <c r="Z133" s="37"/>
    </row>
    <row r="134" spans="1:27" s="12" customFormat="1" ht="30" hidden="1" customHeight="1" x14ac:dyDescent="0.25">
      <c r="A134" s="52" t="s">
        <v>98</v>
      </c>
      <c r="B134" s="53"/>
      <c r="C134" s="53">
        <f>SUM(F134:Z134)</f>
        <v>0</v>
      </c>
      <c r="D134" s="15" t="e">
        <f t="shared" si="31"/>
        <v>#DIV/0!</v>
      </c>
      <c r="E134" s="102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7" s="12" customFormat="1" ht="30" hidden="1" customHeight="1" x14ac:dyDescent="0.25">
      <c r="A135" s="32" t="s">
        <v>99</v>
      </c>
      <c r="B135" s="27"/>
      <c r="C135" s="27">
        <f>SUM(F135:Z135)</f>
        <v>0</v>
      </c>
      <c r="D135" s="15" t="e">
        <f t="shared" si="31"/>
        <v>#DIV/0!</v>
      </c>
      <c r="E135" s="102"/>
      <c r="F135" s="24"/>
      <c r="G135" s="24"/>
      <c r="H135" s="24"/>
      <c r="I135" s="24"/>
      <c r="J135" s="24"/>
      <c r="K135" s="24"/>
      <c r="L135" s="26"/>
      <c r="M135" s="26"/>
      <c r="N135" s="26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7" s="12" customFormat="1" ht="30" hidden="1" customHeight="1" x14ac:dyDescent="0.25">
      <c r="A136" s="32" t="s">
        <v>100</v>
      </c>
      <c r="B136" s="51"/>
      <c r="C136" s="51" t="e">
        <f>C134/C135</f>
        <v>#DIV/0!</v>
      </c>
      <c r="D136" s="15" t="e">
        <f t="shared" si="31"/>
        <v>#DIV/0!</v>
      </c>
      <c r="E136" s="102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7" s="12" customFormat="1" ht="30" hidden="1" customHeight="1" x14ac:dyDescent="0.25">
      <c r="A137" s="11" t="s">
        <v>101</v>
      </c>
      <c r="B137" s="27"/>
      <c r="C137" s="27"/>
      <c r="D137" s="15" t="e">
        <f t="shared" si="31"/>
        <v>#DIV/0!</v>
      </c>
      <c r="E137" s="102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7" s="12" customFormat="1" ht="27" hidden="1" customHeight="1" x14ac:dyDescent="0.25">
      <c r="A138" s="13" t="s">
        <v>102</v>
      </c>
      <c r="B138" s="23"/>
      <c r="C138" s="27">
        <f>SUM(F138:Z138)</f>
        <v>0</v>
      </c>
      <c r="D138" s="15" t="e">
        <f t="shared" si="31"/>
        <v>#DIV/0!</v>
      </c>
      <c r="E138" s="102"/>
      <c r="F138" s="48"/>
      <c r="G138" s="48"/>
      <c r="H138" s="48"/>
      <c r="I138" s="48"/>
      <c r="J138" s="48"/>
      <c r="K138" s="48"/>
      <c r="L138" s="48"/>
      <c r="M138" s="26"/>
      <c r="N138" s="48"/>
      <c r="O138" s="48"/>
      <c r="P138" s="48"/>
      <c r="Q138" s="48"/>
      <c r="R138" s="48"/>
      <c r="S138" s="48"/>
      <c r="T138" s="48"/>
      <c r="U138" s="51"/>
      <c r="V138" s="48"/>
      <c r="W138" s="48"/>
      <c r="X138" s="48"/>
      <c r="Y138" s="48"/>
      <c r="Z138" s="48"/>
    </row>
    <row r="139" spans="1:27" s="12" customFormat="1" ht="31.8" hidden="1" customHeight="1" outlineLevel="1" x14ac:dyDescent="0.25">
      <c r="A139" s="13" t="s">
        <v>103</v>
      </c>
      <c r="B139" s="27"/>
      <c r="C139" s="27"/>
      <c r="D139" s="15" t="e">
        <f t="shared" si="31"/>
        <v>#DIV/0!</v>
      </c>
      <c r="E139" s="102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71"/>
    </row>
    <row r="140" spans="1:27" s="12" customFormat="1" ht="30" hidden="1" customHeight="1" outlineLevel="1" x14ac:dyDescent="0.25">
      <c r="A140" s="52" t="s">
        <v>104</v>
      </c>
      <c r="B140" s="23"/>
      <c r="C140" s="27">
        <f>SUM(F140:Z140)</f>
        <v>0</v>
      </c>
      <c r="D140" s="15" t="e">
        <f t="shared" si="31"/>
        <v>#DIV/0!</v>
      </c>
      <c r="E140" s="102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7" s="12" customFormat="1" ht="19.2" hidden="1" customHeight="1" x14ac:dyDescent="0.25">
      <c r="A141" s="13" t="s">
        <v>185</v>
      </c>
      <c r="B141" s="33" t="e">
        <f>B140/B139</f>
        <v>#DIV/0!</v>
      </c>
      <c r="C141" s="33" t="e">
        <f>C140/C139</f>
        <v>#DIV/0!</v>
      </c>
      <c r="D141" s="15" t="e">
        <f t="shared" si="31"/>
        <v>#DIV/0!</v>
      </c>
      <c r="E141" s="102"/>
      <c r="F141" s="35" t="e">
        <f t="shared" ref="F141:Z141" si="38">F140/F139</f>
        <v>#DIV/0!</v>
      </c>
      <c r="G141" s="35" t="e">
        <f t="shared" si="38"/>
        <v>#DIV/0!</v>
      </c>
      <c r="H141" s="35" t="e">
        <f t="shared" si="38"/>
        <v>#DIV/0!</v>
      </c>
      <c r="I141" s="35" t="e">
        <f t="shared" si="38"/>
        <v>#DIV/0!</v>
      </c>
      <c r="J141" s="35" t="e">
        <f t="shared" si="38"/>
        <v>#DIV/0!</v>
      </c>
      <c r="K141" s="35" t="e">
        <f t="shared" si="38"/>
        <v>#DIV/0!</v>
      </c>
      <c r="L141" s="35" t="e">
        <f t="shared" si="38"/>
        <v>#DIV/0!</v>
      </c>
      <c r="M141" s="35" t="e">
        <f t="shared" si="38"/>
        <v>#DIV/0!</v>
      </c>
      <c r="N141" s="35" t="e">
        <f t="shared" si="38"/>
        <v>#DIV/0!</v>
      </c>
      <c r="O141" s="35" t="e">
        <f t="shared" si="38"/>
        <v>#DIV/0!</v>
      </c>
      <c r="P141" s="35" t="e">
        <f t="shared" si="38"/>
        <v>#DIV/0!</v>
      </c>
      <c r="Q141" s="35" t="e">
        <f t="shared" si="38"/>
        <v>#DIV/0!</v>
      </c>
      <c r="R141" s="35" t="e">
        <f t="shared" si="38"/>
        <v>#DIV/0!</v>
      </c>
      <c r="S141" s="35" t="e">
        <f t="shared" si="38"/>
        <v>#DIV/0!</v>
      </c>
      <c r="T141" s="35" t="e">
        <f t="shared" si="38"/>
        <v>#DIV/0!</v>
      </c>
      <c r="U141" s="35" t="e">
        <f t="shared" si="38"/>
        <v>#DIV/0!</v>
      </c>
      <c r="V141" s="35" t="e">
        <f t="shared" si="38"/>
        <v>#DIV/0!</v>
      </c>
      <c r="W141" s="35" t="e">
        <f t="shared" si="38"/>
        <v>#DIV/0!</v>
      </c>
      <c r="X141" s="35" t="e">
        <f t="shared" si="38"/>
        <v>#DIV/0!</v>
      </c>
      <c r="Y141" s="35" t="e">
        <f t="shared" si="38"/>
        <v>#DIV/0!</v>
      </c>
      <c r="Z141" s="35" t="e">
        <f t="shared" si="38"/>
        <v>#DIV/0!</v>
      </c>
    </row>
    <row r="142" spans="1:27" s="93" customFormat="1" ht="21" hidden="1" customHeight="1" x14ac:dyDescent="0.25">
      <c r="A142" s="91" t="s">
        <v>95</v>
      </c>
      <c r="B142" s="92">
        <f>B139-B140</f>
        <v>0</v>
      </c>
      <c r="C142" s="92">
        <f>C139-C140</f>
        <v>0</v>
      </c>
      <c r="D142" s="15" t="e">
        <f t="shared" si="31"/>
        <v>#DIV/0!</v>
      </c>
      <c r="E142" s="102"/>
      <c r="F142" s="92">
        <f t="shared" ref="F142:Z142" si="39">F139-F140</f>
        <v>0</v>
      </c>
      <c r="G142" s="92">
        <f t="shared" si="39"/>
        <v>0</v>
      </c>
      <c r="H142" s="92">
        <f t="shared" si="39"/>
        <v>0</v>
      </c>
      <c r="I142" s="92">
        <f t="shared" si="39"/>
        <v>0</v>
      </c>
      <c r="J142" s="92">
        <f t="shared" si="39"/>
        <v>0</v>
      </c>
      <c r="K142" s="92">
        <f t="shared" si="39"/>
        <v>0</v>
      </c>
      <c r="L142" s="92">
        <f t="shared" si="39"/>
        <v>0</v>
      </c>
      <c r="M142" s="92">
        <f t="shared" si="39"/>
        <v>0</v>
      </c>
      <c r="N142" s="92">
        <f t="shared" si="39"/>
        <v>0</v>
      </c>
      <c r="O142" s="92">
        <f t="shared" si="39"/>
        <v>0</v>
      </c>
      <c r="P142" s="92">
        <f t="shared" si="39"/>
        <v>0</v>
      </c>
      <c r="Q142" s="92">
        <f t="shared" si="39"/>
        <v>0</v>
      </c>
      <c r="R142" s="92">
        <f t="shared" si="39"/>
        <v>0</v>
      </c>
      <c r="S142" s="92">
        <f t="shared" si="39"/>
        <v>0</v>
      </c>
      <c r="T142" s="92">
        <f t="shared" si="39"/>
        <v>0</v>
      </c>
      <c r="U142" s="92">
        <f t="shared" si="39"/>
        <v>0</v>
      </c>
      <c r="V142" s="92">
        <f t="shared" si="39"/>
        <v>0</v>
      </c>
      <c r="W142" s="92">
        <f t="shared" si="39"/>
        <v>0</v>
      </c>
      <c r="X142" s="92">
        <f t="shared" si="39"/>
        <v>0</v>
      </c>
      <c r="Y142" s="92">
        <f t="shared" si="39"/>
        <v>0</v>
      </c>
      <c r="Z142" s="92">
        <f t="shared" si="39"/>
        <v>0</v>
      </c>
    </row>
    <row r="143" spans="1:27" s="12" customFormat="1" ht="22.8" hidden="1" customHeight="1" x14ac:dyDescent="0.25">
      <c r="A143" s="13" t="s">
        <v>188</v>
      </c>
      <c r="B143" s="38"/>
      <c r="C143" s="26"/>
      <c r="D143" s="15" t="e">
        <f t="shared" si="31"/>
        <v>#DIV/0!</v>
      </c>
      <c r="E143" s="102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7" s="12" customFormat="1" ht="30" hidden="1" customHeight="1" x14ac:dyDescent="0.25">
      <c r="A144" s="32" t="s">
        <v>105</v>
      </c>
      <c r="B144" s="23"/>
      <c r="C144" s="27">
        <f>SUM(F144:Z144)</f>
        <v>0</v>
      </c>
      <c r="D144" s="15" t="e">
        <f t="shared" si="31"/>
        <v>#DIV/0!</v>
      </c>
      <c r="E144" s="102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s="12" customFormat="1" ht="31.2" hidden="1" customHeight="1" x14ac:dyDescent="0.25">
      <c r="A145" s="13" t="s">
        <v>51</v>
      </c>
      <c r="B145" s="15" t="e">
        <f>B144/B143</f>
        <v>#DIV/0!</v>
      </c>
      <c r="C145" s="9" t="e">
        <f>C144/C143</f>
        <v>#DIV/0!</v>
      </c>
      <c r="D145" s="15" t="e">
        <f t="shared" si="31"/>
        <v>#DIV/0!</v>
      </c>
      <c r="E145" s="102"/>
      <c r="F145" s="29" t="e">
        <f t="shared" ref="F145:Z145" si="40">F144/F143</f>
        <v>#DIV/0!</v>
      </c>
      <c r="G145" s="29" t="e">
        <f t="shared" si="40"/>
        <v>#DIV/0!</v>
      </c>
      <c r="H145" s="29" t="e">
        <f t="shared" si="40"/>
        <v>#DIV/0!</v>
      </c>
      <c r="I145" s="29" t="e">
        <f t="shared" si="40"/>
        <v>#DIV/0!</v>
      </c>
      <c r="J145" s="29" t="e">
        <f t="shared" si="40"/>
        <v>#DIV/0!</v>
      </c>
      <c r="K145" s="29" t="e">
        <f t="shared" si="40"/>
        <v>#DIV/0!</v>
      </c>
      <c r="L145" s="29" t="e">
        <f t="shared" si="40"/>
        <v>#DIV/0!</v>
      </c>
      <c r="M145" s="29" t="e">
        <f t="shared" si="40"/>
        <v>#DIV/0!</v>
      </c>
      <c r="N145" s="29" t="e">
        <f t="shared" si="40"/>
        <v>#DIV/0!</v>
      </c>
      <c r="O145" s="29" t="e">
        <f t="shared" si="40"/>
        <v>#DIV/0!</v>
      </c>
      <c r="P145" s="29" t="e">
        <f t="shared" si="40"/>
        <v>#DIV/0!</v>
      </c>
      <c r="Q145" s="29" t="e">
        <f t="shared" si="40"/>
        <v>#DIV/0!</v>
      </c>
      <c r="R145" s="29" t="e">
        <f t="shared" si="40"/>
        <v>#DIV/0!</v>
      </c>
      <c r="S145" s="29" t="e">
        <f t="shared" si="40"/>
        <v>#DIV/0!</v>
      </c>
      <c r="T145" s="29" t="e">
        <f t="shared" si="40"/>
        <v>#DIV/0!</v>
      </c>
      <c r="U145" s="29" t="e">
        <f t="shared" si="40"/>
        <v>#DIV/0!</v>
      </c>
      <c r="V145" s="29" t="e">
        <f t="shared" si="40"/>
        <v>#DIV/0!</v>
      </c>
      <c r="W145" s="29" t="e">
        <f t="shared" si="40"/>
        <v>#DIV/0!</v>
      </c>
      <c r="X145" s="29" t="e">
        <f t="shared" si="40"/>
        <v>#DIV/0!</v>
      </c>
      <c r="Y145" s="29" t="e">
        <f t="shared" si="40"/>
        <v>#DIV/0!</v>
      </c>
      <c r="Z145" s="29" t="e">
        <f t="shared" si="40"/>
        <v>#DIV/0!</v>
      </c>
    </row>
    <row r="146" spans="1:26" s="12" customFormat="1" ht="30" hidden="1" customHeight="1" x14ac:dyDescent="0.25">
      <c r="A146" s="32" t="s">
        <v>97</v>
      </c>
      <c r="B146" s="57" t="e">
        <f>B144/B140*10</f>
        <v>#DIV/0!</v>
      </c>
      <c r="C146" s="57" t="e">
        <f>C144/C140*10</f>
        <v>#DIV/0!</v>
      </c>
      <c r="D146" s="15" t="e">
        <f t="shared" si="31"/>
        <v>#DIV/0!</v>
      </c>
      <c r="E146" s="102"/>
      <c r="F146" s="55" t="e">
        <f t="shared" ref="F146:W146" si="41">F144/F140*10</f>
        <v>#DIV/0!</v>
      </c>
      <c r="G146" s="55" t="e">
        <f t="shared" si="41"/>
        <v>#DIV/0!</v>
      </c>
      <c r="H146" s="55" t="e">
        <f t="shared" si="41"/>
        <v>#DIV/0!</v>
      </c>
      <c r="I146" s="55" t="e">
        <f t="shared" si="41"/>
        <v>#DIV/0!</v>
      </c>
      <c r="J146" s="55" t="e">
        <f t="shared" si="41"/>
        <v>#DIV/0!</v>
      </c>
      <c r="K146" s="55" t="e">
        <f t="shared" si="41"/>
        <v>#DIV/0!</v>
      </c>
      <c r="L146" s="55" t="e">
        <f t="shared" si="41"/>
        <v>#DIV/0!</v>
      </c>
      <c r="M146" s="55" t="e">
        <f t="shared" si="41"/>
        <v>#DIV/0!</v>
      </c>
      <c r="N146" s="55" t="e">
        <f t="shared" si="41"/>
        <v>#DIV/0!</v>
      </c>
      <c r="O146" s="55" t="e">
        <f t="shared" si="41"/>
        <v>#DIV/0!</v>
      </c>
      <c r="P146" s="55" t="e">
        <f t="shared" si="41"/>
        <v>#DIV/0!</v>
      </c>
      <c r="Q146" s="55" t="e">
        <f t="shared" si="41"/>
        <v>#DIV/0!</v>
      </c>
      <c r="R146" s="55" t="e">
        <f t="shared" si="41"/>
        <v>#DIV/0!</v>
      </c>
      <c r="S146" s="55" t="e">
        <f t="shared" si="41"/>
        <v>#DIV/0!</v>
      </c>
      <c r="T146" s="55" t="e">
        <f t="shared" si="41"/>
        <v>#DIV/0!</v>
      </c>
      <c r="U146" s="55" t="e">
        <f t="shared" si="41"/>
        <v>#DIV/0!</v>
      </c>
      <c r="V146" s="55" t="e">
        <f t="shared" si="41"/>
        <v>#DIV/0!</v>
      </c>
      <c r="W146" s="55" t="e">
        <f t="shared" si="41"/>
        <v>#DIV/0!</v>
      </c>
      <c r="X146" s="55" t="e">
        <f>X144/X140*10</f>
        <v>#DIV/0!</v>
      </c>
      <c r="Y146" s="55" t="e">
        <f>Y144/Y140*10</f>
        <v>#DIV/0!</v>
      </c>
      <c r="Z146" s="55" t="e">
        <f>Z144/Z140*10</f>
        <v>#DIV/0!</v>
      </c>
    </row>
    <row r="147" spans="1:26" s="12" customFormat="1" ht="30" hidden="1" customHeight="1" outlineLevel="1" x14ac:dyDescent="0.25">
      <c r="A147" s="11" t="s">
        <v>106</v>
      </c>
      <c r="B147" s="8"/>
      <c r="C147" s="27">
        <f>F147+G147+H147+I147+J147+K147+L147+M147+N147+O147+P147+Q147+R147+S147+T147+U147+V147+W147+X147+Y147+Z147</f>
        <v>0</v>
      </c>
      <c r="D147" s="15" t="e">
        <f t="shared" si="31"/>
        <v>#DIV/0!</v>
      </c>
      <c r="E147" s="102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s="12" customFormat="1" ht="30" hidden="1" customHeight="1" x14ac:dyDescent="0.25">
      <c r="A148" s="11" t="s">
        <v>107</v>
      </c>
      <c r="B148" s="54"/>
      <c r="C148" s="27">
        <f>SUM(F148:Z148)</f>
        <v>0</v>
      </c>
      <c r="D148" s="15" t="e">
        <f t="shared" si="31"/>
        <v>#DIV/0!</v>
      </c>
      <c r="E148" s="102"/>
      <c r="F148" s="55"/>
      <c r="G148" s="55"/>
      <c r="H148" s="56"/>
      <c r="I148" s="55"/>
      <c r="J148" s="55"/>
      <c r="K148" s="55"/>
      <c r="L148" s="55"/>
      <c r="M148" s="26"/>
      <c r="N148" s="55"/>
      <c r="O148" s="55"/>
      <c r="P148" s="55"/>
      <c r="Q148" s="55"/>
      <c r="R148" s="55"/>
      <c r="S148" s="55"/>
      <c r="T148" s="55"/>
      <c r="U148" s="51"/>
      <c r="V148" s="55"/>
      <c r="W148" s="55"/>
      <c r="X148" s="55"/>
      <c r="Y148" s="54"/>
      <c r="Z148" s="55"/>
    </row>
    <row r="149" spans="1:26" s="12" customFormat="1" ht="30" hidden="1" customHeight="1" outlineLevel="1" x14ac:dyDescent="0.25">
      <c r="A149" s="11" t="s">
        <v>108</v>
      </c>
      <c r="B149" s="53"/>
      <c r="C149" s="53">
        <f>C147-C148</f>
        <v>0</v>
      </c>
      <c r="D149" s="15" t="e">
        <f t="shared" si="31"/>
        <v>#DIV/0!</v>
      </c>
      <c r="E149" s="102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s="12" customFormat="1" ht="30" hidden="1" customHeight="1" outlineLevel="1" x14ac:dyDescent="0.25">
      <c r="A150" s="52" t="s">
        <v>176</v>
      </c>
      <c r="B150" s="23"/>
      <c r="C150" s="27">
        <f>SUM(F150:Z150)</f>
        <v>0</v>
      </c>
      <c r="D150" s="15" t="e">
        <f t="shared" si="31"/>
        <v>#DIV/0!</v>
      </c>
      <c r="E150" s="102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s="12" customFormat="1" ht="27" hidden="1" customHeight="1" x14ac:dyDescent="0.25">
      <c r="A151" s="13" t="s">
        <v>185</v>
      </c>
      <c r="B151" s="33" t="e">
        <f>B150/B149</f>
        <v>#DIV/0!</v>
      </c>
      <c r="C151" s="33" t="e">
        <f>C150/C149</f>
        <v>#DIV/0!</v>
      </c>
      <c r="D151" s="15" t="e">
        <f t="shared" si="31"/>
        <v>#DIV/0!</v>
      </c>
      <c r="E151" s="102"/>
      <c r="F151" s="29" t="e">
        <f>F150/F149</f>
        <v>#DIV/0!</v>
      </c>
      <c r="G151" s="29" t="e">
        <f t="shared" ref="G151:Z151" si="42">G150/G149</f>
        <v>#DIV/0!</v>
      </c>
      <c r="H151" s="29" t="e">
        <f t="shared" si="42"/>
        <v>#DIV/0!</v>
      </c>
      <c r="I151" s="29" t="e">
        <f t="shared" si="42"/>
        <v>#DIV/0!</v>
      </c>
      <c r="J151" s="29" t="e">
        <f t="shared" si="42"/>
        <v>#DIV/0!</v>
      </c>
      <c r="K151" s="29" t="e">
        <f t="shared" si="42"/>
        <v>#DIV/0!</v>
      </c>
      <c r="L151" s="29" t="e">
        <f t="shared" si="42"/>
        <v>#DIV/0!</v>
      </c>
      <c r="M151" s="29" t="e">
        <f t="shared" si="42"/>
        <v>#DIV/0!</v>
      </c>
      <c r="N151" s="29" t="e">
        <f t="shared" si="42"/>
        <v>#DIV/0!</v>
      </c>
      <c r="O151" s="29" t="e">
        <f t="shared" si="42"/>
        <v>#DIV/0!</v>
      </c>
      <c r="P151" s="29" t="e">
        <f t="shared" si="42"/>
        <v>#DIV/0!</v>
      </c>
      <c r="Q151" s="29" t="e">
        <f t="shared" si="42"/>
        <v>#DIV/0!</v>
      </c>
      <c r="R151" s="29"/>
      <c r="S151" s="29" t="e">
        <f t="shared" si="42"/>
        <v>#DIV/0!</v>
      </c>
      <c r="T151" s="29" t="e">
        <f t="shared" si="42"/>
        <v>#DIV/0!</v>
      </c>
      <c r="U151" s="29" t="e">
        <f t="shared" si="42"/>
        <v>#DIV/0!</v>
      </c>
      <c r="V151" s="29" t="e">
        <f t="shared" si="42"/>
        <v>#DIV/0!</v>
      </c>
      <c r="W151" s="29" t="e">
        <f t="shared" si="42"/>
        <v>#DIV/0!</v>
      </c>
      <c r="X151" s="29" t="e">
        <f t="shared" si="42"/>
        <v>#DIV/0!</v>
      </c>
      <c r="Y151" s="29" t="e">
        <f t="shared" si="42"/>
        <v>#DIV/0!</v>
      </c>
      <c r="Z151" s="29" t="e">
        <f t="shared" si="42"/>
        <v>#DIV/0!</v>
      </c>
    </row>
    <row r="152" spans="1:26" s="12" customFormat="1" ht="31.2" hidden="1" customHeight="1" x14ac:dyDescent="0.25">
      <c r="A152" s="13" t="s">
        <v>189</v>
      </c>
      <c r="B152" s="38"/>
      <c r="C152" s="38"/>
      <c r="D152" s="15" t="e">
        <f t="shared" si="31"/>
        <v>#DIV/0!</v>
      </c>
      <c r="E152" s="102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s="12" customFormat="1" ht="30" hidden="1" customHeight="1" x14ac:dyDescent="0.25">
      <c r="A153" s="32" t="s">
        <v>109</v>
      </c>
      <c r="B153" s="23"/>
      <c r="C153" s="27">
        <f>SUM(F153:Z153)</f>
        <v>0</v>
      </c>
      <c r="D153" s="15" t="e">
        <f t="shared" si="31"/>
        <v>#DIV/0!</v>
      </c>
      <c r="E153" s="102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s="12" customFormat="1" ht="30" hidden="1" customHeight="1" x14ac:dyDescent="0.25">
      <c r="A154" s="13" t="s">
        <v>51</v>
      </c>
      <c r="B154" s="30" t="e">
        <f>B153/B152</f>
        <v>#DIV/0!</v>
      </c>
      <c r="C154" s="30" t="e">
        <f>C153/C152</f>
        <v>#DIV/0!</v>
      </c>
      <c r="D154" s="15" t="e">
        <f t="shared" si="31"/>
        <v>#DIV/0!</v>
      </c>
      <c r="E154" s="102"/>
      <c r="F154" s="30" t="e">
        <f t="shared" ref="F154:N154" si="43">F153/F152</f>
        <v>#DIV/0!</v>
      </c>
      <c r="G154" s="30" t="e">
        <f t="shared" si="43"/>
        <v>#DIV/0!</v>
      </c>
      <c r="H154" s="30" t="e">
        <f t="shared" si="43"/>
        <v>#DIV/0!</v>
      </c>
      <c r="I154" s="30" t="e">
        <f t="shared" si="43"/>
        <v>#DIV/0!</v>
      </c>
      <c r="J154" s="30" t="e">
        <f t="shared" si="43"/>
        <v>#DIV/0!</v>
      </c>
      <c r="K154" s="30" t="e">
        <f t="shared" si="43"/>
        <v>#DIV/0!</v>
      </c>
      <c r="L154" s="30" t="e">
        <f t="shared" si="43"/>
        <v>#DIV/0!</v>
      </c>
      <c r="M154" s="30" t="e">
        <f t="shared" si="43"/>
        <v>#DIV/0!</v>
      </c>
      <c r="N154" s="30" t="e">
        <f t="shared" si="43"/>
        <v>#DIV/0!</v>
      </c>
      <c r="O154" s="30"/>
      <c r="P154" s="30" t="e">
        <f>P153/P152</f>
        <v>#DIV/0!</v>
      </c>
      <c r="Q154" s="30" t="e">
        <f>Q153/Q152</f>
        <v>#DIV/0!</v>
      </c>
      <c r="R154" s="30"/>
      <c r="S154" s="30" t="e">
        <f>S153/S152</f>
        <v>#DIV/0!</v>
      </c>
      <c r="T154" s="30" t="e">
        <f>T153/T152</f>
        <v>#DIV/0!</v>
      </c>
      <c r="U154" s="30" t="e">
        <f>U153/U152</f>
        <v>#DIV/0!</v>
      </c>
      <c r="V154" s="30" t="e">
        <f>V153/V152</f>
        <v>#DIV/0!</v>
      </c>
      <c r="W154" s="30"/>
      <c r="X154" s="30" t="e">
        <f>X153/X152</f>
        <v>#DIV/0!</v>
      </c>
      <c r="Y154" s="30" t="e">
        <f>Y153/Y152</f>
        <v>#DIV/0!</v>
      </c>
      <c r="Z154" s="30" t="e">
        <f>Z153/Z152</f>
        <v>#DIV/0!</v>
      </c>
    </row>
    <row r="155" spans="1:26" s="12" customFormat="1" ht="30" hidden="1" customHeight="1" x14ac:dyDescent="0.25">
      <c r="A155" s="32" t="s">
        <v>97</v>
      </c>
      <c r="B155" s="57" t="e">
        <f>B153/B150*10</f>
        <v>#DIV/0!</v>
      </c>
      <c r="C155" s="57" t="e">
        <f>C153/C150*10</f>
        <v>#DIV/0!</v>
      </c>
      <c r="D155" s="15" t="e">
        <f t="shared" si="31"/>
        <v>#DIV/0!</v>
      </c>
      <c r="E155" s="102"/>
      <c r="F155" s="55" t="e">
        <f>F153/F150*10</f>
        <v>#DIV/0!</v>
      </c>
      <c r="G155" s="55" t="e">
        <f>G153/G150*10</f>
        <v>#DIV/0!</v>
      </c>
      <c r="H155" s="55" t="e">
        <f>H153/H150*10</f>
        <v>#DIV/0!</v>
      </c>
      <c r="I155" s="55" t="e">
        <f t="shared" ref="I155:O155" si="44">I153/I150*10</f>
        <v>#DIV/0!</v>
      </c>
      <c r="J155" s="55" t="e">
        <f t="shared" si="44"/>
        <v>#DIV/0!</v>
      </c>
      <c r="K155" s="55" t="e">
        <f t="shared" si="44"/>
        <v>#DIV/0!</v>
      </c>
      <c r="L155" s="55" t="e">
        <f t="shared" si="44"/>
        <v>#DIV/0!</v>
      </c>
      <c r="M155" s="55" t="e">
        <f t="shared" si="44"/>
        <v>#DIV/0!</v>
      </c>
      <c r="N155" s="55" t="e">
        <f t="shared" si="44"/>
        <v>#DIV/0!</v>
      </c>
      <c r="O155" s="55" t="e">
        <f t="shared" si="44"/>
        <v>#DIV/0!</v>
      </c>
      <c r="P155" s="55" t="e">
        <f>P153/P150*10</f>
        <v>#DIV/0!</v>
      </c>
      <c r="Q155" s="55" t="e">
        <f>Q153/Q150*10</f>
        <v>#DIV/0!</v>
      </c>
      <c r="R155" s="55"/>
      <c r="S155" s="55" t="e">
        <f t="shared" ref="S155:Z155" si="45">S153/S150*10</f>
        <v>#DIV/0!</v>
      </c>
      <c r="T155" s="55" t="e">
        <f t="shared" si="45"/>
        <v>#DIV/0!</v>
      </c>
      <c r="U155" s="55" t="e">
        <f t="shared" si="45"/>
        <v>#DIV/0!</v>
      </c>
      <c r="V155" s="55" t="e">
        <f t="shared" si="45"/>
        <v>#DIV/0!</v>
      </c>
      <c r="W155" s="55" t="e">
        <f t="shared" si="45"/>
        <v>#DIV/0!</v>
      </c>
      <c r="X155" s="55" t="e">
        <f t="shared" si="45"/>
        <v>#DIV/0!</v>
      </c>
      <c r="Y155" s="55" t="e">
        <f t="shared" si="45"/>
        <v>#DIV/0!</v>
      </c>
      <c r="Z155" s="55" t="e">
        <f t="shared" si="45"/>
        <v>#DIV/0!</v>
      </c>
    </row>
    <row r="156" spans="1:26" s="12" customFormat="1" ht="30" hidden="1" customHeight="1" outlineLevel="1" x14ac:dyDescent="0.25">
      <c r="A156" s="52" t="s">
        <v>177</v>
      </c>
      <c r="B156" s="23"/>
      <c r="C156" s="27">
        <f>SUM(F156:Z156)</f>
        <v>0</v>
      </c>
      <c r="D156" s="15" t="e">
        <f t="shared" si="31"/>
        <v>#DIV/0!</v>
      </c>
      <c r="E156" s="102"/>
      <c r="F156" s="37"/>
      <c r="G156" s="36"/>
      <c r="H156" s="54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58"/>
      <c r="U156" s="36"/>
      <c r="V156" s="36"/>
      <c r="W156" s="36"/>
      <c r="X156" s="36"/>
      <c r="Y156" s="36"/>
      <c r="Z156" s="36"/>
    </row>
    <row r="157" spans="1:26" s="12" customFormat="1" ht="30" hidden="1" customHeight="1" x14ac:dyDescent="0.25">
      <c r="A157" s="32" t="s">
        <v>178</v>
      </c>
      <c r="B157" s="23"/>
      <c r="C157" s="27">
        <f>SUM(F157:Z157)</f>
        <v>0</v>
      </c>
      <c r="D157" s="15" t="e">
        <f t="shared" si="31"/>
        <v>#DIV/0!</v>
      </c>
      <c r="E157" s="102"/>
      <c r="F157" s="37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58"/>
      <c r="U157" s="36"/>
      <c r="V157" s="36"/>
      <c r="W157" s="36"/>
      <c r="X157" s="36"/>
      <c r="Y157" s="36"/>
      <c r="Z157" s="36"/>
    </row>
    <row r="158" spans="1:26" s="12" customFormat="1" ht="30" hidden="1" customHeight="1" x14ac:dyDescent="0.25">
      <c r="A158" s="32" t="s">
        <v>97</v>
      </c>
      <c r="B158" s="57" t="e">
        <f>B157/B156*10</f>
        <v>#DIV/0!</v>
      </c>
      <c r="C158" s="57" t="e">
        <f>C157/C156*10</f>
        <v>#DIV/0!</v>
      </c>
      <c r="D158" s="15" t="e">
        <f t="shared" si="31"/>
        <v>#DIV/0!</v>
      </c>
      <c r="E158" s="102"/>
      <c r="F158" s="37"/>
      <c r="G158" s="55"/>
      <c r="H158" s="55" t="e">
        <f>H157/H156*10</f>
        <v>#DIV/0!</v>
      </c>
      <c r="I158" s="55"/>
      <c r="J158" s="55"/>
      <c r="K158" s="55"/>
      <c r="L158" s="55"/>
      <c r="M158" s="55" t="e">
        <f>M157/M156*10</f>
        <v>#DIV/0!</v>
      </c>
      <c r="N158" s="55"/>
      <c r="O158" s="55"/>
      <c r="P158" s="55"/>
      <c r="Q158" s="55"/>
      <c r="R158" s="55"/>
      <c r="S158" s="55"/>
      <c r="T158" s="55"/>
      <c r="U158" s="55"/>
      <c r="V158" s="55"/>
      <c r="W158" s="37"/>
      <c r="X158" s="55"/>
      <c r="Y158" s="37"/>
      <c r="Z158" s="55" t="e">
        <f>Z157/Z156*10</f>
        <v>#DIV/0!</v>
      </c>
    </row>
    <row r="159" spans="1:26" s="12" customFormat="1" ht="30" hidden="1" customHeight="1" outlineLevel="1" x14ac:dyDescent="0.25">
      <c r="A159" s="52" t="s">
        <v>110</v>
      </c>
      <c r="B159" s="19"/>
      <c r="C159" s="50">
        <f>SUM(F159:Z159)</f>
        <v>0</v>
      </c>
      <c r="D159" s="15" t="e">
        <f t="shared" si="31"/>
        <v>#DIV/0!</v>
      </c>
      <c r="E159" s="102"/>
      <c r="F159" s="37"/>
      <c r="G159" s="36"/>
      <c r="H159" s="55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58"/>
      <c r="U159" s="36"/>
      <c r="V159" s="36"/>
      <c r="W159" s="36"/>
      <c r="X159" s="36"/>
      <c r="Y159" s="36"/>
      <c r="Z159" s="36"/>
    </row>
    <row r="160" spans="1:26" s="12" customFormat="1" ht="30" hidden="1" customHeight="1" x14ac:dyDescent="0.25">
      <c r="A160" s="32" t="s">
        <v>111</v>
      </c>
      <c r="B160" s="19"/>
      <c r="C160" s="50">
        <f>SUM(F160:Z160)</f>
        <v>0</v>
      </c>
      <c r="D160" s="15" t="e">
        <f t="shared" si="31"/>
        <v>#DIV/0!</v>
      </c>
      <c r="E160" s="102"/>
      <c r="F160" s="37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8"/>
      <c r="U160" s="36"/>
      <c r="V160" s="36"/>
      <c r="W160" s="36"/>
      <c r="X160" s="58"/>
      <c r="Y160" s="36"/>
      <c r="Z160" s="36"/>
    </row>
    <row r="161" spans="1:26" s="12" customFormat="1" ht="30" hidden="1" customHeight="1" x14ac:dyDescent="0.25">
      <c r="A161" s="32" t="s">
        <v>97</v>
      </c>
      <c r="B161" s="57" t="e">
        <f>B160/B159*10</f>
        <v>#DIV/0!</v>
      </c>
      <c r="C161" s="57" t="e">
        <f>C160/C159*10</f>
        <v>#DIV/0!</v>
      </c>
      <c r="D161" s="15" t="e">
        <f t="shared" si="31"/>
        <v>#DIV/0!</v>
      </c>
      <c r="E161" s="102"/>
      <c r="F161" s="37"/>
      <c r="G161" s="55"/>
      <c r="H161" s="55"/>
      <c r="I161" s="55" t="e">
        <f>I160/I159*10</f>
        <v>#DIV/0!</v>
      </c>
      <c r="J161" s="55"/>
      <c r="K161" s="55"/>
      <c r="L161" s="55"/>
      <c r="M161" s="55"/>
      <c r="N161" s="55"/>
      <c r="O161" s="55" t="e">
        <f>O160/O159*10</f>
        <v>#DIV/0!</v>
      </c>
      <c r="P161" s="55"/>
      <c r="Q161" s="55"/>
      <c r="R161" s="55"/>
      <c r="S161" s="55" t="e">
        <f>S160/S159*10</f>
        <v>#DIV/0!</v>
      </c>
      <c r="T161" s="55" t="e">
        <f>T160/T159*10</f>
        <v>#DIV/0!</v>
      </c>
      <c r="U161" s="55"/>
      <c r="V161" s="55"/>
      <c r="W161" s="55"/>
      <c r="X161" s="55" t="e">
        <f>X160/X159*10</f>
        <v>#DIV/0!</v>
      </c>
      <c r="Y161" s="37"/>
      <c r="Z161" s="37"/>
    </row>
    <row r="162" spans="1:26" s="12" customFormat="1" ht="30" hidden="1" customHeight="1" x14ac:dyDescent="0.25">
      <c r="A162" s="52" t="s">
        <v>154</v>
      </c>
      <c r="B162" s="57"/>
      <c r="C162" s="50">
        <f>SUM(F162:Z162)</f>
        <v>0</v>
      </c>
      <c r="D162" s="15" t="e">
        <f t="shared" si="31"/>
        <v>#DIV/0!</v>
      </c>
      <c r="E162" s="102"/>
      <c r="F162" s="37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4"/>
      <c r="W162" s="37"/>
      <c r="X162" s="55"/>
      <c r="Y162" s="37"/>
      <c r="Z162" s="37"/>
    </row>
    <row r="163" spans="1:26" s="12" customFormat="1" ht="30" hidden="1" customHeight="1" x14ac:dyDescent="0.25">
      <c r="A163" s="32" t="s">
        <v>155</v>
      </c>
      <c r="B163" s="57"/>
      <c r="C163" s="50">
        <f>SUM(F163:Z163)</f>
        <v>0</v>
      </c>
      <c r="D163" s="15" t="e">
        <f t="shared" si="31"/>
        <v>#DIV/0!</v>
      </c>
      <c r="E163" s="102"/>
      <c r="F163" s="37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4"/>
      <c r="W163" s="37"/>
      <c r="X163" s="55"/>
      <c r="Y163" s="37"/>
      <c r="Z163" s="37"/>
    </row>
    <row r="164" spans="1:26" s="12" customFormat="1" ht="30" hidden="1" customHeight="1" x14ac:dyDescent="0.25">
      <c r="A164" s="32" t="s">
        <v>97</v>
      </c>
      <c r="B164" s="57" t="e">
        <f>B163/B162*10</f>
        <v>#DIV/0!</v>
      </c>
      <c r="C164" s="57" t="e">
        <f>C163/C162*10</f>
        <v>#DIV/0!</v>
      </c>
      <c r="D164" s="15" t="e">
        <f t="shared" si="31"/>
        <v>#DIV/0!</v>
      </c>
      <c r="E164" s="102"/>
      <c r="F164" s="37"/>
      <c r="G164" s="55"/>
      <c r="H164" s="55"/>
      <c r="I164" s="55"/>
      <c r="J164" s="55"/>
      <c r="K164" s="55"/>
      <c r="L164" s="55"/>
      <c r="M164" s="55"/>
      <c r="N164" s="55" t="e">
        <f>N163/N162*10</f>
        <v>#DIV/0!</v>
      </c>
      <c r="O164" s="55"/>
      <c r="P164" s="55"/>
      <c r="Q164" s="55"/>
      <c r="R164" s="55"/>
      <c r="S164" s="55"/>
      <c r="T164" s="55"/>
      <c r="U164" s="55" t="e">
        <f>U163/U162*10</f>
        <v>#DIV/0!</v>
      </c>
      <c r="V164" s="55" t="e">
        <f>V163/V162*10</f>
        <v>#DIV/0!</v>
      </c>
      <c r="W164" s="37"/>
      <c r="X164" s="55"/>
      <c r="Y164" s="37"/>
      <c r="Z164" s="37"/>
    </row>
    <row r="165" spans="1:26" s="12" customFormat="1" ht="30" hidden="1" customHeight="1" x14ac:dyDescent="0.25">
      <c r="A165" s="52" t="s">
        <v>112</v>
      </c>
      <c r="B165" s="27"/>
      <c r="C165" s="27">
        <f>SUM(F165:Z165)</f>
        <v>0</v>
      </c>
      <c r="D165" s="15" t="e">
        <f t="shared" si="31"/>
        <v>#DIV/0!</v>
      </c>
      <c r="E165" s="102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s="12" customFormat="1" ht="30" hidden="1" customHeight="1" x14ac:dyDescent="0.25">
      <c r="A166" s="32" t="s">
        <v>113</v>
      </c>
      <c r="B166" s="27"/>
      <c r="C166" s="27">
        <f>SUM(F166:Z166)</f>
        <v>0</v>
      </c>
      <c r="D166" s="15" t="e">
        <f t="shared" si="31"/>
        <v>#DIV/0!</v>
      </c>
      <c r="E166" s="102"/>
      <c r="F166" s="36"/>
      <c r="G166" s="35"/>
      <c r="H166" s="55"/>
      <c r="I166" s="26"/>
      <c r="J166" s="26"/>
      <c r="K166" s="26"/>
      <c r="L166" s="26"/>
      <c r="M166" s="37"/>
      <c r="N166" s="37"/>
      <c r="O166" s="35"/>
      <c r="P166" s="35"/>
      <c r="Q166" s="37"/>
      <c r="R166" s="37"/>
      <c r="S166" s="37"/>
      <c r="T166" s="37"/>
      <c r="U166" s="37"/>
      <c r="V166" s="37"/>
      <c r="W166" s="37"/>
      <c r="X166" s="37"/>
      <c r="Y166" s="37"/>
      <c r="Z166" s="35"/>
    </row>
    <row r="167" spans="1:26" s="12" customFormat="1" ht="30" hidden="1" customHeight="1" x14ac:dyDescent="0.25">
      <c r="A167" s="32" t="s">
        <v>97</v>
      </c>
      <c r="B167" s="50" t="e">
        <f>B166/B165*10</f>
        <v>#DIV/0!</v>
      </c>
      <c r="C167" s="50" t="e">
        <f>C166/C165*10</f>
        <v>#DIV/0!</v>
      </c>
      <c r="D167" s="15" t="e">
        <f t="shared" si="31"/>
        <v>#DIV/0!</v>
      </c>
      <c r="E167" s="102"/>
      <c r="F167" s="51" t="e">
        <f>F166/F165*10</f>
        <v>#DIV/0!</v>
      </c>
      <c r="G167" s="51"/>
      <c r="H167" s="51"/>
      <c r="I167" s="51" t="e">
        <f t="shared" ref="I167:N167" si="46">I166/I165*10</f>
        <v>#DIV/0!</v>
      </c>
      <c r="J167" s="51" t="e">
        <f t="shared" si="46"/>
        <v>#DIV/0!</v>
      </c>
      <c r="K167" s="51" t="e">
        <f t="shared" si="46"/>
        <v>#DIV/0!</v>
      </c>
      <c r="L167" s="51" t="e">
        <f t="shared" si="46"/>
        <v>#DIV/0!</v>
      </c>
      <c r="M167" s="51" t="e">
        <f t="shared" si="46"/>
        <v>#DIV/0!</v>
      </c>
      <c r="N167" s="51" t="e">
        <f t="shared" si="46"/>
        <v>#DIV/0!</v>
      </c>
      <c r="O167" s="26"/>
      <c r="P167" s="26"/>
      <c r="Q167" s="51" t="e">
        <f>Q166/Q165*10</f>
        <v>#DIV/0!</v>
      </c>
      <c r="R167" s="51" t="e">
        <f>R166/R165*10</f>
        <v>#DIV/0!</v>
      </c>
      <c r="S167" s="51"/>
      <c r="T167" s="51" t="e">
        <f t="shared" ref="T167:Y167" si="47">T166/T165*10</f>
        <v>#DIV/0!</v>
      </c>
      <c r="U167" s="51" t="e">
        <f t="shared" si="47"/>
        <v>#DIV/0!</v>
      </c>
      <c r="V167" s="51" t="e">
        <f t="shared" si="47"/>
        <v>#DIV/0!</v>
      </c>
      <c r="W167" s="51" t="e">
        <f t="shared" si="47"/>
        <v>#DIV/0!</v>
      </c>
      <c r="X167" s="51" t="e">
        <f t="shared" si="47"/>
        <v>#DIV/0!</v>
      </c>
      <c r="Y167" s="51" t="e">
        <f t="shared" si="47"/>
        <v>#DIV/0!</v>
      </c>
      <c r="Z167" s="26"/>
    </row>
    <row r="168" spans="1:26" s="12" customFormat="1" ht="30" hidden="1" customHeight="1" x14ac:dyDescent="0.25">
      <c r="A168" s="52" t="s">
        <v>183</v>
      </c>
      <c r="B168" s="27"/>
      <c r="C168" s="27">
        <f>SUM(F168:Z168)</f>
        <v>0</v>
      </c>
      <c r="D168" s="15" t="e">
        <f t="shared" si="31"/>
        <v>#DIV/0!</v>
      </c>
      <c r="E168" s="102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s="12" customFormat="1" ht="30" hidden="1" customHeight="1" x14ac:dyDescent="0.25">
      <c r="A169" s="32" t="s">
        <v>184</v>
      </c>
      <c r="B169" s="27"/>
      <c r="C169" s="27">
        <f>SUM(F169:Z169)</f>
        <v>0</v>
      </c>
      <c r="D169" s="15" t="e">
        <f t="shared" si="31"/>
        <v>#DIV/0!</v>
      </c>
      <c r="E169" s="102"/>
      <c r="F169" s="36"/>
      <c r="G169" s="35"/>
      <c r="H169" s="55"/>
      <c r="I169" s="26"/>
      <c r="J169" s="26"/>
      <c r="K169" s="26"/>
      <c r="L169" s="26"/>
      <c r="M169" s="37"/>
      <c r="N169" s="37"/>
      <c r="O169" s="26"/>
      <c r="P169" s="35"/>
      <c r="Q169" s="35"/>
      <c r="R169" s="37"/>
      <c r="S169" s="37"/>
      <c r="T169" s="37"/>
      <c r="U169" s="35"/>
      <c r="V169" s="35"/>
      <c r="W169" s="37"/>
      <c r="X169" s="35"/>
      <c r="Y169" s="37"/>
      <c r="Z169" s="35"/>
    </row>
    <row r="170" spans="1:26" s="12" customFormat="1" ht="30" hidden="1" customHeight="1" x14ac:dyDescent="0.25">
      <c r="A170" s="32" t="s">
        <v>97</v>
      </c>
      <c r="B170" s="50"/>
      <c r="C170" s="50" t="e">
        <f>C169/C168*10</f>
        <v>#DIV/0!</v>
      </c>
      <c r="D170" s="15" t="e">
        <f t="shared" si="31"/>
        <v>#DIV/0!</v>
      </c>
      <c r="E170" s="102"/>
      <c r="F170" s="51"/>
      <c r="G170" s="51"/>
      <c r="H170" s="51"/>
      <c r="I170" s="51" t="e">
        <f>I169/I168*10</f>
        <v>#DIV/0!</v>
      </c>
      <c r="J170" s="51" t="e">
        <f>J169/J168*10</f>
        <v>#DIV/0!</v>
      </c>
      <c r="K170" s="51" t="e">
        <f>K169/K168*10</f>
        <v>#DIV/0!</v>
      </c>
      <c r="L170" s="51" t="e">
        <f>L169/L168*10</f>
        <v>#DIV/0!</v>
      </c>
      <c r="M170" s="51"/>
      <c r="N170" s="51" t="e">
        <f>N169/N168*10</f>
        <v>#DIV/0!</v>
      </c>
      <c r="O170" s="51"/>
      <c r="P170" s="26"/>
      <c r="Q170" s="26"/>
      <c r="R170" s="51" t="e">
        <f>R169/R168*10</f>
        <v>#DIV/0!</v>
      </c>
      <c r="S170" s="51" t="e">
        <f>S169/S168*10</f>
        <v>#DIV/0!</v>
      </c>
      <c r="T170" s="51"/>
      <c r="U170" s="26"/>
      <c r="V170" s="26"/>
      <c r="W170" s="51" t="e">
        <f>W169/W168*10</f>
        <v>#DIV/0!</v>
      </c>
      <c r="X170" s="51"/>
      <c r="Y170" s="51" t="e">
        <f>Y169/Y168*10</f>
        <v>#DIV/0!</v>
      </c>
      <c r="Z170" s="26"/>
    </row>
    <row r="171" spans="1:26" s="12" customFormat="1" ht="30" hidden="1" customHeight="1" x14ac:dyDescent="0.25">
      <c r="A171" s="52" t="s">
        <v>179</v>
      </c>
      <c r="B171" s="27">
        <v>75</v>
      </c>
      <c r="C171" s="27">
        <f>SUM(F171:Z171)</f>
        <v>165</v>
      </c>
      <c r="D171" s="15">
        <f t="shared" si="31"/>
        <v>2.2000000000000002</v>
      </c>
      <c r="E171" s="102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>
        <v>50</v>
      </c>
      <c r="S171" s="36"/>
      <c r="T171" s="36"/>
      <c r="U171" s="36">
        <v>115</v>
      </c>
      <c r="V171" s="36"/>
      <c r="W171" s="36"/>
      <c r="X171" s="36"/>
      <c r="Y171" s="36"/>
      <c r="Z171" s="36"/>
    </row>
    <row r="172" spans="1:26" s="12" customFormat="1" ht="30" hidden="1" customHeight="1" x14ac:dyDescent="0.25">
      <c r="A172" s="32" t="s">
        <v>180</v>
      </c>
      <c r="B172" s="27">
        <v>83</v>
      </c>
      <c r="C172" s="27">
        <f>SUM(F172:Z172)</f>
        <v>104</v>
      </c>
      <c r="D172" s="15">
        <f t="shared" si="31"/>
        <v>1.2530120481927711</v>
      </c>
      <c r="E172" s="102"/>
      <c r="F172" s="36"/>
      <c r="G172" s="35"/>
      <c r="H172" s="55"/>
      <c r="I172" s="35"/>
      <c r="J172" s="35"/>
      <c r="K172" s="35"/>
      <c r="L172" s="37"/>
      <c r="M172" s="37"/>
      <c r="N172" s="37"/>
      <c r="O172" s="35"/>
      <c r="P172" s="35"/>
      <c r="Q172" s="35"/>
      <c r="R172" s="37">
        <v>20</v>
      </c>
      <c r="S172" s="37"/>
      <c r="T172" s="37"/>
      <c r="U172" s="37">
        <v>84</v>
      </c>
      <c r="V172" s="35"/>
      <c r="W172" s="37"/>
      <c r="X172" s="35"/>
      <c r="Y172" s="37"/>
      <c r="Z172" s="35"/>
    </row>
    <row r="173" spans="1:26" s="12" customFormat="1" ht="30" hidden="1" customHeight="1" x14ac:dyDescent="0.25">
      <c r="A173" s="32" t="s">
        <v>97</v>
      </c>
      <c r="B173" s="50">
        <f>B172/B171*10</f>
        <v>11.066666666666666</v>
      </c>
      <c r="C173" s="50">
        <f>C172/C171*10</f>
        <v>6.3030303030303028</v>
      </c>
      <c r="D173" s="15">
        <f t="shared" si="31"/>
        <v>0.56955093099671417</v>
      </c>
      <c r="E173" s="102"/>
      <c r="F173" s="51"/>
      <c r="G173" s="51"/>
      <c r="H173" s="51"/>
      <c r="I173" s="26"/>
      <c r="J173" s="26"/>
      <c r="K173" s="26"/>
      <c r="L173" s="51"/>
      <c r="M173" s="51"/>
      <c r="N173" s="51"/>
      <c r="O173" s="26"/>
      <c r="P173" s="26"/>
      <c r="Q173" s="26"/>
      <c r="R173" s="51">
        <f>R172/R171*10</f>
        <v>4</v>
      </c>
      <c r="S173" s="51"/>
      <c r="T173" s="51"/>
      <c r="U173" s="51">
        <f>U172/U171*10</f>
        <v>7.304347826086957</v>
      </c>
      <c r="V173" s="26"/>
      <c r="W173" s="51"/>
      <c r="X173" s="51"/>
      <c r="Y173" s="51"/>
      <c r="Z173" s="26"/>
    </row>
    <row r="174" spans="1:26" s="12" customFormat="1" ht="30" hidden="1" customHeight="1" outlineLevel="1" x14ac:dyDescent="0.25">
      <c r="A174" s="52" t="s">
        <v>114</v>
      </c>
      <c r="B174" s="27"/>
      <c r="C174" s="27">
        <f>SUM(F174:Z174)</f>
        <v>0</v>
      </c>
      <c r="D174" s="15" t="e">
        <f t="shared" si="31"/>
        <v>#DIV/0!</v>
      </c>
      <c r="E174" s="102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s="12" customFormat="1" ht="30" hidden="1" customHeight="1" outlineLevel="1" x14ac:dyDescent="0.25">
      <c r="A175" s="32" t="s">
        <v>115</v>
      </c>
      <c r="B175" s="27"/>
      <c r="C175" s="27">
        <f>SUM(F175:Z175)</f>
        <v>0</v>
      </c>
      <c r="D175" s="15" t="e">
        <f t="shared" si="31"/>
        <v>#DIV/0!</v>
      </c>
      <c r="E175" s="102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97</v>
      </c>
      <c r="B176" s="57" t="e">
        <f>B175/B174*10</f>
        <v>#DIV/0!</v>
      </c>
      <c r="C176" s="57" t="e">
        <f>C175/C174*10</f>
        <v>#DIV/0!</v>
      </c>
      <c r="D176" s="15" t="e">
        <f t="shared" si="31"/>
        <v>#DIV/0!</v>
      </c>
      <c r="E176" s="102"/>
      <c r="F176" s="55"/>
      <c r="G176" s="55"/>
      <c r="H176" s="55" t="e">
        <f>H175/H174*10</f>
        <v>#DIV/0!</v>
      </c>
      <c r="I176" s="55"/>
      <c r="J176" s="55"/>
      <c r="K176" s="55"/>
      <c r="L176" s="55"/>
      <c r="M176" s="55" t="e">
        <f>M175/M174*10</f>
        <v>#DIV/0!</v>
      </c>
      <c r="N176" s="55"/>
      <c r="O176" s="55"/>
      <c r="P176" s="55"/>
      <c r="Q176" s="55"/>
      <c r="R176" s="55"/>
      <c r="S176" s="55"/>
      <c r="T176" s="55"/>
      <c r="U176" s="55"/>
      <c r="V176" s="55" t="e">
        <f>V175/V174*10</f>
        <v>#DIV/0!</v>
      </c>
      <c r="W176" s="55"/>
      <c r="X176" s="55"/>
      <c r="Y176" s="55"/>
      <c r="Z176" s="55"/>
    </row>
    <row r="177" spans="1:26" s="12" customFormat="1" ht="30" hidden="1" customHeight="1" outlineLevel="1" x14ac:dyDescent="0.25">
      <c r="A177" s="52" t="s">
        <v>116</v>
      </c>
      <c r="B177" s="27"/>
      <c r="C177" s="27">
        <f>SUM(F177:Z177)</f>
        <v>0</v>
      </c>
      <c r="D177" s="15" t="e">
        <f t="shared" ref="D177:D193" si="48">C177/B177</f>
        <v>#DIV/0!</v>
      </c>
      <c r="E177" s="102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s="12" customFormat="1" ht="30" hidden="1" customHeight="1" outlineLevel="1" x14ac:dyDescent="0.25">
      <c r="A178" s="32" t="s">
        <v>117</v>
      </c>
      <c r="B178" s="27"/>
      <c r="C178" s="27">
        <f>SUM(F178:Z178)</f>
        <v>0</v>
      </c>
      <c r="D178" s="15" t="e">
        <f t="shared" si="48"/>
        <v>#DIV/0!</v>
      </c>
      <c r="E178" s="102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s="12" customFormat="1" ht="30" hidden="1" customHeight="1" x14ac:dyDescent="0.25">
      <c r="A179" s="32" t="s">
        <v>97</v>
      </c>
      <c r="B179" s="57" t="e">
        <f>B178/B177*10</f>
        <v>#DIV/0!</v>
      </c>
      <c r="C179" s="57" t="e">
        <f>C178/C177*10</f>
        <v>#DIV/0!</v>
      </c>
      <c r="D179" s="15" t="e">
        <f t="shared" si="48"/>
        <v>#DIV/0!</v>
      </c>
      <c r="E179" s="102"/>
      <c r="F179" s="57"/>
      <c r="G179" s="57"/>
      <c r="H179" s="55" t="e">
        <f>H178/H177*10</f>
        <v>#DIV/0!</v>
      </c>
      <c r="I179" s="57"/>
      <c r="J179" s="57"/>
      <c r="K179" s="55" t="e">
        <f>K178/K177*10</f>
        <v>#DIV/0!</v>
      </c>
      <c r="L179" s="55" t="e">
        <f>L178/L177*10</f>
        <v>#DIV/0!</v>
      </c>
      <c r="M179" s="55" t="e">
        <f>M178/M177*10</f>
        <v>#DIV/0!</v>
      </c>
      <c r="N179" s="55"/>
      <c r="O179" s="55"/>
      <c r="P179" s="55"/>
      <c r="Q179" s="55"/>
      <c r="R179" s="55"/>
      <c r="S179" s="55" t="e">
        <f>S178/S177*10</f>
        <v>#DIV/0!</v>
      </c>
      <c r="T179" s="55"/>
      <c r="U179" s="55"/>
      <c r="V179" s="55" t="e">
        <f>V178/V177*10</f>
        <v>#DIV/0!</v>
      </c>
      <c r="W179" s="55"/>
      <c r="X179" s="55"/>
      <c r="Y179" s="55" t="e">
        <f>Y178/Y177*10</f>
        <v>#DIV/0!</v>
      </c>
      <c r="Z179" s="55"/>
    </row>
    <row r="180" spans="1:26" s="12" customFormat="1" ht="30" hidden="1" customHeight="1" x14ac:dyDescent="0.25">
      <c r="A180" s="52" t="s">
        <v>118</v>
      </c>
      <c r="B180" s="23"/>
      <c r="C180" s="27">
        <f>SUM(F180:Z180)</f>
        <v>0</v>
      </c>
      <c r="D180" s="15" t="e">
        <f t="shared" si="48"/>
        <v>#DIV/0!</v>
      </c>
      <c r="E180" s="102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54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52" t="s">
        <v>119</v>
      </c>
      <c r="B181" s="23"/>
      <c r="C181" s="27"/>
      <c r="D181" s="15" t="e">
        <f t="shared" si="48"/>
        <v>#DIV/0!</v>
      </c>
      <c r="E181" s="102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2" customFormat="1" ht="30" hidden="1" customHeight="1" x14ac:dyDescent="0.25">
      <c r="A182" s="52" t="s">
        <v>120</v>
      </c>
      <c r="B182" s="23"/>
      <c r="C182" s="27"/>
      <c r="D182" s="15" t="e">
        <f t="shared" si="48"/>
        <v>#DIV/0!</v>
      </c>
      <c r="E182" s="102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47" customFormat="1" ht="30" customHeight="1" x14ac:dyDescent="0.25">
      <c r="A183" s="32" t="s">
        <v>121</v>
      </c>
      <c r="B183" s="23">
        <v>32870</v>
      </c>
      <c r="C183" s="27">
        <f>SUM(F183:Z183)</f>
        <v>25016</v>
      </c>
      <c r="D183" s="15">
        <f t="shared" si="48"/>
        <v>0.76105871615454823</v>
      </c>
      <c r="E183" s="102"/>
      <c r="F183" s="26">
        <v>1090</v>
      </c>
      <c r="G183" s="26">
        <v>1255</v>
      </c>
      <c r="H183" s="26">
        <v>1033</v>
      </c>
      <c r="I183" s="26">
        <v>1137</v>
      </c>
      <c r="J183" s="26">
        <v>405</v>
      </c>
      <c r="K183" s="26">
        <v>1200</v>
      </c>
      <c r="L183" s="26">
        <v>102</v>
      </c>
      <c r="M183" s="26"/>
      <c r="N183" s="26"/>
      <c r="O183" s="26">
        <v>90</v>
      </c>
      <c r="P183" s="26">
        <v>605</v>
      </c>
      <c r="Q183" s="26">
        <v>2351</v>
      </c>
      <c r="R183" s="26">
        <v>4155</v>
      </c>
      <c r="S183" s="26">
        <v>1800</v>
      </c>
      <c r="T183" s="26">
        <v>4280</v>
      </c>
      <c r="U183" s="26">
        <v>660</v>
      </c>
      <c r="V183" s="26">
        <v>850</v>
      </c>
      <c r="W183" s="26"/>
      <c r="X183" s="26">
        <v>2480</v>
      </c>
      <c r="Y183" s="26">
        <v>783</v>
      </c>
      <c r="Z183" s="26">
        <v>740</v>
      </c>
    </row>
    <row r="184" spans="1:26" s="47" customFormat="1" ht="30" hidden="1" customHeight="1" x14ac:dyDescent="0.25">
      <c r="A184" s="13" t="s">
        <v>122</v>
      </c>
      <c r="B184" s="88"/>
      <c r="C184" s="88" t="e">
        <f>C183/C186</f>
        <v>#DIV/0!</v>
      </c>
      <c r="D184" s="15" t="e">
        <f t="shared" si="48"/>
        <v>#DIV/0!</v>
      </c>
      <c r="E184" s="102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s="12" customFormat="1" ht="30" hidden="1" customHeight="1" x14ac:dyDescent="0.25">
      <c r="A185" s="32" t="s">
        <v>123</v>
      </c>
      <c r="B185" s="23"/>
      <c r="C185" s="27">
        <f>SUM(F185:Z185)</f>
        <v>0</v>
      </c>
      <c r="D185" s="15" t="e">
        <f t="shared" si="48"/>
        <v>#DIV/0!</v>
      </c>
      <c r="E185" s="102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124</v>
      </c>
      <c r="B186" s="23"/>
      <c r="C186" s="23"/>
      <c r="D186" s="15" t="e">
        <f t="shared" si="48"/>
        <v>#DIV/0!</v>
      </c>
      <c r="E186" s="102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s="12" customFormat="1" ht="30" hidden="1" customHeight="1" outlineLevel="1" x14ac:dyDescent="0.25">
      <c r="A187" s="32" t="s">
        <v>125</v>
      </c>
      <c r="B187" s="23"/>
      <c r="C187" s="27">
        <f>SUM(F187:Z187)</f>
        <v>0</v>
      </c>
      <c r="D187" s="15" t="e">
        <f t="shared" si="48"/>
        <v>#DIV/0!</v>
      </c>
      <c r="E187" s="102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s="12" customFormat="1" ht="30" hidden="1" customHeight="1" x14ac:dyDescent="0.25">
      <c r="A188" s="13" t="s">
        <v>51</v>
      </c>
      <c r="B188" s="89" t="e">
        <f>B187/B186</f>
        <v>#DIV/0!</v>
      </c>
      <c r="C188" s="89" t="e">
        <f>C187/C186</f>
        <v>#DIV/0!</v>
      </c>
      <c r="D188" s="15" t="e">
        <f t="shared" si="48"/>
        <v>#DIV/0!</v>
      </c>
      <c r="E188" s="102"/>
      <c r="F188" s="16" t="e">
        <f>F187/F186</f>
        <v>#DIV/0!</v>
      </c>
      <c r="G188" s="16" t="e">
        <f t="shared" ref="G188:Z188" si="49">G187/G186</f>
        <v>#DIV/0!</v>
      </c>
      <c r="H188" s="16" t="e">
        <f t="shared" si="49"/>
        <v>#DIV/0!</v>
      </c>
      <c r="I188" s="16" t="e">
        <f t="shared" si="49"/>
        <v>#DIV/0!</v>
      </c>
      <c r="J188" s="16" t="e">
        <f t="shared" si="49"/>
        <v>#DIV/0!</v>
      </c>
      <c r="K188" s="16" t="e">
        <f t="shared" si="49"/>
        <v>#DIV/0!</v>
      </c>
      <c r="L188" s="16" t="e">
        <f t="shared" si="49"/>
        <v>#DIV/0!</v>
      </c>
      <c r="M188" s="16" t="e">
        <f t="shared" si="49"/>
        <v>#DIV/0!</v>
      </c>
      <c r="N188" s="16" t="e">
        <f t="shared" si="49"/>
        <v>#DIV/0!</v>
      </c>
      <c r="O188" s="16" t="e">
        <f t="shared" si="49"/>
        <v>#DIV/0!</v>
      </c>
      <c r="P188" s="16" t="e">
        <f t="shared" si="49"/>
        <v>#DIV/0!</v>
      </c>
      <c r="Q188" s="16" t="e">
        <f t="shared" si="49"/>
        <v>#DIV/0!</v>
      </c>
      <c r="R188" s="16" t="e">
        <f t="shared" si="49"/>
        <v>#DIV/0!</v>
      </c>
      <c r="S188" s="16" t="e">
        <f t="shared" si="49"/>
        <v>#DIV/0!</v>
      </c>
      <c r="T188" s="16" t="e">
        <f t="shared" si="49"/>
        <v>#DIV/0!</v>
      </c>
      <c r="U188" s="16" t="e">
        <f t="shared" si="49"/>
        <v>#DIV/0!</v>
      </c>
      <c r="V188" s="16" t="e">
        <f t="shared" si="49"/>
        <v>#DIV/0!</v>
      </c>
      <c r="W188" s="16" t="e">
        <f t="shared" si="49"/>
        <v>#DIV/0!</v>
      </c>
      <c r="X188" s="16" t="e">
        <f t="shared" si="49"/>
        <v>#DIV/0!</v>
      </c>
      <c r="Y188" s="16" t="e">
        <f t="shared" si="49"/>
        <v>#DIV/0!</v>
      </c>
      <c r="Z188" s="16" t="e">
        <f t="shared" si="49"/>
        <v>#DIV/0!</v>
      </c>
    </row>
    <row r="189" spans="1:26" s="12" customFormat="1" ht="30" hidden="1" customHeight="1" x14ac:dyDescent="0.25">
      <c r="A189" s="11" t="s">
        <v>126</v>
      </c>
      <c r="B189" s="26"/>
      <c r="C189" s="26">
        <f>SUM(F189:Z189)</f>
        <v>0</v>
      </c>
      <c r="D189" s="15" t="e">
        <f t="shared" si="48"/>
        <v>#DIV/0!</v>
      </c>
      <c r="E189" s="102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11" t="s">
        <v>127</v>
      </c>
      <c r="B190" s="26"/>
      <c r="C190" s="26">
        <f>SUM(F190:Z190)</f>
        <v>0</v>
      </c>
      <c r="D190" s="15" t="e">
        <f t="shared" si="48"/>
        <v>#DIV/0!</v>
      </c>
      <c r="E190" s="10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hidden="1" customHeight="1" x14ac:dyDescent="0.25">
      <c r="A191" s="32" t="s">
        <v>149</v>
      </c>
      <c r="B191" s="23"/>
      <c r="C191" s="27">
        <f>SUM(F191:Z191)</f>
        <v>0</v>
      </c>
      <c r="D191" s="15" t="e">
        <f t="shared" si="48"/>
        <v>#DIV/0!</v>
      </c>
      <c r="E191" s="102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s="47" customFormat="1" ht="40.200000000000003" customHeight="1" outlineLevel="1" x14ac:dyDescent="0.25">
      <c r="A192" s="11" t="s">
        <v>206</v>
      </c>
      <c r="B192" s="27">
        <v>102425</v>
      </c>
      <c r="C192" s="27">
        <f>SUM(F192:Z192)</f>
        <v>102447</v>
      </c>
      <c r="D192" s="15">
        <f t="shared" si="48"/>
        <v>1.0002147913107151</v>
      </c>
      <c r="E192" s="102"/>
      <c r="F192" s="31">
        <v>1366</v>
      </c>
      <c r="G192" s="31">
        <v>2847</v>
      </c>
      <c r="H192" s="31">
        <v>5196</v>
      </c>
      <c r="I192" s="31">
        <v>6818</v>
      </c>
      <c r="J192" s="31">
        <v>7359</v>
      </c>
      <c r="K192" s="31">
        <v>5788</v>
      </c>
      <c r="L192" s="31">
        <v>3589</v>
      </c>
      <c r="M192" s="31">
        <v>5208</v>
      </c>
      <c r="N192" s="31">
        <v>3384</v>
      </c>
      <c r="O192" s="31">
        <v>4078</v>
      </c>
      <c r="P192" s="31">
        <v>3900</v>
      </c>
      <c r="Q192" s="31">
        <v>6744</v>
      </c>
      <c r="R192" s="31">
        <v>6037</v>
      </c>
      <c r="S192" s="31">
        <v>3874</v>
      </c>
      <c r="T192" s="31">
        <v>3946</v>
      </c>
      <c r="U192" s="31">
        <v>5071</v>
      </c>
      <c r="V192" s="31">
        <v>2020</v>
      </c>
      <c r="W192" s="31">
        <v>1351</v>
      </c>
      <c r="X192" s="31">
        <v>8708</v>
      </c>
      <c r="Y192" s="31">
        <v>9901</v>
      </c>
      <c r="Z192" s="31">
        <v>5262</v>
      </c>
    </row>
    <row r="193" spans="1:36" s="60" customFormat="1" ht="30" customHeight="1" outlineLevel="1" x14ac:dyDescent="0.25">
      <c r="A193" s="32" t="s">
        <v>128</v>
      </c>
      <c r="B193" s="27">
        <v>65546</v>
      </c>
      <c r="C193" s="27">
        <f>SUM(F193:Z193)</f>
        <v>74632</v>
      </c>
      <c r="D193" s="15">
        <f t="shared" si="48"/>
        <v>1.1386202056570958</v>
      </c>
      <c r="E193" s="102"/>
      <c r="F193" s="36">
        <v>929</v>
      </c>
      <c r="G193" s="36">
        <v>1380</v>
      </c>
      <c r="H193" s="36">
        <v>4431</v>
      </c>
      <c r="I193" s="36">
        <v>3935</v>
      </c>
      <c r="J193" s="36">
        <v>6550</v>
      </c>
      <c r="K193" s="36">
        <v>4670</v>
      </c>
      <c r="L193" s="36">
        <v>3107</v>
      </c>
      <c r="M193" s="36">
        <v>3652</v>
      </c>
      <c r="N193" s="36">
        <v>1650</v>
      </c>
      <c r="O193" s="36">
        <v>4030</v>
      </c>
      <c r="P193" s="36">
        <v>2730</v>
      </c>
      <c r="Q193" s="36">
        <v>5325</v>
      </c>
      <c r="R193" s="36">
        <v>4142</v>
      </c>
      <c r="S193" s="36">
        <v>3300</v>
      </c>
      <c r="T193" s="36">
        <v>3300</v>
      </c>
      <c r="U193" s="36">
        <v>2877</v>
      </c>
      <c r="V193" s="36">
        <v>1991</v>
      </c>
      <c r="W193" s="36">
        <v>975</v>
      </c>
      <c r="X193" s="36">
        <v>3420</v>
      </c>
      <c r="Y193" s="36">
        <v>7688</v>
      </c>
      <c r="Z193" s="36">
        <v>4550</v>
      </c>
    </row>
    <row r="194" spans="1:36" s="47" customFormat="1" ht="30" customHeight="1" x14ac:dyDescent="0.25">
      <c r="A194" s="11" t="s">
        <v>129</v>
      </c>
      <c r="B194" s="49">
        <f>B193/B192</f>
        <v>0.63994142055162317</v>
      </c>
      <c r="C194" s="49">
        <f>C193/C192</f>
        <v>0.7284937577479087</v>
      </c>
      <c r="D194" s="15">
        <f t="shared" ref="D194:D197" si="50">C194/B194</f>
        <v>1.1383756924500281</v>
      </c>
      <c r="E194" s="15"/>
      <c r="F194" s="70">
        <f t="shared" ref="F194:Z194" si="51">F193/F192</f>
        <v>0.68008784773060027</v>
      </c>
      <c r="G194" s="70">
        <f t="shared" si="51"/>
        <v>0.48472075869336145</v>
      </c>
      <c r="H194" s="70">
        <f t="shared" si="51"/>
        <v>0.85277136258660513</v>
      </c>
      <c r="I194" s="70">
        <f t="shared" si="51"/>
        <v>0.57714872396597239</v>
      </c>
      <c r="J194" s="70">
        <f t="shared" si="51"/>
        <v>0.89006658513384973</v>
      </c>
      <c r="K194" s="70">
        <f t="shared" si="51"/>
        <v>0.80684174153420873</v>
      </c>
      <c r="L194" s="70">
        <f t="shared" si="51"/>
        <v>0.86570075229869048</v>
      </c>
      <c r="M194" s="70">
        <f t="shared" si="51"/>
        <v>0.70122887864823347</v>
      </c>
      <c r="N194" s="70">
        <f t="shared" si="51"/>
        <v>0.48758865248226951</v>
      </c>
      <c r="O194" s="70">
        <f t="shared" si="51"/>
        <v>0.98822952427660615</v>
      </c>
      <c r="P194" s="70">
        <f t="shared" si="51"/>
        <v>0.7</v>
      </c>
      <c r="Q194" s="70">
        <f t="shared" si="51"/>
        <v>0.78959074733096091</v>
      </c>
      <c r="R194" s="70">
        <f t="shared" si="51"/>
        <v>0.68610236872618846</v>
      </c>
      <c r="S194" s="70">
        <f t="shared" si="51"/>
        <v>0.8518327310273619</v>
      </c>
      <c r="T194" s="70">
        <f t="shared" si="51"/>
        <v>0.83628991383679674</v>
      </c>
      <c r="U194" s="70">
        <f t="shared" si="51"/>
        <v>0.56734371918753701</v>
      </c>
      <c r="V194" s="70">
        <f t="shared" si="51"/>
        <v>0.98564356435643563</v>
      </c>
      <c r="W194" s="70">
        <f t="shared" si="51"/>
        <v>0.72168763878608433</v>
      </c>
      <c r="X194" s="70">
        <f t="shared" si="51"/>
        <v>0.39274230592558568</v>
      </c>
      <c r="Y194" s="70">
        <f t="shared" si="51"/>
        <v>0.77648722351277644</v>
      </c>
      <c r="Z194" s="70">
        <f t="shared" si="51"/>
        <v>0.86469023185100724</v>
      </c>
    </row>
    <row r="195" spans="1:36" s="47" customFormat="1" ht="30" hidden="1" customHeight="1" outlineLevel="1" x14ac:dyDescent="0.25">
      <c r="A195" s="11" t="s">
        <v>130</v>
      </c>
      <c r="B195" s="27"/>
      <c r="C195" s="27">
        <f>SUM(F195:Z195)</f>
        <v>0</v>
      </c>
      <c r="D195" s="15" t="e">
        <f t="shared" si="50"/>
        <v>#DIV/0!</v>
      </c>
      <c r="E195" s="15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36" s="60" customFormat="1" ht="30" customHeight="1" outlineLevel="1" x14ac:dyDescent="0.25">
      <c r="A196" s="32" t="s">
        <v>131</v>
      </c>
      <c r="B196" s="23"/>
      <c r="C196" s="27">
        <f>SUM(F196:Z196)</f>
        <v>925</v>
      </c>
      <c r="D196" s="15"/>
      <c r="E196" s="15"/>
      <c r="F196" s="46"/>
      <c r="G196" s="36"/>
      <c r="H196" s="36"/>
      <c r="I196" s="36"/>
      <c r="J196" s="36"/>
      <c r="K196" s="36"/>
      <c r="L196" s="36"/>
      <c r="M196" s="36"/>
      <c r="N196" s="36"/>
      <c r="O196" s="36"/>
      <c r="P196" s="46"/>
      <c r="Q196" s="36"/>
      <c r="R196" s="36">
        <v>55</v>
      </c>
      <c r="S196" s="36"/>
      <c r="T196" s="36"/>
      <c r="U196" s="36"/>
      <c r="V196" s="36"/>
      <c r="W196" s="36"/>
      <c r="X196" s="36">
        <v>22</v>
      </c>
      <c r="Y196" s="36">
        <v>848</v>
      </c>
      <c r="Z196" s="36"/>
    </row>
    <row r="197" spans="1:36" s="47" customFormat="1" ht="30" hidden="1" customHeight="1" x14ac:dyDescent="0.25">
      <c r="A197" s="11" t="s">
        <v>132</v>
      </c>
      <c r="B197" s="15"/>
      <c r="C197" s="15" t="e">
        <f>C196/C195</f>
        <v>#DIV/0!</v>
      </c>
      <c r="D197" s="15" t="e">
        <f t="shared" si="50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47" customFormat="1" ht="30" customHeight="1" x14ac:dyDescent="0.25">
      <c r="A198" s="13" t="s">
        <v>133</v>
      </c>
      <c r="B198" s="23"/>
      <c r="C198" s="27"/>
      <c r="D198" s="27"/>
      <c r="E198" s="27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36" s="60" customFormat="1" ht="21.6" outlineLevel="1" x14ac:dyDescent="0.25">
      <c r="A199" s="52" t="s">
        <v>134</v>
      </c>
      <c r="B199" s="23">
        <v>47521</v>
      </c>
      <c r="C199" s="27">
        <f>SUM(F199:Z199)</f>
        <v>57261</v>
      </c>
      <c r="D199" s="9">
        <f t="shared" ref="D199:D218" si="52">C199/B199</f>
        <v>1.2049620167925759</v>
      </c>
      <c r="E199" s="9"/>
      <c r="F199" s="26">
        <v>758</v>
      </c>
      <c r="G199" s="26">
        <v>1676</v>
      </c>
      <c r="H199" s="26">
        <v>4375</v>
      </c>
      <c r="I199" s="26">
        <v>3806</v>
      </c>
      <c r="J199" s="26">
        <v>3738</v>
      </c>
      <c r="K199" s="26">
        <v>2840</v>
      </c>
      <c r="L199" s="26">
        <v>2276</v>
      </c>
      <c r="M199" s="26">
        <v>3601</v>
      </c>
      <c r="N199" s="26">
        <v>1622</v>
      </c>
      <c r="O199" s="26">
        <v>2390</v>
      </c>
      <c r="P199" s="26">
        <v>1850</v>
      </c>
      <c r="Q199" s="26">
        <v>3448</v>
      </c>
      <c r="R199" s="26">
        <v>4077</v>
      </c>
      <c r="S199" s="26">
        <v>1940</v>
      </c>
      <c r="T199" s="26">
        <v>2667</v>
      </c>
      <c r="U199" s="26">
        <v>2072</v>
      </c>
      <c r="V199" s="26">
        <v>1165</v>
      </c>
      <c r="W199" s="26">
        <v>413</v>
      </c>
      <c r="X199" s="26">
        <v>2326</v>
      </c>
      <c r="Y199" s="26">
        <v>6021</v>
      </c>
      <c r="Z199" s="26">
        <v>4200</v>
      </c>
    </row>
    <row r="200" spans="1:36" s="47" customFormat="1" ht="21.6" outlineLevel="1" x14ac:dyDescent="0.25">
      <c r="A200" s="13" t="s">
        <v>135</v>
      </c>
      <c r="B200" s="27">
        <v>100695</v>
      </c>
      <c r="C200" s="27">
        <f>SUM(F200:Z200)</f>
        <v>108077.59999999999</v>
      </c>
      <c r="D200" s="9"/>
      <c r="E200" s="9"/>
      <c r="F200" s="104">
        <v>1168.3</v>
      </c>
      <c r="G200" s="104">
        <v>3388.2</v>
      </c>
      <c r="H200" s="104">
        <v>8242.7999999999993</v>
      </c>
      <c r="I200" s="104">
        <v>7680</v>
      </c>
      <c r="J200" s="104">
        <v>4904</v>
      </c>
      <c r="K200" s="104">
        <v>2637</v>
      </c>
      <c r="L200" s="104">
        <v>805</v>
      </c>
      <c r="M200" s="104">
        <v>10635.8</v>
      </c>
      <c r="N200" s="104">
        <v>4105.8999999999996</v>
      </c>
      <c r="O200" s="104">
        <v>3515.1</v>
      </c>
      <c r="P200" s="104">
        <v>3134.8</v>
      </c>
      <c r="Q200" s="104">
        <v>7544.5</v>
      </c>
      <c r="R200" s="104">
        <v>4303.3999999999996</v>
      </c>
      <c r="S200" s="104">
        <v>1937.2</v>
      </c>
      <c r="T200" s="104">
        <v>3713.9</v>
      </c>
      <c r="U200" s="104">
        <v>6627</v>
      </c>
      <c r="V200" s="104">
        <v>1488.7</v>
      </c>
      <c r="W200" s="104">
        <v>660.5</v>
      </c>
      <c r="X200" s="104">
        <v>4942.6000000000004</v>
      </c>
      <c r="Y200" s="104">
        <v>18717</v>
      </c>
      <c r="Z200" s="104">
        <v>7925.9</v>
      </c>
      <c r="AJ200" s="47" t="s">
        <v>0</v>
      </c>
    </row>
    <row r="201" spans="1:36" s="47" customFormat="1" ht="21.6" hidden="1" customHeight="1" outlineLevel="1" x14ac:dyDescent="0.25">
      <c r="A201" s="13" t="s">
        <v>136</v>
      </c>
      <c r="B201" s="27">
        <f>B199*0.45</f>
        <v>21384.45</v>
      </c>
      <c r="C201" s="27">
        <f>C199*0.45</f>
        <v>25767.45</v>
      </c>
      <c r="D201" s="9">
        <f t="shared" si="52"/>
        <v>1.2049620167925759</v>
      </c>
      <c r="E201" s="9"/>
      <c r="F201" s="26">
        <f>F199*0.45</f>
        <v>341.1</v>
      </c>
      <c r="G201" s="26">
        <f t="shared" ref="G201:Z201" si="53">G199*0.45</f>
        <v>754.2</v>
      </c>
      <c r="H201" s="26">
        <f t="shared" si="53"/>
        <v>1968.75</v>
      </c>
      <c r="I201" s="26">
        <f t="shared" si="53"/>
        <v>1712.7</v>
      </c>
      <c r="J201" s="26">
        <f t="shared" si="53"/>
        <v>1682.1000000000001</v>
      </c>
      <c r="K201" s="26">
        <f t="shared" si="53"/>
        <v>1278</v>
      </c>
      <c r="L201" s="26">
        <f t="shared" si="53"/>
        <v>1024.2</v>
      </c>
      <c r="M201" s="26">
        <f t="shared" si="53"/>
        <v>1620.45</v>
      </c>
      <c r="N201" s="26">
        <f t="shared" si="53"/>
        <v>729.9</v>
      </c>
      <c r="O201" s="26">
        <f t="shared" si="53"/>
        <v>1075.5</v>
      </c>
      <c r="P201" s="26">
        <f t="shared" si="53"/>
        <v>832.5</v>
      </c>
      <c r="Q201" s="26">
        <f t="shared" si="53"/>
        <v>1551.6000000000001</v>
      </c>
      <c r="R201" s="26">
        <f t="shared" si="53"/>
        <v>1834.65</v>
      </c>
      <c r="S201" s="26">
        <f t="shared" si="53"/>
        <v>873</v>
      </c>
      <c r="T201" s="26">
        <f t="shared" si="53"/>
        <v>1200.1500000000001</v>
      </c>
      <c r="U201" s="26">
        <f t="shared" si="53"/>
        <v>932.4</v>
      </c>
      <c r="V201" s="26">
        <f t="shared" si="53"/>
        <v>524.25</v>
      </c>
      <c r="W201" s="26">
        <f t="shared" si="53"/>
        <v>185.85</v>
      </c>
      <c r="X201" s="26">
        <f t="shared" si="53"/>
        <v>1046.7</v>
      </c>
      <c r="Y201" s="26">
        <f t="shared" si="53"/>
        <v>2709.4500000000003</v>
      </c>
      <c r="Z201" s="26">
        <f t="shared" si="53"/>
        <v>1890</v>
      </c>
      <c r="AA201" s="61"/>
    </row>
    <row r="202" spans="1:36" s="47" customFormat="1" ht="21.6" collapsed="1" x14ac:dyDescent="0.25">
      <c r="A202" s="13" t="s">
        <v>137</v>
      </c>
      <c r="B202" s="49">
        <f>B199/B200</f>
        <v>0.47193008590297431</v>
      </c>
      <c r="C202" s="49">
        <f>C199/C200</f>
        <v>0.52981376344404396</v>
      </c>
      <c r="D202" s="9"/>
      <c r="E202" s="9"/>
      <c r="F202" s="70">
        <f t="shared" ref="F202:Z202" si="54">F199/F200</f>
        <v>0.64880595737396218</v>
      </c>
      <c r="G202" s="70">
        <f t="shared" si="54"/>
        <v>0.49465793046455347</v>
      </c>
      <c r="H202" s="70">
        <f t="shared" si="54"/>
        <v>0.53076624448003107</v>
      </c>
      <c r="I202" s="70">
        <f t="shared" si="54"/>
        <v>0.49557291666666664</v>
      </c>
      <c r="J202" s="70">
        <f t="shared" si="54"/>
        <v>0.7622349102773246</v>
      </c>
      <c r="K202" s="70">
        <f t="shared" si="54"/>
        <v>1.0769814182783466</v>
      </c>
      <c r="L202" s="70">
        <f t="shared" si="54"/>
        <v>2.8273291925465838</v>
      </c>
      <c r="M202" s="70">
        <f t="shared" si="54"/>
        <v>0.33857349705710904</v>
      </c>
      <c r="N202" s="70">
        <f t="shared" si="54"/>
        <v>0.39504128205752703</v>
      </c>
      <c r="O202" s="70">
        <f t="shared" si="54"/>
        <v>0.67992375750334277</v>
      </c>
      <c r="P202" s="70">
        <f t="shared" si="54"/>
        <v>0.59014929182084974</v>
      </c>
      <c r="Q202" s="70">
        <f t="shared" si="54"/>
        <v>0.45702167141626349</v>
      </c>
      <c r="R202" s="70">
        <f t="shared" si="54"/>
        <v>0.94739043546962876</v>
      </c>
      <c r="S202" s="70">
        <f t="shared" si="54"/>
        <v>1.0014453850918852</v>
      </c>
      <c r="T202" s="70">
        <f t="shared" si="54"/>
        <v>0.71811303481515387</v>
      </c>
      <c r="U202" s="70">
        <f t="shared" si="54"/>
        <v>0.3126603289572959</v>
      </c>
      <c r="V202" s="70">
        <f t="shared" si="54"/>
        <v>0.78256196681668566</v>
      </c>
      <c r="W202" s="70">
        <f t="shared" si="54"/>
        <v>0.62528387585162759</v>
      </c>
      <c r="X202" s="70">
        <f t="shared" si="54"/>
        <v>0.47060251689394245</v>
      </c>
      <c r="Y202" s="70">
        <f t="shared" si="54"/>
        <v>0.32168616765507291</v>
      </c>
      <c r="Z202" s="70">
        <f t="shared" si="54"/>
        <v>0.52990827540090091</v>
      </c>
    </row>
    <row r="203" spans="1:36" s="60" customFormat="1" ht="21.6" outlineLevel="1" x14ac:dyDescent="0.25">
      <c r="A203" s="52" t="s">
        <v>138</v>
      </c>
      <c r="B203" s="23">
        <v>85749</v>
      </c>
      <c r="C203" s="27">
        <f>SUM(F203:Z203)</f>
        <v>119946</v>
      </c>
      <c r="D203" s="9">
        <f t="shared" si="52"/>
        <v>1.3988034845887416</v>
      </c>
      <c r="E203" s="9"/>
      <c r="F203" s="26">
        <v>100</v>
      </c>
      <c r="G203" s="26">
        <v>4600</v>
      </c>
      <c r="H203" s="26">
        <v>8330</v>
      </c>
      <c r="I203" s="26">
        <v>12175</v>
      </c>
      <c r="J203" s="26">
        <v>2050</v>
      </c>
      <c r="K203" s="26">
        <v>6000</v>
      </c>
      <c r="L203" s="26">
        <v>550</v>
      </c>
      <c r="M203" s="26">
        <v>8468</v>
      </c>
      <c r="N203" s="26">
        <v>5820</v>
      </c>
      <c r="O203" s="26">
        <v>6500</v>
      </c>
      <c r="P203" s="26">
        <v>2800</v>
      </c>
      <c r="Q203" s="26">
        <v>7680</v>
      </c>
      <c r="R203" s="26">
        <v>1771</v>
      </c>
      <c r="S203" s="26">
        <v>1200</v>
      </c>
      <c r="T203" s="26">
        <v>3945</v>
      </c>
      <c r="U203" s="26">
        <v>15368</v>
      </c>
      <c r="V203" s="26">
        <v>85</v>
      </c>
      <c r="W203" s="26">
        <v>700</v>
      </c>
      <c r="X203" s="26">
        <v>2297</v>
      </c>
      <c r="Y203" s="26">
        <v>21007</v>
      </c>
      <c r="Z203" s="26">
        <v>8500</v>
      </c>
    </row>
    <row r="204" spans="1:36" s="47" customFormat="1" ht="21.6" outlineLevel="1" x14ac:dyDescent="0.25">
      <c r="A204" s="13" t="s">
        <v>135</v>
      </c>
      <c r="B204" s="23">
        <v>241849</v>
      </c>
      <c r="C204" s="27">
        <f>SUM(F204:Z204)</f>
        <v>241848.89999999997</v>
      </c>
      <c r="D204" s="9"/>
      <c r="E204" s="9"/>
      <c r="F204" s="105">
        <v>2264.3000000000002</v>
      </c>
      <c r="G204" s="105">
        <v>6567.1</v>
      </c>
      <c r="H204" s="105">
        <v>15976.4</v>
      </c>
      <c r="I204" s="105">
        <v>27264</v>
      </c>
      <c r="J204" s="105">
        <v>9505.1</v>
      </c>
      <c r="K204" s="105">
        <v>12286</v>
      </c>
      <c r="L204" s="105">
        <v>1560.2</v>
      </c>
      <c r="M204" s="105">
        <v>20614.5</v>
      </c>
      <c r="N204" s="105">
        <v>7958.2</v>
      </c>
      <c r="O204" s="105">
        <v>6813</v>
      </c>
      <c r="P204" s="105">
        <v>6075.9</v>
      </c>
      <c r="Q204" s="105">
        <v>14622.8</v>
      </c>
      <c r="R204" s="105">
        <v>8341</v>
      </c>
      <c r="S204" s="105">
        <v>3754.7</v>
      </c>
      <c r="T204" s="105">
        <v>7198.3</v>
      </c>
      <c r="U204" s="105">
        <v>30100</v>
      </c>
      <c r="V204" s="105">
        <v>2885.3</v>
      </c>
      <c r="W204" s="105">
        <v>1280.2</v>
      </c>
      <c r="X204" s="105">
        <v>9579.7999999999993</v>
      </c>
      <c r="Y204" s="105">
        <v>31840</v>
      </c>
      <c r="Z204" s="105">
        <v>15362.1</v>
      </c>
    </row>
    <row r="205" spans="1:36" s="47" customFormat="1" ht="23.4" hidden="1" customHeight="1" outlineLevel="1" x14ac:dyDescent="0.25">
      <c r="A205" s="13" t="s">
        <v>136</v>
      </c>
      <c r="B205" s="27">
        <f>B203*0.3</f>
        <v>25724.7</v>
      </c>
      <c r="C205" s="27">
        <f>C203*0.3</f>
        <v>35983.799999999996</v>
      </c>
      <c r="D205" s="9">
        <f t="shared" si="52"/>
        <v>1.3988034845887414</v>
      </c>
      <c r="E205" s="9"/>
      <c r="F205" s="26">
        <f>F203*0.3</f>
        <v>30</v>
      </c>
      <c r="G205" s="26">
        <f t="shared" ref="G205:Z205" si="55">G203*0.3</f>
        <v>1380</v>
      </c>
      <c r="H205" s="26">
        <f t="shared" si="55"/>
        <v>2499</v>
      </c>
      <c r="I205" s="26">
        <f t="shared" si="55"/>
        <v>3652.5</v>
      </c>
      <c r="J205" s="26">
        <f t="shared" si="55"/>
        <v>615</v>
      </c>
      <c r="K205" s="26">
        <f t="shared" si="55"/>
        <v>1800</v>
      </c>
      <c r="L205" s="26">
        <f t="shared" si="55"/>
        <v>165</v>
      </c>
      <c r="M205" s="26">
        <f t="shared" si="55"/>
        <v>2540.4</v>
      </c>
      <c r="N205" s="26">
        <f t="shared" si="55"/>
        <v>1746</v>
      </c>
      <c r="O205" s="26">
        <f t="shared" si="55"/>
        <v>1950</v>
      </c>
      <c r="P205" s="26">
        <f t="shared" si="55"/>
        <v>840</v>
      </c>
      <c r="Q205" s="26">
        <f t="shared" si="55"/>
        <v>2304</v>
      </c>
      <c r="R205" s="26">
        <f t="shared" si="55"/>
        <v>531.29999999999995</v>
      </c>
      <c r="S205" s="26">
        <f t="shared" si="55"/>
        <v>360</v>
      </c>
      <c r="T205" s="26">
        <f t="shared" si="55"/>
        <v>1183.5</v>
      </c>
      <c r="U205" s="26">
        <f t="shared" si="55"/>
        <v>4610.3999999999996</v>
      </c>
      <c r="V205" s="26">
        <f t="shared" si="55"/>
        <v>25.5</v>
      </c>
      <c r="W205" s="26">
        <f t="shared" si="55"/>
        <v>210</v>
      </c>
      <c r="X205" s="26">
        <f t="shared" si="55"/>
        <v>689.1</v>
      </c>
      <c r="Y205" s="26">
        <f t="shared" si="55"/>
        <v>6302.0999999999995</v>
      </c>
      <c r="Z205" s="26">
        <f t="shared" si="55"/>
        <v>2550</v>
      </c>
    </row>
    <row r="206" spans="1:36" s="60" customFormat="1" ht="21.6" collapsed="1" x14ac:dyDescent="0.25">
      <c r="A206" s="13" t="s">
        <v>137</v>
      </c>
      <c r="B206" s="9">
        <f>B203/B204</f>
        <v>0.35455594193070883</v>
      </c>
      <c r="C206" s="9">
        <f>C203/C204</f>
        <v>0.49595429212206471</v>
      </c>
      <c r="D206" s="9"/>
      <c r="E206" s="9"/>
      <c r="F206" s="30">
        <f t="shared" ref="F206:Z206" si="56">F203/F204</f>
        <v>4.4163759219184737E-2</v>
      </c>
      <c r="G206" s="30">
        <f t="shared" si="56"/>
        <v>0.70046139087268344</v>
      </c>
      <c r="H206" s="30">
        <f t="shared" si="56"/>
        <v>0.52139405623294366</v>
      </c>
      <c r="I206" s="30">
        <f t="shared" si="56"/>
        <v>0.4465595657276995</v>
      </c>
      <c r="J206" s="30">
        <f t="shared" si="56"/>
        <v>0.2156736909659025</v>
      </c>
      <c r="K206" s="30">
        <f t="shared" si="56"/>
        <v>0.48836073579684192</v>
      </c>
      <c r="L206" s="30">
        <f t="shared" si="56"/>
        <v>0.3525189078323292</v>
      </c>
      <c r="M206" s="30">
        <f t="shared" si="56"/>
        <v>0.41077882073297922</v>
      </c>
      <c r="N206" s="30">
        <f t="shared" si="56"/>
        <v>0.73132115302455336</v>
      </c>
      <c r="O206" s="30">
        <f t="shared" si="56"/>
        <v>0.95405841773080879</v>
      </c>
      <c r="P206" s="30">
        <f t="shared" si="56"/>
        <v>0.46083707763458914</v>
      </c>
      <c r="Q206" s="30">
        <f t="shared" si="56"/>
        <v>0.52520721065732967</v>
      </c>
      <c r="R206" s="30">
        <f t="shared" si="56"/>
        <v>0.21232466131159333</v>
      </c>
      <c r="S206" s="30">
        <f t="shared" si="56"/>
        <v>0.31959943537433083</v>
      </c>
      <c r="T206" s="30">
        <f t="shared" si="56"/>
        <v>0.5480460664323521</v>
      </c>
      <c r="U206" s="30">
        <f t="shared" si="56"/>
        <v>0.5105647840531562</v>
      </c>
      <c r="V206" s="30">
        <f t="shared" si="56"/>
        <v>2.9459674903822824E-2</v>
      </c>
      <c r="W206" s="30">
        <f t="shared" si="56"/>
        <v>0.54678956413060453</v>
      </c>
      <c r="X206" s="30">
        <f t="shared" si="56"/>
        <v>0.23977536065471097</v>
      </c>
      <c r="Y206" s="30">
        <f t="shared" si="56"/>
        <v>0.65976758793969847</v>
      </c>
      <c r="Z206" s="30">
        <f t="shared" si="56"/>
        <v>0.55330976884670713</v>
      </c>
    </row>
    <row r="207" spans="1:36" s="60" customFormat="1" ht="30" customHeight="1" outlineLevel="1" x14ac:dyDescent="0.25">
      <c r="A207" s="52" t="s">
        <v>139</v>
      </c>
      <c r="B207" s="23">
        <v>1880</v>
      </c>
      <c r="C207" s="27">
        <f>SUM(F207:Z207)</f>
        <v>9356</v>
      </c>
      <c r="D207" s="9">
        <f t="shared" si="52"/>
        <v>4.9765957446808509</v>
      </c>
      <c r="E207" s="9"/>
      <c r="F207" s="26"/>
      <c r="G207" s="26">
        <v>1105</v>
      </c>
      <c r="H207" s="26"/>
      <c r="I207" s="26"/>
      <c r="J207" s="26">
        <v>2350</v>
      </c>
      <c r="K207" s="26">
        <v>150</v>
      </c>
      <c r="L207" s="26">
        <v>1900</v>
      </c>
      <c r="M207" s="26">
        <v>104</v>
      </c>
      <c r="N207" s="26"/>
      <c r="O207" s="26"/>
      <c r="P207" s="26">
        <v>900</v>
      </c>
      <c r="Q207" s="26"/>
      <c r="R207" s="26"/>
      <c r="S207" s="26"/>
      <c r="T207" s="26"/>
      <c r="U207" s="26"/>
      <c r="V207" s="26"/>
      <c r="W207" s="26"/>
      <c r="X207" s="26">
        <v>2847</v>
      </c>
      <c r="Y207" s="26"/>
      <c r="Z207" s="26"/>
    </row>
    <row r="208" spans="1:36" s="47" customFormat="1" ht="21.6" outlineLevel="1" x14ac:dyDescent="0.25">
      <c r="A208" s="13" t="s">
        <v>135</v>
      </c>
      <c r="B208" s="23">
        <v>248211</v>
      </c>
      <c r="C208" s="27">
        <f>SUM(F208:Z208)</f>
        <v>248211.40000000002</v>
      </c>
      <c r="D208" s="9"/>
      <c r="E208" s="9"/>
      <c r="F208" s="106">
        <v>2541.6999999999998</v>
      </c>
      <c r="G208" s="106">
        <v>7371.5</v>
      </c>
      <c r="H208" s="106">
        <v>17933.400000000001</v>
      </c>
      <c r="I208" s="106">
        <v>24541.7</v>
      </c>
      <c r="J208" s="106">
        <v>10669.4</v>
      </c>
      <c r="K208" s="106">
        <v>11115.2</v>
      </c>
      <c r="L208" s="106">
        <v>1751.3</v>
      </c>
      <c r="M208" s="106">
        <v>23139.7</v>
      </c>
      <c r="N208" s="106">
        <v>8933</v>
      </c>
      <c r="O208" s="106">
        <v>7647.6</v>
      </c>
      <c r="P208" s="106">
        <v>6820.2</v>
      </c>
      <c r="Q208" s="106">
        <v>16414.099999999999</v>
      </c>
      <c r="R208" s="106">
        <v>9362.7000000000007</v>
      </c>
      <c r="S208" s="106">
        <v>4214.7</v>
      </c>
      <c r="T208" s="106">
        <v>8080</v>
      </c>
      <c r="U208" s="106">
        <v>24832</v>
      </c>
      <c r="V208" s="106">
        <v>3238.8</v>
      </c>
      <c r="W208" s="106">
        <v>1437.1</v>
      </c>
      <c r="X208" s="106">
        <v>10753.3</v>
      </c>
      <c r="Y208" s="106">
        <v>30170.2</v>
      </c>
      <c r="Z208" s="106">
        <v>17243.8</v>
      </c>
    </row>
    <row r="209" spans="1:26" s="47" customFormat="1" ht="16.2" hidden="1" customHeight="1" outlineLevel="1" x14ac:dyDescent="0.25">
      <c r="A209" s="13" t="s">
        <v>140</v>
      </c>
      <c r="B209" s="27">
        <f>B207*0.19</f>
        <v>357.2</v>
      </c>
      <c r="C209" s="27">
        <f>C207*0.19</f>
        <v>1777.64</v>
      </c>
      <c r="D209" s="9"/>
      <c r="E209" s="9"/>
      <c r="F209" s="26">
        <f>F207*0.19</f>
        <v>0</v>
      </c>
      <c r="G209" s="26">
        <f t="shared" ref="G209:Z209" si="57">G207*0.19</f>
        <v>209.95</v>
      </c>
      <c r="H209" s="26">
        <f t="shared" si="57"/>
        <v>0</v>
      </c>
      <c r="I209" s="26">
        <f t="shared" si="57"/>
        <v>0</v>
      </c>
      <c r="J209" s="26">
        <f t="shared" si="57"/>
        <v>446.5</v>
      </c>
      <c r="K209" s="26">
        <f t="shared" si="57"/>
        <v>28.5</v>
      </c>
      <c r="L209" s="26">
        <f t="shared" si="57"/>
        <v>361</v>
      </c>
      <c r="M209" s="26">
        <f t="shared" si="57"/>
        <v>19.760000000000002</v>
      </c>
      <c r="N209" s="26">
        <f t="shared" si="57"/>
        <v>0</v>
      </c>
      <c r="O209" s="26">
        <f t="shared" si="57"/>
        <v>0</v>
      </c>
      <c r="P209" s="26">
        <f t="shared" si="57"/>
        <v>171</v>
      </c>
      <c r="Q209" s="26">
        <f t="shared" si="57"/>
        <v>0</v>
      </c>
      <c r="R209" s="26">
        <f t="shared" si="57"/>
        <v>0</v>
      </c>
      <c r="S209" s="26">
        <f t="shared" si="57"/>
        <v>0</v>
      </c>
      <c r="T209" s="26">
        <f t="shared" si="57"/>
        <v>0</v>
      </c>
      <c r="U209" s="26">
        <f t="shared" si="57"/>
        <v>0</v>
      </c>
      <c r="V209" s="26">
        <f t="shared" si="57"/>
        <v>0</v>
      </c>
      <c r="W209" s="26">
        <f t="shared" si="57"/>
        <v>0</v>
      </c>
      <c r="X209" s="26">
        <f t="shared" si="57"/>
        <v>540.92999999999995</v>
      </c>
      <c r="Y209" s="26">
        <f t="shared" si="57"/>
        <v>0</v>
      </c>
      <c r="Z209" s="26">
        <f t="shared" si="57"/>
        <v>0</v>
      </c>
    </row>
    <row r="210" spans="1:26" s="60" customFormat="1" ht="21.6" collapsed="1" x14ac:dyDescent="0.25">
      <c r="A210" s="13" t="s">
        <v>141</v>
      </c>
      <c r="B210" s="9">
        <f>B207/B208</f>
        <v>7.5742009822288292E-3</v>
      </c>
      <c r="C210" s="9">
        <f>C207/C208</f>
        <v>3.7693675632948363E-2</v>
      </c>
      <c r="D210" s="9">
        <f t="shared" si="52"/>
        <v>4.9765877247498649</v>
      </c>
      <c r="E210" s="9"/>
      <c r="F210" s="30">
        <f>F207/F208</f>
        <v>0</v>
      </c>
      <c r="G210" s="30">
        <f>G207/G208</f>
        <v>0.14990164823984264</v>
      </c>
      <c r="H210" s="30">
        <f t="shared" ref="H210:Z210" si="58">H207/H208</f>
        <v>0</v>
      </c>
      <c r="I210" s="30">
        <f t="shared" si="58"/>
        <v>0</v>
      </c>
      <c r="J210" s="30">
        <f t="shared" si="58"/>
        <v>0.22025605938478265</v>
      </c>
      <c r="K210" s="30">
        <f t="shared" si="58"/>
        <v>1.349503382755146E-2</v>
      </c>
      <c r="L210" s="30">
        <f t="shared" si="58"/>
        <v>1.0849083537943243</v>
      </c>
      <c r="M210" s="30">
        <f t="shared" si="58"/>
        <v>4.494440290928577E-3</v>
      </c>
      <c r="N210" s="30">
        <f t="shared" si="58"/>
        <v>0</v>
      </c>
      <c r="O210" s="30">
        <f t="shared" si="58"/>
        <v>0</v>
      </c>
      <c r="P210" s="30">
        <f t="shared" si="58"/>
        <v>0.13196093956188967</v>
      </c>
      <c r="Q210" s="30">
        <f t="shared" si="58"/>
        <v>0</v>
      </c>
      <c r="R210" s="30">
        <f t="shared" si="58"/>
        <v>0</v>
      </c>
      <c r="S210" s="30">
        <f t="shared" si="58"/>
        <v>0</v>
      </c>
      <c r="T210" s="30">
        <f t="shared" si="58"/>
        <v>0</v>
      </c>
      <c r="U210" s="30">
        <f t="shared" si="58"/>
        <v>0</v>
      </c>
      <c r="V210" s="30">
        <f t="shared" si="58"/>
        <v>0</v>
      </c>
      <c r="W210" s="30">
        <f t="shared" si="58"/>
        <v>0</v>
      </c>
      <c r="X210" s="30">
        <f t="shared" si="58"/>
        <v>0.26475593538727649</v>
      </c>
      <c r="Y210" s="30">
        <f t="shared" si="58"/>
        <v>0</v>
      </c>
      <c r="Z210" s="30">
        <f t="shared" si="58"/>
        <v>0</v>
      </c>
    </row>
    <row r="211" spans="1:26" s="47" customFormat="1" ht="21.6" x14ac:dyDescent="0.25">
      <c r="A211" s="52" t="s">
        <v>142</v>
      </c>
      <c r="B211" s="27">
        <v>128</v>
      </c>
      <c r="C211" s="27">
        <f>SUM(F211:Z211)</f>
        <v>177</v>
      </c>
      <c r="D211" s="9">
        <f t="shared" si="52"/>
        <v>1.3828125</v>
      </c>
      <c r="E211" s="9"/>
      <c r="F211" s="36"/>
      <c r="G211" s="36"/>
      <c r="H211" s="36"/>
      <c r="I211" s="36"/>
      <c r="J211" s="36"/>
      <c r="K211" s="36"/>
      <c r="L211" s="36">
        <v>60</v>
      </c>
      <c r="M211" s="36"/>
      <c r="N211" s="36"/>
      <c r="O211" s="36"/>
      <c r="P211" s="36"/>
      <c r="Q211" s="36">
        <v>55</v>
      </c>
      <c r="R211" s="36"/>
      <c r="S211" s="36">
        <v>62</v>
      </c>
      <c r="T211" s="36"/>
      <c r="U211" s="36"/>
      <c r="V211" s="36"/>
      <c r="W211" s="36"/>
      <c r="X211" s="36"/>
      <c r="Y211" s="36"/>
      <c r="Z211" s="36"/>
    </row>
    <row r="212" spans="1:26" s="47" customFormat="1" ht="21.6" x14ac:dyDescent="0.25">
      <c r="A212" s="13" t="s">
        <v>140</v>
      </c>
      <c r="B212" s="27">
        <f>B211*0.7</f>
        <v>89.6</v>
      </c>
      <c r="C212" s="27">
        <f>C211*0.7</f>
        <v>123.89999999999999</v>
      </c>
      <c r="D212" s="9">
        <f t="shared" si="52"/>
        <v>1.3828125</v>
      </c>
      <c r="E212" s="9"/>
      <c r="F212" s="26"/>
      <c r="G212" s="26"/>
      <c r="H212" s="26"/>
      <c r="I212" s="26"/>
      <c r="J212" s="26"/>
      <c r="K212" s="26"/>
      <c r="L212" s="26">
        <f>L211*0.7</f>
        <v>42</v>
      </c>
      <c r="M212" s="26"/>
      <c r="N212" s="26"/>
      <c r="O212" s="26"/>
      <c r="P212" s="26"/>
      <c r="Q212" s="26">
        <f>Q211*0.7</f>
        <v>38.5</v>
      </c>
      <c r="R212" s="26"/>
      <c r="S212" s="26">
        <f>S211*0.7</f>
        <v>43.4</v>
      </c>
      <c r="T212" s="26"/>
      <c r="U212" s="26"/>
      <c r="V212" s="26"/>
      <c r="W212" s="26"/>
      <c r="X212" s="26"/>
      <c r="Y212" s="26"/>
      <c r="Z212" s="26"/>
    </row>
    <row r="213" spans="1:26" s="47" customFormat="1" ht="16.2" hidden="1" customHeight="1" x14ac:dyDescent="0.25">
      <c r="A213" s="32" t="s">
        <v>207</v>
      </c>
      <c r="B213" s="27"/>
      <c r="C213" s="27">
        <f>SUM(F213:Z213)</f>
        <v>0</v>
      </c>
      <c r="D213" s="9" t="e">
        <f t="shared" si="52"/>
        <v>#DIV/0!</v>
      </c>
      <c r="E213" s="9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s="47" customFormat="1" ht="16.2" hidden="1" customHeight="1" x14ac:dyDescent="0.25">
      <c r="A214" s="13" t="s">
        <v>140</v>
      </c>
      <c r="B214" s="27">
        <f>B213*0.2</f>
        <v>0</v>
      </c>
      <c r="C214" s="27">
        <f>C213*0.2</f>
        <v>0</v>
      </c>
      <c r="D214" s="9" t="e">
        <f t="shared" si="52"/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47" customFormat="1" ht="16.2" hidden="1" customHeight="1" x14ac:dyDescent="0.25">
      <c r="A215" s="32" t="s">
        <v>164</v>
      </c>
      <c r="B215" s="27"/>
      <c r="C215" s="27">
        <f>SUM(F215:Z215)</f>
        <v>0</v>
      </c>
      <c r="D215" s="9"/>
      <c r="E215" s="9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s="47" customFormat="1" ht="21.6" x14ac:dyDescent="0.25">
      <c r="A216" s="32" t="s">
        <v>143</v>
      </c>
      <c r="B216" s="27">
        <v>43500</v>
      </c>
      <c r="C216" s="27">
        <f>C214+C212+C209+C205+C201</f>
        <v>63652.789999999994</v>
      </c>
      <c r="D216" s="9">
        <f t="shared" si="52"/>
        <v>1.4632825287356321</v>
      </c>
      <c r="E216" s="9"/>
      <c r="F216" s="26">
        <f>F214+F212+F209+F205+F201</f>
        <v>371.1</v>
      </c>
      <c r="G216" s="108">
        <f t="shared" ref="G216:Z216" si="59">G214+G212+G209+G205+G201</f>
        <v>2344.15</v>
      </c>
      <c r="H216" s="26">
        <f t="shared" si="59"/>
        <v>4467.75</v>
      </c>
      <c r="I216" s="26">
        <f t="shared" si="59"/>
        <v>5365.2</v>
      </c>
      <c r="J216" s="26">
        <f t="shared" si="59"/>
        <v>2743.6000000000004</v>
      </c>
      <c r="K216" s="26">
        <f t="shared" si="59"/>
        <v>3106.5</v>
      </c>
      <c r="L216" s="26">
        <f t="shared" si="59"/>
        <v>1592.2</v>
      </c>
      <c r="M216" s="26">
        <f t="shared" si="59"/>
        <v>4180.6100000000006</v>
      </c>
      <c r="N216" s="26">
        <f t="shared" si="59"/>
        <v>2475.9</v>
      </c>
      <c r="O216" s="26">
        <f t="shared" si="59"/>
        <v>3025.5</v>
      </c>
      <c r="P216" s="26">
        <f t="shared" si="59"/>
        <v>1843.5</v>
      </c>
      <c r="Q216" s="26">
        <f t="shared" si="59"/>
        <v>3894.1000000000004</v>
      </c>
      <c r="R216" s="26">
        <f t="shared" si="59"/>
        <v>2365.9499999999998</v>
      </c>
      <c r="S216" s="26">
        <f t="shared" si="59"/>
        <v>1276.4000000000001</v>
      </c>
      <c r="T216" s="26">
        <f t="shared" si="59"/>
        <v>2383.65</v>
      </c>
      <c r="U216" s="26">
        <f t="shared" si="59"/>
        <v>5542.7999999999993</v>
      </c>
      <c r="V216" s="26">
        <f t="shared" si="59"/>
        <v>549.75</v>
      </c>
      <c r="W216" s="26">
        <f t="shared" si="59"/>
        <v>395.85</v>
      </c>
      <c r="X216" s="26">
        <f t="shared" si="59"/>
        <v>2276.73</v>
      </c>
      <c r="Y216" s="26">
        <f t="shared" si="59"/>
        <v>9011.5499999999993</v>
      </c>
      <c r="Z216" s="26">
        <f t="shared" si="59"/>
        <v>4440</v>
      </c>
    </row>
    <row r="217" spans="1:26" s="47" customFormat="1" ht="21.6" x14ac:dyDescent="0.25">
      <c r="A217" s="13" t="s">
        <v>208</v>
      </c>
      <c r="B217" s="26">
        <v>62592</v>
      </c>
      <c r="C217" s="26">
        <f>SUM(F217:Z217)</f>
        <v>62026</v>
      </c>
      <c r="D217" s="9">
        <f t="shared" si="52"/>
        <v>0.99095731083844585</v>
      </c>
      <c r="E217" s="9"/>
      <c r="F217" s="26">
        <v>645</v>
      </c>
      <c r="G217" s="26">
        <v>1872</v>
      </c>
      <c r="H217" s="26">
        <v>4554</v>
      </c>
      <c r="I217" s="26">
        <v>6232</v>
      </c>
      <c r="J217" s="26">
        <v>2709</v>
      </c>
      <c r="K217" s="26">
        <v>2600</v>
      </c>
      <c r="L217" s="26">
        <v>445</v>
      </c>
      <c r="M217" s="26">
        <v>5876</v>
      </c>
      <c r="N217" s="26">
        <v>2268</v>
      </c>
      <c r="O217" s="26">
        <v>1942</v>
      </c>
      <c r="P217" s="26">
        <v>1732</v>
      </c>
      <c r="Q217" s="26">
        <v>4168</v>
      </c>
      <c r="R217" s="26">
        <v>2032</v>
      </c>
      <c r="S217" s="26">
        <v>1070</v>
      </c>
      <c r="T217" s="26">
        <v>2052</v>
      </c>
      <c r="U217" s="26">
        <v>5871</v>
      </c>
      <c r="V217" s="26">
        <v>822</v>
      </c>
      <c r="W217" s="26">
        <v>365</v>
      </c>
      <c r="X217" s="26">
        <v>2731</v>
      </c>
      <c r="Y217" s="26">
        <v>7661</v>
      </c>
      <c r="Z217" s="26">
        <v>4379</v>
      </c>
    </row>
    <row r="218" spans="1:26" s="47" customFormat="1" ht="21.6" x14ac:dyDescent="0.25">
      <c r="A218" s="52" t="s">
        <v>163</v>
      </c>
      <c r="B218" s="50">
        <f>B216/B217*10</f>
        <v>6.9497699386503067</v>
      </c>
      <c r="C218" s="50">
        <f>C216/C217*10</f>
        <v>10.26227549737207</v>
      </c>
      <c r="D218" s="9">
        <f t="shared" si="52"/>
        <v>1.4766352826011784</v>
      </c>
      <c r="E218" s="9"/>
      <c r="F218" s="51">
        <f>F216/F217*10</f>
        <v>5.7534883720930239</v>
      </c>
      <c r="G218" s="51">
        <f>G216/G217*10</f>
        <v>12.522168803418804</v>
      </c>
      <c r="H218" s="51">
        <f t="shared" ref="H218:Z218" si="60">H216/H217*10</f>
        <v>9.8106060606060606</v>
      </c>
      <c r="I218" s="51">
        <f t="shared" si="60"/>
        <v>8.6091142490372281</v>
      </c>
      <c r="J218" s="51">
        <f t="shared" si="60"/>
        <v>10.127722406792174</v>
      </c>
      <c r="K218" s="51">
        <f t="shared" si="60"/>
        <v>11.948076923076922</v>
      </c>
      <c r="L218" s="51">
        <f t="shared" si="60"/>
        <v>35.779775280898875</v>
      </c>
      <c r="M218" s="51">
        <f t="shared" si="60"/>
        <v>7.1147208985704573</v>
      </c>
      <c r="N218" s="51">
        <f t="shared" si="60"/>
        <v>10.916666666666668</v>
      </c>
      <c r="O218" s="51">
        <f t="shared" si="60"/>
        <v>15.579299691040164</v>
      </c>
      <c r="P218" s="51">
        <f t="shared" si="60"/>
        <v>10.643764434180138</v>
      </c>
      <c r="Q218" s="51">
        <f t="shared" si="60"/>
        <v>9.3428502879078703</v>
      </c>
      <c r="R218" s="51">
        <f t="shared" si="60"/>
        <v>11.643454724409448</v>
      </c>
      <c r="S218" s="51">
        <f t="shared" si="60"/>
        <v>11.928971962616824</v>
      </c>
      <c r="T218" s="51">
        <f t="shared" si="60"/>
        <v>11.616228070175438</v>
      </c>
      <c r="U218" s="51">
        <f t="shared" si="60"/>
        <v>9.4409810935104748</v>
      </c>
      <c r="V218" s="51">
        <f t="shared" si="60"/>
        <v>6.687956204379562</v>
      </c>
      <c r="W218" s="51">
        <f t="shared" si="60"/>
        <v>10.845205479452055</v>
      </c>
      <c r="X218" s="51">
        <f t="shared" si="60"/>
        <v>8.3366166239472719</v>
      </c>
      <c r="Y218" s="51">
        <f t="shared" si="60"/>
        <v>11.762889962145932</v>
      </c>
      <c r="Z218" s="51">
        <f t="shared" si="60"/>
        <v>10.139301210321992</v>
      </c>
    </row>
    <row r="219" spans="1:26" ht="16.2" hidden="1" customHeight="1" x14ac:dyDescent="0.3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6.2" hidden="1" customHeight="1" x14ac:dyDescent="0.3">
      <c r="A220" s="13" t="s">
        <v>182</v>
      </c>
      <c r="B220" s="82"/>
      <c r="C220" s="82">
        <f>SUM(F220:Z220)</f>
        <v>273</v>
      </c>
      <c r="D220" s="82"/>
      <c r="E220" s="82"/>
      <c r="F220" s="82">
        <v>11</v>
      </c>
      <c r="G220" s="82">
        <v>12</v>
      </c>
      <c r="H220" s="82">
        <v>15</v>
      </c>
      <c r="I220" s="82">
        <v>20</v>
      </c>
      <c r="J220" s="82">
        <v>12</v>
      </c>
      <c r="K220" s="82">
        <v>36</v>
      </c>
      <c r="L220" s="82">
        <v>18</v>
      </c>
      <c r="M220" s="82">
        <v>20</v>
      </c>
      <c r="N220" s="82">
        <v>5</v>
      </c>
      <c r="O220" s="82">
        <v>4</v>
      </c>
      <c r="P220" s="82">
        <v>5</v>
      </c>
      <c r="Q220" s="82">
        <v>16</v>
      </c>
      <c r="R220" s="82">
        <v>16</v>
      </c>
      <c r="S220" s="82">
        <v>13</v>
      </c>
      <c r="T220" s="82">
        <v>18</v>
      </c>
      <c r="U220" s="82">
        <v>10</v>
      </c>
      <c r="V220" s="82">
        <v>3</v>
      </c>
      <c r="W220" s="82">
        <v>4</v>
      </c>
      <c r="X220" s="82">
        <v>3</v>
      </c>
      <c r="Y220" s="82">
        <v>23</v>
      </c>
      <c r="Z220" s="82">
        <v>9</v>
      </c>
    </row>
    <row r="221" spans="1:26" ht="16.2" hidden="1" customHeight="1" x14ac:dyDescent="0.3">
      <c r="A221" s="13" t="s">
        <v>186</v>
      </c>
      <c r="B221" s="82">
        <v>108</v>
      </c>
      <c r="C221" s="82">
        <f>SUM(F221:Z221)</f>
        <v>450</v>
      </c>
      <c r="D221" s="82"/>
      <c r="E221" s="82"/>
      <c r="F221" s="82">
        <v>20</v>
      </c>
      <c r="G221" s="82">
        <v>5</v>
      </c>
      <c r="H221" s="82">
        <v>59</v>
      </c>
      <c r="I221" s="82">
        <v>16</v>
      </c>
      <c r="J221" s="82">
        <v>21</v>
      </c>
      <c r="K221" s="82">
        <v>28</v>
      </c>
      <c r="L221" s="82">
        <v>9</v>
      </c>
      <c r="M221" s="82">
        <v>20</v>
      </c>
      <c r="N221" s="82">
        <v>22</v>
      </c>
      <c r="O221" s="82">
        <v>5</v>
      </c>
      <c r="P221" s="82">
        <v>5</v>
      </c>
      <c r="Q221" s="82">
        <v>28</v>
      </c>
      <c r="R221" s="82">
        <v>25</v>
      </c>
      <c r="S221" s="82">
        <v>57</v>
      </c>
      <c r="T221" s="82">
        <v>7</v>
      </c>
      <c r="U221" s="82">
        <v>17</v>
      </c>
      <c r="V221" s="82">
        <v>25</v>
      </c>
      <c r="W221" s="82">
        <v>11</v>
      </c>
      <c r="X221" s="82">
        <v>5</v>
      </c>
      <c r="Y221" s="82">
        <v>50</v>
      </c>
      <c r="Z221" s="82">
        <v>15</v>
      </c>
    </row>
    <row r="222" spans="1:26" ht="16.2" hidden="1" customHeight="1" x14ac:dyDescent="0.4">
      <c r="A222" s="83" t="s">
        <v>144</v>
      </c>
      <c r="B222" s="63"/>
      <c r="C222" s="63">
        <f>SUM(F222:Z222)</f>
        <v>0</v>
      </c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s="65" customFormat="1" ht="16.2" hidden="1" customHeight="1" x14ac:dyDescent="0.4">
      <c r="A223" s="64" t="s">
        <v>145</v>
      </c>
      <c r="B223" s="64"/>
      <c r="C223" s="64">
        <f>SUM(F223:Z223)</f>
        <v>0</v>
      </c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s="65" customFormat="1" ht="16.2" hidden="1" customHeight="1" x14ac:dyDescent="0.4">
      <c r="A224" s="64" t="s">
        <v>146</v>
      </c>
      <c r="B224" s="64"/>
      <c r="C224" s="64">
        <f>SUM(F224:Z224)</f>
        <v>0</v>
      </c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s="65" customFormat="1" ht="16.2" hidden="1" customHeight="1" x14ac:dyDescent="0.4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s="65" customFormat="1" ht="16.2" hidden="1" customHeight="1" x14ac:dyDescent="0.4">
      <c r="A226" s="66" t="s">
        <v>147</v>
      </c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6.2" hidden="1" customHeight="1" x14ac:dyDescent="0.3">
      <c r="A227" s="84"/>
      <c r="B227" s="85"/>
      <c r="C227" s="85"/>
      <c r="D227" s="85"/>
      <c r="E227" s="8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2" hidden="1" customHeight="1" x14ac:dyDescent="0.4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spans="1:26" ht="16.2" hidden="1" customHeight="1" x14ac:dyDescent="0.3">
      <c r="A229" s="125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2" hidden="1" customHeight="1" x14ac:dyDescent="0.3">
      <c r="A230" s="86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2" hidden="1" customHeight="1" x14ac:dyDescent="0.3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s="12" customFormat="1" ht="16.2" hidden="1" customHeight="1" x14ac:dyDescent="0.25">
      <c r="A232" s="32" t="s">
        <v>148</v>
      </c>
      <c r="B232" s="27"/>
      <c r="C232" s="27">
        <f>SUM(F232:Z232)</f>
        <v>259083</v>
      </c>
      <c r="D232" s="27"/>
      <c r="E232" s="23"/>
      <c r="F232" s="38">
        <v>9345</v>
      </c>
      <c r="G232" s="38">
        <v>9100</v>
      </c>
      <c r="H232" s="38">
        <v>16579</v>
      </c>
      <c r="I232" s="38">
        <v>16195</v>
      </c>
      <c r="J232" s="38">
        <v>7250</v>
      </c>
      <c r="K232" s="38">
        <v>17539</v>
      </c>
      <c r="L232" s="38">
        <v>12001</v>
      </c>
      <c r="M232" s="38">
        <v>14609</v>
      </c>
      <c r="N232" s="38">
        <v>13004</v>
      </c>
      <c r="O232" s="38">
        <v>3780</v>
      </c>
      <c r="P232" s="38">
        <v>8536</v>
      </c>
      <c r="Q232" s="38">
        <v>11438</v>
      </c>
      <c r="R232" s="38">
        <v>16561</v>
      </c>
      <c r="S232" s="38">
        <v>15418</v>
      </c>
      <c r="T232" s="38">
        <v>18986</v>
      </c>
      <c r="U232" s="38">
        <v>13238</v>
      </c>
      <c r="V232" s="38">
        <v>7143</v>
      </c>
      <c r="W232" s="38">
        <v>4504</v>
      </c>
      <c r="X232" s="38">
        <v>11688</v>
      </c>
      <c r="Y232" s="38">
        <v>21385</v>
      </c>
      <c r="Z232" s="38">
        <v>10784</v>
      </c>
    </row>
    <row r="233" spans="1:26" ht="16.2" hidden="1" customHeight="1" x14ac:dyDescent="0.3">
      <c r="A233" s="62" t="s">
        <v>150</v>
      </c>
      <c r="B233" s="69"/>
      <c r="C233" s="27">
        <f>SUM(F233:Z233)</f>
        <v>380</v>
      </c>
      <c r="D233" s="27"/>
      <c r="E233" s="27"/>
      <c r="F233" s="62">
        <v>16</v>
      </c>
      <c r="G233" s="62">
        <v>21</v>
      </c>
      <c r="H233" s="62">
        <v>32</v>
      </c>
      <c r="I233" s="62">
        <v>25</v>
      </c>
      <c r="J233" s="62">
        <v>16</v>
      </c>
      <c r="K233" s="62">
        <v>31</v>
      </c>
      <c r="L233" s="62">
        <v>14</v>
      </c>
      <c r="M233" s="62">
        <v>29</v>
      </c>
      <c r="N233" s="62">
        <v>18</v>
      </c>
      <c r="O233" s="62">
        <v>8</v>
      </c>
      <c r="P233" s="62">
        <v>7</v>
      </c>
      <c r="Q233" s="62">
        <v>15</v>
      </c>
      <c r="R233" s="62">
        <v>25</v>
      </c>
      <c r="S233" s="62">
        <v>31</v>
      </c>
      <c r="T233" s="62">
        <v>10</v>
      </c>
      <c r="U233" s="62">
        <v>8</v>
      </c>
      <c r="V233" s="62">
        <v>8</v>
      </c>
      <c r="W233" s="62">
        <v>6</v>
      </c>
      <c r="X233" s="62">
        <v>12</v>
      </c>
      <c r="Y233" s="62">
        <v>35</v>
      </c>
      <c r="Z233" s="62">
        <v>13</v>
      </c>
    </row>
    <row r="234" spans="1:26" ht="16.2" hidden="1" customHeight="1" x14ac:dyDescent="0.3">
      <c r="A234" s="62" t="s">
        <v>151</v>
      </c>
      <c r="B234" s="69"/>
      <c r="C234" s="27">
        <f>SUM(F234:Z234)</f>
        <v>208</v>
      </c>
      <c r="D234" s="27"/>
      <c r="E234" s="27"/>
      <c r="F234" s="62">
        <v>10</v>
      </c>
      <c r="G234" s="62">
        <v>2</v>
      </c>
      <c r="H234" s="62">
        <v>42</v>
      </c>
      <c r="I234" s="62">
        <v>11</v>
      </c>
      <c r="J234" s="62">
        <v>9</v>
      </c>
      <c r="K234" s="62">
        <v>30</v>
      </c>
      <c r="L234" s="62">
        <v>9</v>
      </c>
      <c r="M234" s="62">
        <v>15</v>
      </c>
      <c r="N234" s="62">
        <v>1</v>
      </c>
      <c r="O234" s="62">
        <v>2</v>
      </c>
      <c r="P234" s="62">
        <v>5</v>
      </c>
      <c r="Q234" s="62">
        <v>1</v>
      </c>
      <c r="R234" s="62">
        <v>4</v>
      </c>
      <c r="S234" s="62">
        <v>8</v>
      </c>
      <c r="T234" s="62">
        <v>14</v>
      </c>
      <c r="U234" s="62">
        <v>2</v>
      </c>
      <c r="V234" s="62">
        <v>1</v>
      </c>
      <c r="W234" s="62">
        <v>2</v>
      </c>
      <c r="X234" s="62">
        <v>16</v>
      </c>
      <c r="Y234" s="62">
        <v>16</v>
      </c>
      <c r="Z234" s="62">
        <v>8</v>
      </c>
    </row>
    <row r="235" spans="1:26" ht="16.2" hidden="1" customHeight="1" x14ac:dyDescent="0.3">
      <c r="A235" s="62" t="s">
        <v>151</v>
      </c>
      <c r="B235" s="69"/>
      <c r="C235" s="27">
        <f>SUM(F235:Z235)</f>
        <v>194</v>
      </c>
      <c r="D235" s="27"/>
      <c r="E235" s="27"/>
      <c r="F235" s="62">
        <v>10</v>
      </c>
      <c r="G235" s="62">
        <v>2</v>
      </c>
      <c r="H235" s="62">
        <v>42</v>
      </c>
      <c r="I235" s="62">
        <v>11</v>
      </c>
      <c r="J235" s="62">
        <v>2</v>
      </c>
      <c r="K235" s="62">
        <v>30</v>
      </c>
      <c r="L235" s="62">
        <v>9</v>
      </c>
      <c r="M235" s="62">
        <v>15</v>
      </c>
      <c r="N235" s="62">
        <v>1</v>
      </c>
      <c r="O235" s="62">
        <v>2</v>
      </c>
      <c r="P235" s="62">
        <v>5</v>
      </c>
      <c r="Q235" s="62">
        <v>1</v>
      </c>
      <c r="R235" s="62">
        <v>4</v>
      </c>
      <c r="S235" s="62">
        <v>1</v>
      </c>
      <c r="T235" s="62">
        <v>14</v>
      </c>
      <c r="U235" s="62">
        <v>2</v>
      </c>
      <c r="V235" s="62">
        <v>1</v>
      </c>
      <c r="W235" s="62">
        <v>2</v>
      </c>
      <c r="X235" s="62">
        <v>16</v>
      </c>
      <c r="Y235" s="62">
        <v>16</v>
      </c>
      <c r="Z235" s="62">
        <v>8</v>
      </c>
    </row>
    <row r="236" spans="1:26" ht="16.2" hidden="1" customHeight="1" x14ac:dyDescent="0.3">
      <c r="A236" s="62" t="s">
        <v>77</v>
      </c>
      <c r="B236" s="27">
        <v>554</v>
      </c>
      <c r="C236" s="27">
        <f>SUM(F236:Z236)</f>
        <v>574</v>
      </c>
      <c r="D236" s="27"/>
      <c r="E236" s="27"/>
      <c r="F236" s="79">
        <v>11</v>
      </c>
      <c r="G236" s="79">
        <v>15</v>
      </c>
      <c r="H236" s="79">
        <v>93</v>
      </c>
      <c r="I236" s="79">
        <v>30</v>
      </c>
      <c r="J236" s="79">
        <v>15</v>
      </c>
      <c r="K236" s="79">
        <v>55</v>
      </c>
      <c r="L236" s="79">
        <v>16</v>
      </c>
      <c r="M236" s="79">
        <v>18</v>
      </c>
      <c r="N236" s="79">
        <v>16</v>
      </c>
      <c r="O236" s="79">
        <v>10</v>
      </c>
      <c r="P236" s="79">
        <v>11</v>
      </c>
      <c r="Q236" s="79">
        <v>40</v>
      </c>
      <c r="R236" s="79">
        <v>22</v>
      </c>
      <c r="S236" s="79">
        <v>55</v>
      </c>
      <c r="T236" s="79">
        <v>14</v>
      </c>
      <c r="U236" s="79">
        <v>29</v>
      </c>
      <c r="V236" s="79">
        <v>22</v>
      </c>
      <c r="W236" s="79">
        <v>9</v>
      </c>
      <c r="X236" s="79">
        <v>7</v>
      </c>
      <c r="Y236" s="79">
        <v>60</v>
      </c>
      <c r="Z236" s="79">
        <v>26</v>
      </c>
    </row>
    <row r="237" spans="1:26" ht="16.2" hidden="1" customHeight="1" x14ac:dyDescent="0.3"/>
    <row r="238" spans="1:26" s="62" customFormat="1" ht="16.2" hidden="1" customHeight="1" x14ac:dyDescent="0.3">
      <c r="A238" s="62" t="s">
        <v>158</v>
      </c>
      <c r="B238" s="69"/>
      <c r="C238" s="62">
        <f>SUM(F238:Z238)</f>
        <v>40</v>
      </c>
      <c r="F238" s="62">
        <v>3</v>
      </c>
      <c r="H238" s="62">
        <v>1</v>
      </c>
      <c r="I238" s="62">
        <v>6</v>
      </c>
      <c r="K238" s="62">
        <v>1</v>
      </c>
      <c r="N238" s="62">
        <v>1</v>
      </c>
      <c r="P238" s="62">
        <v>2</v>
      </c>
      <c r="Q238" s="62">
        <v>1</v>
      </c>
      <c r="R238" s="62">
        <v>3</v>
      </c>
      <c r="S238" s="62">
        <v>1</v>
      </c>
      <c r="T238" s="62">
        <v>3</v>
      </c>
      <c r="U238" s="62">
        <v>7</v>
      </c>
      <c r="V238" s="62">
        <v>1</v>
      </c>
      <c r="W238" s="62">
        <v>1</v>
      </c>
      <c r="X238" s="62">
        <v>1</v>
      </c>
      <c r="Y238" s="62">
        <v>4</v>
      </c>
      <c r="Z238" s="62">
        <v>4</v>
      </c>
    </row>
    <row r="239" spans="1:26" ht="16.2" hidden="1" customHeight="1" x14ac:dyDescent="0.3"/>
    <row r="240" spans="1:26" ht="16.2" hidden="1" customHeight="1" x14ac:dyDescent="0.3">
      <c r="A240" s="62" t="s">
        <v>162</v>
      </c>
      <c r="B240" s="27">
        <v>45</v>
      </c>
      <c r="C240" s="27">
        <f>SUM(F240:Z240)</f>
        <v>58</v>
      </c>
      <c r="D240" s="27"/>
      <c r="E240" s="27"/>
      <c r="F240" s="79">
        <v>5</v>
      </c>
      <c r="G240" s="79">
        <v>3</v>
      </c>
      <c r="H240" s="79"/>
      <c r="I240" s="79">
        <v>5</v>
      </c>
      <c r="J240" s="79">
        <v>2</v>
      </c>
      <c r="K240" s="79"/>
      <c r="L240" s="79">
        <v>2</v>
      </c>
      <c r="M240" s="79">
        <v>0</v>
      </c>
      <c r="N240" s="79">
        <v>3</v>
      </c>
      <c r="O240" s="79">
        <v>3</v>
      </c>
      <c r="P240" s="79">
        <v>3</v>
      </c>
      <c r="Q240" s="79">
        <v>2</v>
      </c>
      <c r="R240" s="79">
        <v>2</v>
      </c>
      <c r="S240" s="79">
        <v>10</v>
      </c>
      <c r="T240" s="79">
        <v>6</v>
      </c>
      <c r="U240" s="79">
        <v>6</v>
      </c>
      <c r="V240" s="79">
        <v>1</v>
      </c>
      <c r="W240" s="79">
        <v>1</v>
      </c>
      <c r="X240" s="79">
        <v>4</v>
      </c>
      <c r="Y240" s="79"/>
      <c r="Z240" s="79"/>
    </row>
    <row r="241" spans="1:26" ht="16.2" hidden="1" customHeight="1" x14ac:dyDescent="0.3"/>
    <row r="242" spans="1:26" ht="16.2" hidden="1" customHeight="1" x14ac:dyDescent="0.3"/>
    <row r="243" spans="1:26" ht="16.2" hidden="1" customHeight="1" x14ac:dyDescent="0.3"/>
    <row r="244" spans="1:26" ht="16.2" hidden="1" customHeight="1" x14ac:dyDescent="0.3">
      <c r="K244" s="1" t="s">
        <v>171</v>
      </c>
      <c r="T244" s="1" t="s">
        <v>174</v>
      </c>
      <c r="V244" s="1" t="s">
        <v>172</v>
      </c>
      <c r="Y244" s="1" t="s">
        <v>173</v>
      </c>
      <c r="Z244" s="1" t="s">
        <v>170</v>
      </c>
    </row>
    <row r="245" spans="1:26" ht="16.2" hidden="1" customHeight="1" x14ac:dyDescent="0.3"/>
    <row r="246" spans="1:26" ht="16.2" hidden="1" customHeight="1" x14ac:dyDescent="0.3">
      <c r="A246" s="13" t="s">
        <v>187</v>
      </c>
      <c r="B246" s="69"/>
      <c r="C246" s="82">
        <f>SUM(F246:Z246)</f>
        <v>49</v>
      </c>
      <c r="D246" s="69"/>
      <c r="E246" s="69"/>
      <c r="F246" s="62">
        <v>1</v>
      </c>
      <c r="G246" s="62">
        <v>2</v>
      </c>
      <c r="H246" s="62"/>
      <c r="I246" s="62">
        <v>2</v>
      </c>
      <c r="J246" s="62"/>
      <c r="K246" s="62">
        <v>3</v>
      </c>
      <c r="L246" s="62">
        <v>1</v>
      </c>
      <c r="M246" s="62">
        <v>1</v>
      </c>
      <c r="N246" s="62">
        <v>8</v>
      </c>
      <c r="O246" s="62">
        <v>6</v>
      </c>
      <c r="P246" s="62">
        <v>1</v>
      </c>
      <c r="Q246" s="62">
        <v>0</v>
      </c>
      <c r="R246" s="62">
        <v>1</v>
      </c>
      <c r="S246" s="62">
        <v>4</v>
      </c>
      <c r="T246" s="62">
        <v>3</v>
      </c>
      <c r="U246" s="62">
        <v>2</v>
      </c>
      <c r="V246" s="62">
        <v>1</v>
      </c>
      <c r="W246" s="62">
        <v>1</v>
      </c>
      <c r="X246" s="62">
        <v>7</v>
      </c>
      <c r="Y246" s="62"/>
      <c r="Z246" s="62">
        <v>5</v>
      </c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</sheetData>
  <dataConsolidate/>
  <mergeCells count="30">
    <mergeCell ref="A229:K229"/>
    <mergeCell ref="V5:V6"/>
    <mergeCell ref="W5:W6"/>
    <mergeCell ref="X5:X6"/>
    <mergeCell ref="Y5:Y6"/>
    <mergeCell ref="E4:E6"/>
    <mergeCell ref="A228:Z22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2019-07-04T12:10:26Z</cp:lastPrinted>
  <dcterms:created xsi:type="dcterms:W3CDTF">2017-06-08T05:54:08Z</dcterms:created>
  <dcterms:modified xsi:type="dcterms:W3CDTF">2019-07-04T12:10:36Z</dcterms:modified>
</cp:coreProperties>
</file>