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<sst xmlns="http://schemas.openxmlformats.org/spreadsheetml/2006/main" count="258" uniqueCount="210">
  <si>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</si>
  <si>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</si>
  <si>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</si>
  <si>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</si>
  <si>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</si>
  <si>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</si>
  <si>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</si>
  <si>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</si>
  <si>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</si>
  <si>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</si>
  <si>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</si>
  <si>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</si>
  <si>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</si>
  <si>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</si>
  <si>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</si>
  <si>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</si>
  <si>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</si>
  <si>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</si>
  <si>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</si>
  <si>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</si>
  <si>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</si>
  <si>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</si>
  <si>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</si>
  <si>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</si>
  <si>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</si>
  <si>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</si>
  <si>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</si>
  <si>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</si>
  <si>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</si>
  <si>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</si>
  <si>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</si>
  <si>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</si>
  <si>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</si>
  <si>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</si>
  <si>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</si>
  <si>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</si>
  <si>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</si>
  <si>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</si>
  <si>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</si>
  <si>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</si>
  <si>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</si>
  <si>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</si>
  <si>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</si>
  <si>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</si>
  <si>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</si>
  <si>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</si>
  <si>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</si>
  <si>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</si>
  <si>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</si>
  <si>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</si>
  <si>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</si>
  <si>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</si>
  <si>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</si>
  <si>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</si>
  <si>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</si>
  <si>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</si>
  <si>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</si>
  <si>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</si>
  <si>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</si>
  <si>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</si>
  <si>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</si>
  <si>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</si>
  <si>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</si>
  <si>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</si>
  <si>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</si>
  <si>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</si>
  <si>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</si>
  <si>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</si>
  <si>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</si>
  <si>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</si>
  <si>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</si>
  <si>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</si>
  <si>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</si>
  <si>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</si>
  <si>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</si>
  <si>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</si>
  <si>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</si>
  <si>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</si>
  <si>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</si>
  <si>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</si>
  <si>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</si>
  <si>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</si>
  <si>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</si>
  <si>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</si>
  <si>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</si>
  <si>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</si>
  <si>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</si>
  <si>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</si>
  <si>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</si>
  <si>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</si>
  <si>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</si>
  <si>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</si>
  <si>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</si>
  <si>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</si>
  <si>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</si>
  <si>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</si>
  <si>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</si>
  <si>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</si>
  <si>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</si>
  <si>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</si>
  <si>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</si>
  <si>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</si>
  <si>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</si>
  <si>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</si>
  <si>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</si>
  <si>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</si>
  <si>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</si>
  <si>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</si>
  <si>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</si>
  <si>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</si>
  <si>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</si>
  <si>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</si>
  <si>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</si>
  <si>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</si>
  <si>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</si>
  <si>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</si>
  <si>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</si>
  <si>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</si>
  <si>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</si>
  <si>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</si>
  <si>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</si>
  <si>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</si>
  <si>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</si>
  <si>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</si>
  <si>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</si>
  <si>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</si>
  <si>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</si>
  <si>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</si>
  <si>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</si>
  <si>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</si>
  <si>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</si>
  <si>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</si>
  <si>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</si>
  <si>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</si>
  <si>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</si>
  <si>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</si>
  <si>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</si>
  <si>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</si>
  <si>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</si>
  <si>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</si>
  <si>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</si>
  <si>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</si>
  <si>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</si>
  <si>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</si>
  <si>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</si>
  <si>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</si>
  <si>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</si>
  <si>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</si>
  <si>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</si>
  <si>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</si>
  <si>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</si>
  <si>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</si>
  <si>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</si>
  <si>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</si>
  <si>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</si>
  <si>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</si>
  <si>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</si>
  <si>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</si>
  <si>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</si>
  <si>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</si>
  <si>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</si>
  <si>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</si>
  <si>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</si>
  <si>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</si>
  <si>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</si>
  <si>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</si>
  <si>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</si>
  <si>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</si>
  <si>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</si>
  <si>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</si>
  <si>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</si>
  <si>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</si>
  <si>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</si>
  <si>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</si>
  <si>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</si>
  <si>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</si>
  <si>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</si>
  <si>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</si>
  <si>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</si>
  <si>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</si>
  <si>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</si>
  <si>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</si>
  <si>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</si>
  <si>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</si>
  <si>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</si>
  <si>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</si>
  <si>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</si>
  <si>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</si>
  <si>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</si>
  <si>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</si>
  <si>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</si>
  <si>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</si>
  <si>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</si>
  <si>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</si>
  <si>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</si>
  <si>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</si>
  <si>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</si>
  <si>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</si>
  <si>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</si>
  <si>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</si>
  <si>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</si>
  <si>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</si>
  <si>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</si>
  <si>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</si>
  <si>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</si>
  <si>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</si>
  <si>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</si>
  <si>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</si>
  <si>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</si>
  <si>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15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</si>
</sst>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3" zoomScaleNormal="70" zoomScaleSheetLayoutView="83" zoomScalePageLayoutView="82" workbookViewId="0">
      <pane xSplit="3" ySplit="5" topLeftCell="T7" activePane="bottomRight" state="frozen"/>
      <selection activeCell="A2" sqref="A2"/>
      <selection pane="topRight" activeCell="F2" sqref="F2"/>
      <selection pane="bottomLeft" activeCell="A7" sqref="A7"/>
      <selection pane="bottomRight" activeCell="F5" sqref="F5:Z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3"/>
      <c r="B4" s="116" t="s">
        <v>192</v>
      </c>
      <c r="C4" s="119" t="s">
        <v>193</v>
      </c>
      <c r="D4" s="119" t="s">
        <v>194</v>
      </c>
      <c r="E4" s="119" t="s">
        <v>204</v>
      </c>
      <c r="F4" s="122" t="s">
        <v>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109" customFormat="1" ht="87" customHeight="1" x14ac:dyDescent="0.3">
      <c r="A5" s="114"/>
      <c r="B5" s="117"/>
      <c r="C5" s="120"/>
      <c r="D5" s="120"/>
      <c r="E5" s="120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  <c r="R5" s="110" t="s">
        <v>16</v>
      </c>
      <c r="S5" s="110" t="s">
        <v>17</v>
      </c>
      <c r="T5" s="110" t="s">
        <v>18</v>
      </c>
      <c r="U5" s="110" t="s">
        <v>19</v>
      </c>
      <c r="V5" s="110" t="s">
        <v>20</v>
      </c>
      <c r="W5" s="110" t="s">
        <v>21</v>
      </c>
      <c r="X5" s="110" t="s">
        <v>22</v>
      </c>
      <c r="Y5" s="110" t="s">
        <v>23</v>
      </c>
      <c r="Z5" s="110" t="s">
        <v>24</v>
      </c>
    </row>
    <row r="6" spans="1:27" s="109" customFormat="1" ht="70.2" customHeight="1" thickBot="1" x14ac:dyDescent="0.35">
      <c r="A6" s="115"/>
      <c r="B6" s="118"/>
      <c r="C6" s="121"/>
      <c r="D6" s="121"/>
      <c r="E6" s="12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collapsed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collapsed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48283</v>
      </c>
      <c r="C183" s="27">
        <f>SUM(F183:Z183)</f>
        <v>37059</v>
      </c>
      <c r="D183" s="15">
        <f t="shared" si="47"/>
        <v>0.76753722842408301</v>
      </c>
      <c r="E183" s="102"/>
      <c r="F183" s="26">
        <v>2060</v>
      </c>
      <c r="G183" s="26">
        <v>1506</v>
      </c>
      <c r="H183" s="26">
        <v>2018</v>
      </c>
      <c r="I183" s="26">
        <v>1227</v>
      </c>
      <c r="J183" s="26">
        <v>490</v>
      </c>
      <c r="K183" s="26">
        <v>2540</v>
      </c>
      <c r="L183" s="26">
        <v>102</v>
      </c>
      <c r="M183" s="26">
        <v>230</v>
      </c>
      <c r="N183" s="26">
        <v>83</v>
      </c>
      <c r="O183" s="26">
        <v>590</v>
      </c>
      <c r="P183" s="26">
        <v>1050</v>
      </c>
      <c r="Q183" s="26">
        <v>3661</v>
      </c>
      <c r="R183" s="26">
        <v>4666</v>
      </c>
      <c r="S183" s="26">
        <v>2350</v>
      </c>
      <c r="T183" s="26">
        <v>4860</v>
      </c>
      <c r="U183" s="26">
        <v>1500</v>
      </c>
      <c r="V183" s="26">
        <v>980</v>
      </c>
      <c r="W183" s="26">
        <v>730</v>
      </c>
      <c r="X183" s="26">
        <v>3800</v>
      </c>
      <c r="Y183" s="26">
        <v>1666</v>
      </c>
      <c r="Z183" s="26">
        <v>950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95104</v>
      </c>
      <c r="C193" s="27">
        <f>SUM(F193:Z193)</f>
        <v>79576</v>
      </c>
      <c r="D193" s="15">
        <f t="shared" si="47"/>
        <v>0.83672611036339162</v>
      </c>
      <c r="E193" s="102"/>
      <c r="F193" s="36">
        <v>1011</v>
      </c>
      <c r="G193" s="36">
        <v>1571</v>
      </c>
      <c r="H193" s="36">
        <v>5001</v>
      </c>
      <c r="I193" s="36">
        <v>4431</v>
      </c>
      <c r="J193" s="36">
        <v>7359</v>
      </c>
      <c r="K193" s="36">
        <v>5460</v>
      </c>
      <c r="L193" s="36">
        <v>3107</v>
      </c>
      <c r="M193" s="36">
        <v>3963</v>
      </c>
      <c r="N193" s="36">
        <v>1795</v>
      </c>
      <c r="O193" s="36">
        <v>4030</v>
      </c>
      <c r="P193" s="36">
        <v>2730</v>
      </c>
      <c r="Q193" s="36">
        <v>5464</v>
      </c>
      <c r="R193" s="36">
        <v>4514</v>
      </c>
      <c r="S193" s="36">
        <v>3300</v>
      </c>
      <c r="T193" s="36">
        <v>3485</v>
      </c>
      <c r="U193" s="36">
        <v>3062</v>
      </c>
      <c r="V193" s="36">
        <v>1991</v>
      </c>
      <c r="W193" s="36">
        <v>1054</v>
      </c>
      <c r="X193" s="36">
        <v>3820</v>
      </c>
      <c r="Y193" s="36">
        <v>7688</v>
      </c>
      <c r="Z193" s="36">
        <v>4740</v>
      </c>
    </row>
    <row r="194" spans="1:36" s="47" customFormat="1" ht="30" customHeight="1" x14ac:dyDescent="0.25">
      <c r="A194" s="11" t="s">
        <v>129</v>
      </c>
      <c r="B194" s="49">
        <f>B193/B192</f>
        <v>0.94080405191516303</v>
      </c>
      <c r="C194" s="49">
        <f>C193/C192</f>
        <v>0.77675285757513646</v>
      </c>
      <c r="D194" s="15">
        <f t="shared" ref="D194:D197" si="49">C194/B194</f>
        <v>0.82562660736199733</v>
      </c>
      <c r="E194" s="15"/>
      <c r="F194" s="70">
        <f t="shared" ref="F194:Z194" si="50">F193/F192</f>
        <v>0.74011713030746706</v>
      </c>
      <c r="G194" s="70">
        <f t="shared" si="50"/>
        <v>0.5518089216719354</v>
      </c>
      <c r="H194" s="70">
        <f t="shared" si="50"/>
        <v>0.96247113163972287</v>
      </c>
      <c r="I194" s="70">
        <f t="shared" si="50"/>
        <v>0.64989733059548249</v>
      </c>
      <c r="J194" s="70">
        <f t="shared" si="50"/>
        <v>1</v>
      </c>
      <c r="K194" s="70">
        <f t="shared" si="50"/>
        <v>0.94333102971665517</v>
      </c>
      <c r="L194" s="70">
        <f t="shared" si="50"/>
        <v>0.86570075229869048</v>
      </c>
      <c r="M194" s="70">
        <f t="shared" si="50"/>
        <v>0.76094470046082952</v>
      </c>
      <c r="N194" s="70">
        <f t="shared" si="50"/>
        <v>0.53043735224586286</v>
      </c>
      <c r="O194" s="70">
        <f t="shared" si="50"/>
        <v>0.98822952427660615</v>
      </c>
      <c r="P194" s="70">
        <f t="shared" si="50"/>
        <v>0.7</v>
      </c>
      <c r="Q194" s="70">
        <f t="shared" si="50"/>
        <v>0.81020166073546851</v>
      </c>
      <c r="R194" s="70">
        <f t="shared" si="50"/>
        <v>0.74772237866489977</v>
      </c>
      <c r="S194" s="70">
        <f t="shared" si="50"/>
        <v>0.8518327310273619</v>
      </c>
      <c r="T194" s="70">
        <f t="shared" si="50"/>
        <v>0.88317283324885965</v>
      </c>
      <c r="U194" s="70">
        <f t="shared" si="50"/>
        <v>0.60382567540918952</v>
      </c>
      <c r="V194" s="70">
        <f t="shared" si="50"/>
        <v>0.98564356435643563</v>
      </c>
      <c r="W194" s="70">
        <f t="shared" si="50"/>
        <v>0.78016284233900812</v>
      </c>
      <c r="X194" s="70">
        <f t="shared" si="50"/>
        <v>0.43867707854846116</v>
      </c>
      <c r="Y194" s="70">
        <f t="shared" si="50"/>
        <v>0.77648722351277644</v>
      </c>
      <c r="Z194" s="70">
        <f t="shared" si="50"/>
        <v>0.90079817559863173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>
        <v>2064</v>
      </c>
      <c r="C196" s="27">
        <f>SUM(F196:Z196)</f>
        <v>5394</v>
      </c>
      <c r="D196" s="15"/>
      <c r="E196" s="15"/>
      <c r="F196" s="46"/>
      <c r="G196" s="36"/>
      <c r="H196" s="36">
        <v>791</v>
      </c>
      <c r="I196" s="36"/>
      <c r="J196" s="36"/>
      <c r="K196" s="36">
        <v>590</v>
      </c>
      <c r="L196" s="36"/>
      <c r="M196" s="36">
        <v>222</v>
      </c>
      <c r="N196" s="36"/>
      <c r="O196" s="36">
        <v>70</v>
      </c>
      <c r="P196" s="46"/>
      <c r="Q196" s="36">
        <v>50</v>
      </c>
      <c r="R196" s="36">
        <v>55</v>
      </c>
      <c r="S196" s="36"/>
      <c r="T196" s="36">
        <v>200</v>
      </c>
      <c r="U196" s="36"/>
      <c r="V196" s="36">
        <v>80</v>
      </c>
      <c r="W196" s="36"/>
      <c r="X196" s="36">
        <v>122</v>
      </c>
      <c r="Y196" s="36">
        <v>3129</v>
      </c>
      <c r="Z196" s="36">
        <v>85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75465</v>
      </c>
      <c r="C199" s="27">
        <f>SUM(F199:Z199)</f>
        <v>66640</v>
      </c>
      <c r="D199" s="9">
        <f t="shared" ref="D199:D218" si="51">C199/B199</f>
        <v>0.88305837143046451</v>
      </c>
      <c r="E199" s="9"/>
      <c r="F199" s="26">
        <v>902</v>
      </c>
      <c r="G199" s="26">
        <v>1700</v>
      </c>
      <c r="H199" s="26">
        <v>5200</v>
      </c>
      <c r="I199" s="26">
        <v>5217</v>
      </c>
      <c r="J199" s="26">
        <v>3880</v>
      </c>
      <c r="K199" s="26">
        <v>3100</v>
      </c>
      <c r="L199" s="26">
        <v>2276</v>
      </c>
      <c r="M199" s="31">
        <v>4347</v>
      </c>
      <c r="N199" s="26">
        <v>1689</v>
      </c>
      <c r="O199" s="26">
        <v>2400</v>
      </c>
      <c r="P199" s="26">
        <v>2010</v>
      </c>
      <c r="Q199" s="26">
        <v>3534</v>
      </c>
      <c r="R199" s="26">
        <v>4749</v>
      </c>
      <c r="S199" s="26">
        <v>2705</v>
      </c>
      <c r="T199" s="26">
        <v>3192</v>
      </c>
      <c r="U199" s="26">
        <v>2587</v>
      </c>
      <c r="V199" s="26">
        <v>1330</v>
      </c>
      <c r="W199" s="26">
        <v>423</v>
      </c>
      <c r="X199" s="26">
        <v>3350</v>
      </c>
      <c r="Y199" s="26">
        <v>6389</v>
      </c>
      <c r="Z199" s="26">
        <v>5660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99922.599999999991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10562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33959.25</v>
      </c>
      <c r="C201" s="27">
        <f>C199*0.45</f>
        <v>29988</v>
      </c>
      <c r="D201" s="9">
        <f t="shared" si="51"/>
        <v>0.88305837143046451</v>
      </c>
      <c r="E201" s="9"/>
      <c r="F201" s="26">
        <f>F199*0.45</f>
        <v>405.90000000000003</v>
      </c>
      <c r="G201" s="26">
        <f t="shared" ref="G201:Z201" si="52">G199*0.45</f>
        <v>765</v>
      </c>
      <c r="H201" s="26">
        <f t="shared" si="52"/>
        <v>2340</v>
      </c>
      <c r="I201" s="26">
        <f t="shared" si="52"/>
        <v>2347.65</v>
      </c>
      <c r="J201" s="26">
        <f t="shared" si="52"/>
        <v>1746</v>
      </c>
      <c r="K201" s="26">
        <f t="shared" si="52"/>
        <v>1395</v>
      </c>
      <c r="L201" s="26">
        <f t="shared" si="52"/>
        <v>1024.2</v>
      </c>
      <c r="M201" s="26">
        <f t="shared" si="52"/>
        <v>1956.15</v>
      </c>
      <c r="N201" s="26">
        <f t="shared" si="52"/>
        <v>760.05000000000007</v>
      </c>
      <c r="O201" s="26">
        <f t="shared" si="52"/>
        <v>1080</v>
      </c>
      <c r="P201" s="26">
        <f t="shared" si="52"/>
        <v>904.5</v>
      </c>
      <c r="Q201" s="26">
        <f t="shared" si="52"/>
        <v>1590.3</v>
      </c>
      <c r="R201" s="26">
        <f t="shared" si="52"/>
        <v>2137.0500000000002</v>
      </c>
      <c r="S201" s="26">
        <f t="shared" si="52"/>
        <v>1217.25</v>
      </c>
      <c r="T201" s="26">
        <f t="shared" si="52"/>
        <v>1436.4</v>
      </c>
      <c r="U201" s="26">
        <f t="shared" si="52"/>
        <v>1164.1500000000001</v>
      </c>
      <c r="V201" s="26">
        <f t="shared" si="52"/>
        <v>598.5</v>
      </c>
      <c r="W201" s="26">
        <f t="shared" si="52"/>
        <v>190.35</v>
      </c>
      <c r="X201" s="26">
        <f t="shared" si="52"/>
        <v>1507.5</v>
      </c>
      <c r="Y201" s="26">
        <f t="shared" si="52"/>
        <v>2875.05</v>
      </c>
      <c r="Z201" s="26">
        <f t="shared" si="52"/>
        <v>2547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0.74944138239237301</v>
      </c>
      <c r="C202" s="49">
        <f>C199/C200</f>
        <v>0.66691619313348538</v>
      </c>
      <c r="D202" s="9"/>
      <c r="E202" s="9"/>
      <c r="F202" s="70">
        <f t="shared" ref="F202:Z202" si="53">F199/F200</f>
        <v>0.77206197038431912</v>
      </c>
      <c r="G202" s="70">
        <f t="shared" si="53"/>
        <v>0.50174133758337758</v>
      </c>
      <c r="H202" s="70">
        <f t="shared" si="53"/>
        <v>0.63085359343912273</v>
      </c>
      <c r="I202" s="70">
        <f t="shared" si="53"/>
        <v>0.67929687500000002</v>
      </c>
      <c r="J202" s="70">
        <f t="shared" si="53"/>
        <v>0.79119086460032628</v>
      </c>
      <c r="K202" s="70">
        <f t="shared" si="53"/>
        <v>1.1755783086841107</v>
      </c>
      <c r="L202" s="70">
        <f t="shared" si="53"/>
        <v>2.8273291925465838</v>
      </c>
      <c r="M202" s="70">
        <f t="shared" si="53"/>
        <v>0.40871396603922605</v>
      </c>
      <c r="N202" s="70">
        <f t="shared" si="53"/>
        <v>0.41135926349886753</v>
      </c>
      <c r="O202" s="70">
        <f t="shared" si="53"/>
        <v>0.68276862678159944</v>
      </c>
      <c r="P202" s="70">
        <f t="shared" si="53"/>
        <v>0.64118923057292332</v>
      </c>
      <c r="Q202" s="70">
        <f t="shared" si="53"/>
        <v>0.46842070382397771</v>
      </c>
      <c r="R202" s="70">
        <f t="shared" si="53"/>
        <v>1.1035460333689642</v>
      </c>
      <c r="S202" s="70">
        <f t="shared" si="53"/>
        <v>1.3963452405533761</v>
      </c>
      <c r="T202" s="70">
        <f t="shared" si="53"/>
        <v>0.85947386844018414</v>
      </c>
      <c r="U202" s="70">
        <f t="shared" si="53"/>
        <v>0.39037271767013731</v>
      </c>
      <c r="V202" s="70">
        <f t="shared" si="53"/>
        <v>0.89339692349029354</v>
      </c>
      <c r="W202" s="70">
        <f t="shared" si="53"/>
        <v>0.64042392127176384</v>
      </c>
      <c r="X202" s="70">
        <f t="shared" si="53"/>
        <v>0.6777809250192206</v>
      </c>
      <c r="Y202" s="70">
        <f t="shared" si="53"/>
        <v>0.6049043741715584</v>
      </c>
      <c r="Z202" s="70">
        <f t="shared" si="53"/>
        <v>0.71411448542121403</v>
      </c>
    </row>
    <row r="203" spans="1:36" s="60" customFormat="1" ht="21.6" outlineLevel="1" x14ac:dyDescent="0.25">
      <c r="A203" s="52" t="s">
        <v>138</v>
      </c>
      <c r="B203" s="23">
        <v>134744</v>
      </c>
      <c r="C203" s="27">
        <f>SUM(F203:Z203)</f>
        <v>157445</v>
      </c>
      <c r="D203" s="9">
        <f t="shared" si="51"/>
        <v>1.1684750341388115</v>
      </c>
      <c r="E203" s="9"/>
      <c r="F203" s="26">
        <v>100</v>
      </c>
      <c r="G203" s="26">
        <v>4600</v>
      </c>
      <c r="H203" s="26">
        <v>12030</v>
      </c>
      <c r="I203" s="26">
        <v>14445</v>
      </c>
      <c r="J203" s="26">
        <v>4040</v>
      </c>
      <c r="K203" s="26">
        <v>7890</v>
      </c>
      <c r="L203" s="26">
        <v>550</v>
      </c>
      <c r="M203" s="26">
        <v>14068</v>
      </c>
      <c r="N203" s="26">
        <v>7170</v>
      </c>
      <c r="O203" s="26">
        <v>7500</v>
      </c>
      <c r="P203" s="26">
        <v>3200</v>
      </c>
      <c r="Q203" s="26">
        <v>9300</v>
      </c>
      <c r="R203" s="26">
        <v>3437</v>
      </c>
      <c r="S203" s="26">
        <v>2350</v>
      </c>
      <c r="T203" s="26">
        <v>4500</v>
      </c>
      <c r="U203" s="26">
        <v>17368</v>
      </c>
      <c r="V203" s="26">
        <v>210</v>
      </c>
      <c r="W203" s="26">
        <v>700</v>
      </c>
      <c r="X203" s="26">
        <v>2297</v>
      </c>
      <c r="Y203" s="26">
        <v>31650</v>
      </c>
      <c r="Z203" s="26">
        <v>10040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40423.199999999997</v>
      </c>
      <c r="C205" s="27">
        <f>C203*0.3</f>
        <v>47233.5</v>
      </c>
      <c r="D205" s="9">
        <f t="shared" si="51"/>
        <v>1.1684750341388115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3609</v>
      </c>
      <c r="I205" s="26">
        <f t="shared" si="54"/>
        <v>4333.5</v>
      </c>
      <c r="J205" s="26">
        <f t="shared" si="54"/>
        <v>1212</v>
      </c>
      <c r="K205" s="26">
        <f t="shared" si="54"/>
        <v>2367</v>
      </c>
      <c r="L205" s="26">
        <f t="shared" si="54"/>
        <v>165</v>
      </c>
      <c r="M205" s="26">
        <f t="shared" si="54"/>
        <v>4220.3999999999996</v>
      </c>
      <c r="N205" s="26">
        <f t="shared" si="54"/>
        <v>2151</v>
      </c>
      <c r="O205" s="26">
        <f t="shared" si="54"/>
        <v>2250</v>
      </c>
      <c r="P205" s="26">
        <f t="shared" si="54"/>
        <v>960</v>
      </c>
      <c r="Q205" s="26">
        <f t="shared" si="54"/>
        <v>2790</v>
      </c>
      <c r="R205" s="26">
        <f t="shared" si="54"/>
        <v>1031.0999999999999</v>
      </c>
      <c r="S205" s="26">
        <f t="shared" si="54"/>
        <v>705</v>
      </c>
      <c r="T205" s="26">
        <f t="shared" si="54"/>
        <v>1350</v>
      </c>
      <c r="U205" s="26">
        <f t="shared" si="54"/>
        <v>5210.3999999999996</v>
      </c>
      <c r="V205" s="26">
        <f t="shared" si="54"/>
        <v>63</v>
      </c>
      <c r="W205" s="26">
        <f t="shared" si="54"/>
        <v>210</v>
      </c>
      <c r="X205" s="26">
        <f t="shared" si="54"/>
        <v>689.1</v>
      </c>
      <c r="Y205" s="26">
        <f t="shared" si="54"/>
        <v>9495</v>
      </c>
      <c r="Z205" s="26">
        <f t="shared" si="54"/>
        <v>3012</v>
      </c>
    </row>
    <row r="206" spans="1:36" s="60" customFormat="1" ht="21.6" collapsed="1" x14ac:dyDescent="0.25">
      <c r="A206" s="13" t="s">
        <v>137</v>
      </c>
      <c r="B206" s="9">
        <f>B203/B204</f>
        <v>0.55714102601209847</v>
      </c>
      <c r="C206" s="9">
        <f>C203/C204</f>
        <v>0.65100564856817633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0.75298565383941318</v>
      </c>
      <c r="I206" s="30">
        <f t="shared" si="55"/>
        <v>0.52981954225352113</v>
      </c>
      <c r="J206" s="30">
        <f t="shared" si="55"/>
        <v>0.42503498122060784</v>
      </c>
      <c r="K206" s="30">
        <f t="shared" si="55"/>
        <v>0.64219436757284709</v>
      </c>
      <c r="L206" s="30">
        <f t="shared" si="55"/>
        <v>0.3525189078323292</v>
      </c>
      <c r="M206" s="30">
        <f t="shared" si="55"/>
        <v>0.68243226854883698</v>
      </c>
      <c r="N206" s="30">
        <f t="shared" si="55"/>
        <v>0.90095750295292909</v>
      </c>
      <c r="O206" s="30">
        <f t="shared" si="55"/>
        <v>1.1008366358432409</v>
      </c>
      <c r="P206" s="30">
        <f t="shared" si="55"/>
        <v>0.52667094586810193</v>
      </c>
      <c r="Q206" s="30">
        <f t="shared" si="55"/>
        <v>0.63599310665536013</v>
      </c>
      <c r="R206" s="30">
        <f t="shared" si="55"/>
        <v>0.4120609039683491</v>
      </c>
      <c r="S206" s="30">
        <f t="shared" si="55"/>
        <v>0.62588222760806456</v>
      </c>
      <c r="T206" s="30">
        <f t="shared" si="55"/>
        <v>0.62514760429545868</v>
      </c>
      <c r="U206" s="30">
        <f t="shared" si="55"/>
        <v>0.57700996677740868</v>
      </c>
      <c r="V206" s="30">
        <f t="shared" si="55"/>
        <v>7.2782726232974035E-2</v>
      </c>
      <c r="W206" s="30">
        <f t="shared" si="55"/>
        <v>0.54678956413060453</v>
      </c>
      <c r="X206" s="30">
        <f t="shared" si="55"/>
        <v>0.23977536065471097</v>
      </c>
      <c r="Y206" s="30">
        <f t="shared" si="55"/>
        <v>0.99403266331658291</v>
      </c>
      <c r="Z206" s="30">
        <f t="shared" si="55"/>
        <v>0.65355647990834587</v>
      </c>
    </row>
    <row r="207" spans="1:36" s="60" customFormat="1" ht="30" customHeight="1" outlineLevel="1" x14ac:dyDescent="0.25">
      <c r="A207" s="52" t="s">
        <v>139</v>
      </c>
      <c r="B207" s="23">
        <v>10025</v>
      </c>
      <c r="C207" s="27">
        <f>SUM(F207:Z207)</f>
        <v>19624</v>
      </c>
      <c r="D207" s="9">
        <f t="shared" si="51"/>
        <v>1.9575062344139651</v>
      </c>
      <c r="E207" s="9"/>
      <c r="F207" s="26"/>
      <c r="G207" s="26">
        <v>2005</v>
      </c>
      <c r="H207" s="26"/>
      <c r="I207" s="26"/>
      <c r="J207" s="26">
        <v>5867</v>
      </c>
      <c r="K207" s="26">
        <v>150</v>
      </c>
      <c r="L207" s="26">
        <v>1900</v>
      </c>
      <c r="M207" s="26">
        <v>158</v>
      </c>
      <c r="N207" s="26">
        <v>300</v>
      </c>
      <c r="O207" s="26"/>
      <c r="P207" s="26">
        <v>1800</v>
      </c>
      <c r="Q207" s="26">
        <v>2294</v>
      </c>
      <c r="R207" s="26"/>
      <c r="S207" s="26"/>
      <c r="T207" s="26"/>
      <c r="U207" s="26"/>
      <c r="V207" s="26"/>
      <c r="W207" s="26"/>
      <c r="X207" s="26">
        <v>5150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243498.7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4650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1904.75</v>
      </c>
      <c r="C209" s="27">
        <f>C207*0.19</f>
        <v>3728.56</v>
      </c>
      <c r="D209" s="9"/>
      <c r="E209" s="9"/>
      <c r="F209" s="26">
        <f>F207*0.19</f>
        <v>0</v>
      </c>
      <c r="G209" s="26">
        <f t="shared" ref="G209:Z209" si="56">G207*0.19</f>
        <v>380.95</v>
      </c>
      <c r="H209" s="26">
        <f t="shared" si="56"/>
        <v>0</v>
      </c>
      <c r="I209" s="26">
        <f t="shared" si="56"/>
        <v>0</v>
      </c>
      <c r="J209" s="26">
        <f t="shared" si="56"/>
        <v>1114.73</v>
      </c>
      <c r="K209" s="26">
        <f t="shared" si="56"/>
        <v>28.5</v>
      </c>
      <c r="L209" s="26">
        <f t="shared" si="56"/>
        <v>361</v>
      </c>
      <c r="M209" s="26">
        <f t="shared" si="56"/>
        <v>30.02</v>
      </c>
      <c r="N209" s="26">
        <f t="shared" si="56"/>
        <v>57</v>
      </c>
      <c r="O209" s="26">
        <f t="shared" si="56"/>
        <v>0</v>
      </c>
      <c r="P209" s="26">
        <f t="shared" si="56"/>
        <v>342</v>
      </c>
      <c r="Q209" s="26">
        <f t="shared" si="56"/>
        <v>435.86</v>
      </c>
      <c r="R209" s="26">
        <f t="shared" si="56"/>
        <v>0</v>
      </c>
      <c r="S209" s="26">
        <f t="shared" si="56"/>
        <v>0</v>
      </c>
      <c r="T209" s="26">
        <f t="shared" si="56"/>
        <v>0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978.5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4.0389023854704262E-2</v>
      </c>
      <c r="C210" s="9">
        <f>C207/C208</f>
        <v>8.0591806034282731E-2</v>
      </c>
      <c r="D210" s="9">
        <f t="shared" si="51"/>
        <v>1.9953888047456709</v>
      </c>
      <c r="E210" s="9"/>
      <c r="F210" s="30">
        <f>F207/F208</f>
        <v>0</v>
      </c>
      <c r="G210" s="30">
        <f>G207/G208</f>
        <v>0.27199348843518956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0.54989034060022124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6.8280919804491842E-3</v>
      </c>
      <c r="N210" s="30">
        <f t="shared" si="57"/>
        <v>3.3583342662039627E-2</v>
      </c>
      <c r="O210" s="30">
        <f t="shared" si="57"/>
        <v>0</v>
      </c>
      <c r="P210" s="30">
        <f t="shared" si="57"/>
        <v>0.26392187912377935</v>
      </c>
      <c r="Q210" s="30">
        <f t="shared" si="57"/>
        <v>0.13975789108144829</v>
      </c>
      <c r="R210" s="30">
        <f t="shared" si="57"/>
        <v>0</v>
      </c>
      <c r="S210" s="30">
        <f t="shared" si="57"/>
        <v>0</v>
      </c>
      <c r="T210" s="30">
        <f t="shared" si="57"/>
        <v>0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0.47892274929556511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202</v>
      </c>
      <c r="C211" s="27">
        <f>SUM(F211:Z211)</f>
        <v>270</v>
      </c>
      <c r="D211" s="9">
        <f t="shared" si="51"/>
        <v>1.3366336633663367</v>
      </c>
      <c r="E211" s="9"/>
      <c r="F211" s="36"/>
      <c r="G211" s="36"/>
      <c r="H211" s="36"/>
      <c r="I211" s="36"/>
      <c r="J211" s="36"/>
      <c r="K211" s="36"/>
      <c r="L211" s="36">
        <v>110</v>
      </c>
      <c r="M211" s="36"/>
      <c r="N211" s="36"/>
      <c r="O211" s="36"/>
      <c r="P211" s="36"/>
      <c r="Q211" s="36">
        <v>60</v>
      </c>
      <c r="R211" s="36"/>
      <c r="S211" s="36">
        <v>100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141.39999999999998</v>
      </c>
      <c r="C212" s="27">
        <f>C211*0.7</f>
        <v>189</v>
      </c>
      <c r="D212" s="9">
        <f t="shared" si="51"/>
        <v>1.3366336633663369</v>
      </c>
      <c r="E212" s="9"/>
      <c r="F212" s="26"/>
      <c r="G212" s="26"/>
      <c r="H212" s="26"/>
      <c r="I212" s="26"/>
      <c r="J212" s="26"/>
      <c r="K212" s="26"/>
      <c r="L212" s="26">
        <f>L211*0.7</f>
        <v>77</v>
      </c>
      <c r="M212" s="26"/>
      <c r="N212" s="26"/>
      <c r="O212" s="26"/>
      <c r="P212" s="26"/>
      <c r="Q212" s="26">
        <f>Q211*0.7</f>
        <v>42</v>
      </c>
      <c r="R212" s="26"/>
      <c r="S212" s="26">
        <f>S211*0.7</f>
        <v>70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76428.600000000006</v>
      </c>
      <c r="C216" s="27">
        <f>C214+C212+C209+C205+C201</f>
        <v>81139.06</v>
      </c>
      <c r="D216" s="9">
        <f t="shared" si="51"/>
        <v>1.0616321638758264</v>
      </c>
      <c r="E216" s="9"/>
      <c r="F216" s="26">
        <f>F214+F212+F209+F205+F201</f>
        <v>435.90000000000003</v>
      </c>
      <c r="G216" s="108">
        <f t="shared" ref="G216:Z216" si="58">G214+G212+G209+G205+G201</f>
        <v>2525.9499999999998</v>
      </c>
      <c r="H216" s="26">
        <f t="shared" si="58"/>
        <v>5949</v>
      </c>
      <c r="I216" s="26">
        <f t="shared" si="58"/>
        <v>6681.15</v>
      </c>
      <c r="J216" s="26">
        <f t="shared" si="58"/>
        <v>4072.73</v>
      </c>
      <c r="K216" s="26">
        <f t="shared" si="58"/>
        <v>3790.5</v>
      </c>
      <c r="L216" s="26">
        <f t="shared" si="58"/>
        <v>1627.2</v>
      </c>
      <c r="M216" s="26">
        <f t="shared" si="58"/>
        <v>6206.57</v>
      </c>
      <c r="N216" s="26">
        <f t="shared" si="58"/>
        <v>2968.05</v>
      </c>
      <c r="O216" s="26">
        <f t="shared" si="58"/>
        <v>3330</v>
      </c>
      <c r="P216" s="26">
        <f t="shared" si="58"/>
        <v>2206.5</v>
      </c>
      <c r="Q216" s="26">
        <f t="shared" si="58"/>
        <v>4858.16</v>
      </c>
      <c r="R216" s="26">
        <f t="shared" si="58"/>
        <v>3168.15</v>
      </c>
      <c r="S216" s="26">
        <f t="shared" si="58"/>
        <v>1992.25</v>
      </c>
      <c r="T216" s="26">
        <f t="shared" si="58"/>
        <v>2786.4</v>
      </c>
      <c r="U216" s="26">
        <f t="shared" si="58"/>
        <v>6374.5499999999993</v>
      </c>
      <c r="V216" s="26">
        <f t="shared" si="58"/>
        <v>661.5</v>
      </c>
      <c r="W216" s="26">
        <f t="shared" si="58"/>
        <v>400.35</v>
      </c>
      <c r="X216" s="26">
        <f t="shared" si="58"/>
        <v>3175.1</v>
      </c>
      <c r="Y216" s="26">
        <f t="shared" si="58"/>
        <v>12370.05</v>
      </c>
      <c r="Z216" s="26">
        <f t="shared" si="58"/>
        <v>5559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1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12.210601993865032</v>
      </c>
      <c r="C218" s="50">
        <f>C216/C217*10</f>
        <v>13.081459387998581</v>
      </c>
      <c r="D218" s="9">
        <f t="shared" si="51"/>
        <v>1.0713197755991961</v>
      </c>
      <c r="E218" s="9"/>
      <c r="F218" s="51">
        <f>F216/F217*10</f>
        <v>6.7581395348837212</v>
      </c>
      <c r="G218" s="51">
        <f>G216/G217*10</f>
        <v>13.493322649572647</v>
      </c>
      <c r="H218" s="51">
        <f t="shared" ref="H218:Z218" si="59">H216/H217*10</f>
        <v>13.063241106719367</v>
      </c>
      <c r="I218" s="51">
        <f t="shared" si="59"/>
        <v>10.720715661103979</v>
      </c>
      <c r="J218" s="51">
        <f t="shared" si="59"/>
        <v>15.03407161314138</v>
      </c>
      <c r="K218" s="51">
        <f t="shared" si="59"/>
        <v>14.578846153846154</v>
      </c>
      <c r="L218" s="51">
        <f t="shared" si="59"/>
        <v>36.566292134831457</v>
      </c>
      <c r="M218" s="51">
        <f t="shared" si="59"/>
        <v>10.562576582709326</v>
      </c>
      <c r="N218" s="51">
        <f t="shared" si="59"/>
        <v>13.086640211640212</v>
      </c>
      <c r="O218" s="51">
        <f t="shared" si="59"/>
        <v>17.147270854788875</v>
      </c>
      <c r="P218" s="51">
        <f t="shared" si="59"/>
        <v>12.739607390300232</v>
      </c>
      <c r="Q218" s="51">
        <f t="shared" si="59"/>
        <v>11.655854126679461</v>
      </c>
      <c r="R218" s="51">
        <f t="shared" si="59"/>
        <v>15.591289370078741</v>
      </c>
      <c r="S218" s="51">
        <f t="shared" si="59"/>
        <v>18.619158878504674</v>
      </c>
      <c r="T218" s="51">
        <f t="shared" si="59"/>
        <v>13.578947368421053</v>
      </c>
      <c r="U218" s="51">
        <f t="shared" si="59"/>
        <v>10.857690342360755</v>
      </c>
      <c r="V218" s="51">
        <f t="shared" si="59"/>
        <v>8.047445255474452</v>
      </c>
      <c r="W218" s="51">
        <f t="shared" si="59"/>
        <v>10.968493150684932</v>
      </c>
      <c r="X218" s="51">
        <f t="shared" si="59"/>
        <v>11.626144269498353</v>
      </c>
      <c r="Y218" s="51">
        <f t="shared" si="59"/>
        <v>16.146782404385849</v>
      </c>
      <c r="Z218" s="51">
        <f t="shared" si="59"/>
        <v>12.69467915049098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6.2" hidden="1" customHeight="1" x14ac:dyDescent="0.3">
      <c r="A229" s="125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2019-07-15T05:16:39Z</cp:lastPrinted>
  <dcterms:created xsi:type="dcterms:W3CDTF">2017-06-08T05:54:08Z</dcterms:created>
  <dcterms:modified xsi:type="dcterms:W3CDTF">2019-07-15T05:19:48Z</dcterms:modified>
</cp:coreProperties>
</file>