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C7" i="2" l="1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0" i="2"/>
  <c r="B212" i="2"/>
  <c r="S212" i="2" l="1"/>
  <c r="Q212" i="2"/>
  <c r="L212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L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B216" i="2" l="1"/>
  <c r="B218" i="2" s="1"/>
  <c r="D211" i="2"/>
  <c r="C209" i="2"/>
  <c r="C210" i="2"/>
  <c r="D210" i="2" s="1"/>
  <c r="C145" i="2"/>
  <c r="D107" i="2"/>
  <c r="C47" i="2"/>
  <c r="C142" i="2"/>
  <c r="D142" i="2" s="1"/>
  <c r="D145" i="2"/>
  <c r="C141" i="2"/>
  <c r="D141" i="2" s="1"/>
  <c r="C184" i="2"/>
  <c r="D184" i="2" s="1"/>
  <c r="C188" i="2"/>
  <c r="D188" i="2" s="1"/>
  <c r="D108" i="2"/>
  <c r="C133" i="2"/>
  <c r="D133" i="2" s="1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167" i="2"/>
  <c r="D167" i="2" s="1"/>
  <c r="C44" i="2"/>
  <c r="C48" i="2" s="1"/>
  <c r="C158" i="2"/>
  <c r="D158" i="2" s="1"/>
  <c r="C129" i="2"/>
  <c r="D129" i="2" s="1"/>
  <c r="C155" i="2"/>
  <c r="C154" i="2"/>
  <c r="D154" i="2" s="1"/>
  <c r="C205" i="2"/>
  <c r="D205" i="2" s="1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<sst xmlns="http://schemas.openxmlformats.org/spreadsheetml/2006/main" count="258" uniqueCount="210">
  <si>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</si>
  <si>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</si>
  <si>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</si>
  <si>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</si>
  <si>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</si>
  <si>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</si>
  <si>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</si>
  <si>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</si>
  <si>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</si>
  <si>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</si>
  <si>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</si>
  <si>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</si>
  <si>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</si>
  <si>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</si>
  <si>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</si>
  <si>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</si>
  <si>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</si>
  <si>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</si>
  <si>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</si>
  <si>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</si>
  <si>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</si>
  <si>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</si>
  <si>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</si>
  <si>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</si>
  <si>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</si>
  <si>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</si>
  <si>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</si>
  <si>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</si>
  <si>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</si>
  <si>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</si>
  <si>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</si>
  <si>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</si>
  <si>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</si>
  <si>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</si>
  <si>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</si>
  <si>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</si>
  <si>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</si>
  <si>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</si>
  <si>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</si>
  <si>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</si>
  <si>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</si>
  <si>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</si>
  <si>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</si>
  <si>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</si>
  <si>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</si>
  <si>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</si>
  <si>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</si>
  <si>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</si>
  <si>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</si>
  <si>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</si>
  <si>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</si>
  <si>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</si>
  <si>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</si>
  <si>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</si>
  <si>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</si>
  <si>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</si>
  <si>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</si>
  <si>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</si>
  <si>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</si>
  <si>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</si>
  <si>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</si>
  <si>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</si>
  <si>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</si>
  <si>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</si>
  <si>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</si>
  <si>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</si>
  <si>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</si>
  <si>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</si>
  <si>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</si>
  <si>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</si>
  <si>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</si>
  <si>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</si>
  <si>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</si>
  <si>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</si>
  <si>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</si>
  <si>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</si>
  <si>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</si>
  <si>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</si>
  <si>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</si>
  <si>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</si>
  <si>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</si>
  <si>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</si>
  <si>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</si>
  <si>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</si>
  <si>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</si>
  <si>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</si>
  <si>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</si>
  <si>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</si>
  <si>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</si>
  <si>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</si>
  <si>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</si>
  <si>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</si>
  <si>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</si>
  <si>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</si>
  <si>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</si>
  <si>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</si>
  <si>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</si>
  <si>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</si>
  <si>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</si>
  <si>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</si>
  <si>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</si>
  <si>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</si>
  <si>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</si>
  <si>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</si>
  <si>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</si>
  <si>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</si>
  <si>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</si>
  <si>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</si>
  <si>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</si>
  <si>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</si>
  <si>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</si>
  <si>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</si>
  <si>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</si>
  <si>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</si>
  <si>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</si>
  <si>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</si>
  <si>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</si>
  <si>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</si>
  <si>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</si>
  <si>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</si>
  <si>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</si>
  <si>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</si>
  <si>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</si>
  <si>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</si>
  <si>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</si>
  <si>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</si>
  <si>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</si>
  <si>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</si>
  <si>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</si>
  <si>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</si>
  <si>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</si>
  <si>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</si>
  <si>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</si>
  <si>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</si>
  <si>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</si>
  <si>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</si>
  <si>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</si>
  <si>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</si>
  <si>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</si>
  <si>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</si>
  <si>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</si>
  <si>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</si>
  <si>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</si>
  <si>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</si>
  <si>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</si>
  <si>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</si>
  <si>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</si>
  <si>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</si>
  <si>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</si>
  <si>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</si>
  <si>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</si>
  <si>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</si>
  <si>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</si>
  <si>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</si>
  <si>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</si>
  <si>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</si>
  <si>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</si>
  <si>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</si>
  <si>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</si>
  <si>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</si>
  <si>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</si>
  <si>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</si>
  <si>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</si>
  <si>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</si>
  <si>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</si>
  <si>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</si>
  <si>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</si>
  <si>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</si>
  <si>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</si>
  <si>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</si>
  <si>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</si>
  <si>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</si>
  <si>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</si>
  <si>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</si>
  <si>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</si>
  <si>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</si>
  <si>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</si>
  <si>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</si>
  <si>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</si>
  <si>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</si>
  <si>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</si>
  <si>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</si>
  <si>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</si>
  <si>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</si>
  <si>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</si>
  <si>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</si>
  <si>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</si>
  <si>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</si>
  <si>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</si>
  <si>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</si>
  <si>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</si>
  <si>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</si>
  <si>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</si>
  <si>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</si>
  <si>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</si>
  <si>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</si>
  <si>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</si>
  <si>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</si>
  <si>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</si>
  <si>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</si>
  <si>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</si>
  <si>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</si>
  <si>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</si>
  <si>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</si>
  <si>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</si>
  <si>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</si>
  <si>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</si>
  <si>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</si>
  <si>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</si>
  <si>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19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</si>
</sst>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3" fillId="2" borderId="0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83" zoomScaleNormal="70" zoomScaleSheetLayoutView="83" zoomScalePageLayoutView="82" workbookViewId="0">
      <pane xSplit="3" ySplit="5" topLeftCell="G192" activePane="bottomRight" state="frozen"/>
      <selection activeCell="A2" sqref="A2"/>
      <selection pane="topRight" activeCell="F2" sqref="F2"/>
      <selection pane="bottomLeft" activeCell="A7" sqref="A7"/>
      <selection pane="bottomRight" activeCell="G204" sqref="G204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2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19" customFormat="1" ht="17.399999999999999" customHeight="1" thickBot="1" x14ac:dyDescent="0.4">
      <c r="A4" s="113"/>
      <c r="B4" s="114" t="s">
        <v>192</v>
      </c>
      <c r="C4" s="115" t="s">
        <v>193</v>
      </c>
      <c r="D4" s="115" t="s">
        <v>194</v>
      </c>
      <c r="E4" s="115" t="s">
        <v>204</v>
      </c>
      <c r="F4" s="116" t="s">
        <v>3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8"/>
    </row>
    <row r="5" spans="1:27" s="119" customFormat="1" ht="87" customHeight="1" x14ac:dyDescent="0.3">
      <c r="A5" s="120"/>
      <c r="B5" s="121"/>
      <c r="C5" s="122"/>
      <c r="D5" s="122"/>
      <c r="E5" s="122"/>
      <c r="F5" s="123" t="s">
        <v>4</v>
      </c>
      <c r="G5" s="123" t="s">
        <v>5</v>
      </c>
      <c r="H5" s="123" t="s">
        <v>6</v>
      </c>
      <c r="I5" s="123" t="s">
        <v>7</v>
      </c>
      <c r="J5" s="123" t="s">
        <v>8</v>
      </c>
      <c r="K5" s="123" t="s">
        <v>9</v>
      </c>
      <c r="L5" s="123" t="s">
        <v>10</v>
      </c>
      <c r="M5" s="123" t="s">
        <v>11</v>
      </c>
      <c r="N5" s="123" t="s">
        <v>12</v>
      </c>
      <c r="O5" s="123" t="s">
        <v>13</v>
      </c>
      <c r="P5" s="123" t="s">
        <v>14</v>
      </c>
      <c r="Q5" s="123" t="s">
        <v>15</v>
      </c>
      <c r="R5" s="123" t="s">
        <v>16</v>
      </c>
      <c r="S5" s="123" t="s">
        <v>17</v>
      </c>
      <c r="T5" s="123" t="s">
        <v>18</v>
      </c>
      <c r="U5" s="123" t="s">
        <v>19</v>
      </c>
      <c r="V5" s="123" t="s">
        <v>20</v>
      </c>
      <c r="W5" s="123" t="s">
        <v>21</v>
      </c>
      <c r="X5" s="123" t="s">
        <v>22</v>
      </c>
      <c r="Y5" s="123" t="s">
        <v>23</v>
      </c>
      <c r="Z5" s="123" t="s">
        <v>24</v>
      </c>
    </row>
    <row r="6" spans="1:27" s="119" customFormat="1" ht="70.2" customHeight="1" thickBot="1" x14ac:dyDescent="0.35">
      <c r="A6" s="124"/>
      <c r="B6" s="125"/>
      <c r="C6" s="126"/>
      <c r="D6" s="126"/>
      <c r="E6" s="126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7">
        <v>2776</v>
      </c>
      <c r="J7" s="107">
        <v>1520</v>
      </c>
      <c r="K7" s="107">
        <v>3092</v>
      </c>
      <c r="L7" s="107">
        <v>2190</v>
      </c>
      <c r="M7" s="107">
        <v>2784</v>
      </c>
      <c r="N7" s="107">
        <v>2272</v>
      </c>
      <c r="O7" s="107">
        <v>917</v>
      </c>
      <c r="P7" s="107">
        <v>1364</v>
      </c>
      <c r="Q7" s="107">
        <v>1923</v>
      </c>
      <c r="R7" s="107">
        <v>2737</v>
      </c>
      <c r="S7" s="107">
        <v>3068</v>
      </c>
      <c r="T7" s="107">
        <v>3588</v>
      </c>
      <c r="U7" s="107">
        <v>2552</v>
      </c>
      <c r="V7" s="107">
        <v>1811</v>
      </c>
      <c r="W7" s="107">
        <v>640</v>
      </c>
      <c r="X7" s="107">
        <v>2157</v>
      </c>
      <c r="Y7" s="107">
        <v>3852</v>
      </c>
      <c r="Z7" s="107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7">
        <v>3294</v>
      </c>
      <c r="J8" s="107">
        <v>1614</v>
      </c>
      <c r="K8" s="107">
        <v>3095</v>
      </c>
      <c r="L8" s="107">
        <v>2190</v>
      </c>
      <c r="M8" s="107">
        <v>3066</v>
      </c>
      <c r="N8" s="107">
        <v>2272</v>
      </c>
      <c r="O8" s="107">
        <v>1009</v>
      </c>
      <c r="P8" s="107">
        <v>1461</v>
      </c>
      <c r="Q8" s="107">
        <v>2083</v>
      </c>
      <c r="R8" s="107">
        <v>2736</v>
      </c>
      <c r="S8" s="107">
        <v>3068</v>
      </c>
      <c r="T8" s="107">
        <v>3471</v>
      </c>
      <c r="U8" s="107">
        <v>2576</v>
      </c>
      <c r="V8" s="107">
        <v>1808</v>
      </c>
      <c r="W8" s="107">
        <v>429</v>
      </c>
      <c r="X8" s="107">
        <v>2085</v>
      </c>
      <c r="Y8" s="107">
        <v>4083</v>
      </c>
      <c r="Z8" s="107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8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7"/>
    </row>
    <row r="44" spans="1:30" s="98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7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3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9"/>
      <c r="C48" s="99">
        <f>C45/C44</f>
        <v>0.94900518106262111</v>
      </c>
      <c r="D48" s="15"/>
      <c r="E48" s="9"/>
      <c r="F48" s="100">
        <f>F45/F44</f>
        <v>0.8803064155761251</v>
      </c>
      <c r="G48" s="100">
        <f t="shared" ref="G48:Z48" si="20">G45/G44</f>
        <v>0.9530043199371645</v>
      </c>
      <c r="H48" s="100">
        <f t="shared" si="20"/>
        <v>0.92818192365703678</v>
      </c>
      <c r="I48" s="100">
        <f t="shared" si="20"/>
        <v>0.92769669518537157</v>
      </c>
      <c r="J48" s="100">
        <f t="shared" si="20"/>
        <v>0.96712396489927077</v>
      </c>
      <c r="K48" s="100">
        <f t="shared" si="20"/>
        <v>1.0123784880061544</v>
      </c>
      <c r="L48" s="100">
        <f t="shared" si="20"/>
        <v>0.98540293151071601</v>
      </c>
      <c r="M48" s="100">
        <f t="shared" si="20"/>
        <v>0.96341743998772911</v>
      </c>
      <c r="N48" s="100">
        <f t="shared" si="20"/>
        <v>0.9237160120845922</v>
      </c>
      <c r="O48" s="100">
        <f t="shared" si="20"/>
        <v>0.99462890625</v>
      </c>
      <c r="P48" s="100">
        <f t="shared" si="20"/>
        <v>0.84470989761092152</v>
      </c>
      <c r="Q48" s="100">
        <f t="shared" si="20"/>
        <v>0.92141117026075969</v>
      </c>
      <c r="R48" s="100">
        <f t="shared" si="20"/>
        <v>0.98116309336255902</v>
      </c>
      <c r="S48" s="100">
        <f t="shared" si="20"/>
        <v>0.93327828241123034</v>
      </c>
      <c r="T48" s="100">
        <f t="shared" si="20"/>
        <v>0.94460936934327711</v>
      </c>
      <c r="U48" s="100">
        <f t="shared" si="20"/>
        <v>0.92178930997789965</v>
      </c>
      <c r="V48" s="100">
        <f t="shared" si="20"/>
        <v>1.0021413276231264</v>
      </c>
      <c r="W48" s="100">
        <f t="shared" si="20"/>
        <v>0.95541022592152203</v>
      </c>
      <c r="X48" s="100">
        <f t="shared" si="20"/>
        <v>0.99414981559201321</v>
      </c>
      <c r="Y48" s="100">
        <f t="shared" si="20"/>
        <v>0.99580742415677403</v>
      </c>
      <c r="Z48" s="100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2" si="21">C49/B49</f>
        <v>1.280847388147107</v>
      </c>
      <c r="E49" s="103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3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3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2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2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2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2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2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2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2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2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2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2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2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2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2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1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2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2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2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2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2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2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2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2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2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2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2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2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2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2"/>
      <c r="F89" s="96">
        <f>(F45-F90)/2</f>
        <v>-48</v>
      </c>
      <c r="G89" s="96">
        <f t="shared" ref="G89:Z89" si="26">(G45-G90)/2</f>
        <v>0</v>
      </c>
      <c r="H89" s="96">
        <f t="shared" si="26"/>
        <v>0</v>
      </c>
      <c r="I89" s="96">
        <f t="shared" si="26"/>
        <v>335</v>
      </c>
      <c r="J89" s="96">
        <f t="shared" si="26"/>
        <v>0</v>
      </c>
      <c r="K89" s="96">
        <f t="shared" si="26"/>
        <v>1249.5</v>
      </c>
      <c r="L89" s="96">
        <f t="shared" si="26"/>
        <v>566.5</v>
      </c>
      <c r="M89" s="96">
        <f t="shared" si="26"/>
        <v>-217</v>
      </c>
      <c r="N89" s="96">
        <f t="shared" si="26"/>
        <v>456</v>
      </c>
      <c r="O89" s="96">
        <f t="shared" si="26"/>
        <v>0</v>
      </c>
      <c r="P89" s="96">
        <f t="shared" si="26"/>
        <v>340</v>
      </c>
      <c r="Q89" s="96">
        <f t="shared" si="26"/>
        <v>138.5</v>
      </c>
      <c r="R89" s="96">
        <f t="shared" si="26"/>
        <v>0</v>
      </c>
      <c r="S89" s="96">
        <f t="shared" si="26"/>
        <v>0</v>
      </c>
      <c r="T89" s="96">
        <f t="shared" si="26"/>
        <v>329</v>
      </c>
      <c r="U89" s="96">
        <f t="shared" si="26"/>
        <v>964.75</v>
      </c>
      <c r="V89" s="96">
        <f t="shared" si="26"/>
        <v>0</v>
      </c>
      <c r="W89" s="96">
        <f t="shared" si="26"/>
        <v>24.5</v>
      </c>
      <c r="X89" s="96">
        <f t="shared" si="26"/>
        <v>240</v>
      </c>
      <c r="Y89" s="96">
        <f t="shared" si="26"/>
        <v>0</v>
      </c>
      <c r="Z89" s="96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2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2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2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2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/>
      <c r="C106" s="27"/>
      <c r="D106" s="15"/>
      <c r="E106" s="10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>
        <v>50</v>
      </c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2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3" customFormat="1" ht="31.8" hidden="1" customHeight="1" x14ac:dyDescent="0.25">
      <c r="A108" s="91" t="s">
        <v>95</v>
      </c>
      <c r="B108" s="94">
        <f>B105-B106</f>
        <v>0</v>
      </c>
      <c r="C108" s="94">
        <f>C105-C106</f>
        <v>0</v>
      </c>
      <c r="D108" s="15" t="e">
        <f t="shared" si="21"/>
        <v>#DIV/0!</v>
      </c>
      <c r="E108" s="102"/>
      <c r="F108" s="94">
        <f t="shared" ref="F108:Z108" si="29">F105-F106</f>
        <v>0</v>
      </c>
      <c r="G108" s="94">
        <f t="shared" si="29"/>
        <v>0</v>
      </c>
      <c r="H108" s="94">
        <f t="shared" si="29"/>
        <v>0</v>
      </c>
      <c r="I108" s="94">
        <f t="shared" si="29"/>
        <v>0</v>
      </c>
      <c r="J108" s="94">
        <f t="shared" si="29"/>
        <v>0</v>
      </c>
      <c r="K108" s="94">
        <f t="shared" si="29"/>
        <v>0</v>
      </c>
      <c r="L108" s="94">
        <f t="shared" si="29"/>
        <v>0</v>
      </c>
      <c r="M108" s="94">
        <f t="shared" si="29"/>
        <v>0</v>
      </c>
      <c r="N108" s="94">
        <f t="shared" si="29"/>
        <v>0</v>
      </c>
      <c r="O108" s="94">
        <f t="shared" si="29"/>
        <v>0</v>
      </c>
      <c r="P108" s="94">
        <f t="shared" si="29"/>
        <v>0</v>
      </c>
      <c r="Q108" s="94">
        <f t="shared" si="29"/>
        <v>0</v>
      </c>
      <c r="R108" s="94">
        <f t="shared" si="29"/>
        <v>0</v>
      </c>
      <c r="S108" s="94">
        <f t="shared" si="29"/>
        <v>0</v>
      </c>
      <c r="T108" s="94">
        <f t="shared" si="29"/>
        <v>0</v>
      </c>
      <c r="U108" s="94">
        <f t="shared" si="29"/>
        <v>0</v>
      </c>
      <c r="V108" s="94">
        <f t="shared" si="29"/>
        <v>0</v>
      </c>
      <c r="W108" s="94">
        <f t="shared" si="29"/>
        <v>0</v>
      </c>
      <c r="X108" s="94">
        <f t="shared" si="29"/>
        <v>0</v>
      </c>
      <c r="Y108" s="94">
        <f t="shared" si="29"/>
        <v>-50</v>
      </c>
      <c r="Z108" s="94">
        <f t="shared" si="29"/>
        <v>0</v>
      </c>
    </row>
    <row r="109" spans="1:26" s="12" customFormat="1" ht="30" hidden="1" customHeight="1" x14ac:dyDescent="0.25">
      <c r="A109" s="11" t="s">
        <v>91</v>
      </c>
      <c r="B109" s="38"/>
      <c r="C109" s="26">
        <f t="shared" ref="C109:C112" si="30">SUM(F109:Z109)</f>
        <v>0</v>
      </c>
      <c r="D109" s="15" t="e">
        <f t="shared" si="21"/>
        <v>#DIV/0!</v>
      </c>
      <c r="E109" s="10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6">
        <f t="shared" si="30"/>
        <v>0</v>
      </c>
      <c r="D110" s="15" t="e">
        <f t="shared" si="21"/>
        <v>#DIV/0!</v>
      </c>
      <c r="E110" s="10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6">
        <f t="shared" si="30"/>
        <v>0</v>
      </c>
      <c r="D111" s="15" t="e">
        <f t="shared" si="21"/>
        <v>#DIV/0!</v>
      </c>
      <c r="E111" s="10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6">
        <f t="shared" si="30"/>
        <v>0</v>
      </c>
      <c r="D112" s="15" t="e">
        <f t="shared" si="21"/>
        <v>#DIV/0!</v>
      </c>
      <c r="E112" s="10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2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6">
        <f t="shared" ref="C115:C125" si="33">SUM(F115:Z115)</f>
        <v>0</v>
      </c>
      <c r="D115" s="15" t="e">
        <f t="shared" si="31"/>
        <v>#DIV/0!</v>
      </c>
      <c r="E115" s="10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6">
        <f t="shared" si="33"/>
        <v>0</v>
      </c>
      <c r="D116" s="15" t="e">
        <f t="shared" si="31"/>
        <v>#DIV/0!</v>
      </c>
      <c r="E116" s="10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6">
        <f t="shared" si="33"/>
        <v>0</v>
      </c>
      <c r="D117" s="15" t="e">
        <f t="shared" si="31"/>
        <v>#DIV/0!</v>
      </c>
      <c r="E117" s="10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6">
        <f t="shared" si="33"/>
        <v>0</v>
      </c>
      <c r="D118" s="15" t="e">
        <f t="shared" si="31"/>
        <v>#DIV/0!</v>
      </c>
      <c r="E118" s="10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6">
        <v>595200</v>
      </c>
      <c r="D119" s="15" t="e">
        <f t="shared" si="31"/>
        <v>#DIV/0!</v>
      </c>
      <c r="E119" s="10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2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6">
        <f t="shared" si="33"/>
        <v>0</v>
      </c>
      <c r="D125" s="15" t="e">
        <f t="shared" si="31"/>
        <v>#DIV/0!</v>
      </c>
      <c r="E125" s="102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50" t="e">
        <f>C120/C113*10</f>
        <v>#DIV/0!</v>
      </c>
      <c r="D126" s="15" t="e">
        <f t="shared" si="31"/>
        <v>#DIV/0!</v>
      </c>
      <c r="E126" s="102"/>
      <c r="F126" s="51" t="e">
        <f t="shared" ref="F126:Z126" si="35">F120/F113*10</f>
        <v>#DIV/0!</v>
      </c>
      <c r="G126" s="51" t="e">
        <f t="shared" si="35"/>
        <v>#DIV/0!</v>
      </c>
      <c r="H126" s="51" t="e">
        <f t="shared" si="35"/>
        <v>#DIV/0!</v>
      </c>
      <c r="I126" s="51" t="e">
        <f t="shared" si="35"/>
        <v>#DIV/0!</v>
      </c>
      <c r="J126" s="51" t="e">
        <f t="shared" si="35"/>
        <v>#DIV/0!</v>
      </c>
      <c r="K126" s="51" t="e">
        <f t="shared" si="35"/>
        <v>#DIV/0!</v>
      </c>
      <c r="L126" s="51" t="e">
        <f t="shared" si="35"/>
        <v>#DIV/0!</v>
      </c>
      <c r="M126" s="51" t="e">
        <f t="shared" si="35"/>
        <v>#DIV/0!</v>
      </c>
      <c r="N126" s="51" t="e">
        <f t="shared" si="35"/>
        <v>#DIV/0!</v>
      </c>
      <c r="O126" s="51" t="e">
        <f t="shared" si="35"/>
        <v>#DIV/0!</v>
      </c>
      <c r="P126" s="51" t="e">
        <f t="shared" si="35"/>
        <v>#DIV/0!</v>
      </c>
      <c r="Q126" s="51" t="e">
        <f t="shared" si="35"/>
        <v>#DIV/0!</v>
      </c>
      <c r="R126" s="51" t="e">
        <f t="shared" si="35"/>
        <v>#DIV/0!</v>
      </c>
      <c r="S126" s="51" t="e">
        <f t="shared" si="35"/>
        <v>#DIV/0!</v>
      </c>
      <c r="T126" s="51" t="e">
        <f t="shared" si="35"/>
        <v>#DIV/0!</v>
      </c>
      <c r="U126" s="51" t="e">
        <f t="shared" si="35"/>
        <v>#DIV/0!</v>
      </c>
      <c r="V126" s="51" t="e">
        <f t="shared" si="35"/>
        <v>#DIV/0!</v>
      </c>
      <c r="W126" s="51" t="e">
        <f t="shared" si="35"/>
        <v>#DIV/0!</v>
      </c>
      <c r="X126" s="51" t="e">
        <f t="shared" si="35"/>
        <v>#DIV/0!</v>
      </c>
      <c r="Y126" s="51" t="e">
        <f t="shared" si="35"/>
        <v>#DIV/0!</v>
      </c>
      <c r="Z126" s="51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6">B122/B115*10</f>
        <v>#DIV/0!</v>
      </c>
      <c r="C127" s="51" t="e">
        <f t="shared" si="36"/>
        <v>#DIV/0!</v>
      </c>
      <c r="D127" s="15" t="e">
        <f t="shared" si="31"/>
        <v>#DIV/0!</v>
      </c>
      <c r="E127" s="102"/>
      <c r="F127" s="51" t="e">
        <f t="shared" ref="F127:Z129" si="37">F122/F115*10</f>
        <v>#DIV/0!</v>
      </c>
      <c r="G127" s="51" t="e">
        <f t="shared" si="37"/>
        <v>#DIV/0!</v>
      </c>
      <c r="H127" s="51" t="e">
        <f t="shared" si="37"/>
        <v>#DIV/0!</v>
      </c>
      <c r="I127" s="51" t="e">
        <f t="shared" si="37"/>
        <v>#DIV/0!</v>
      </c>
      <c r="J127" s="51" t="e">
        <f t="shared" si="37"/>
        <v>#DIV/0!</v>
      </c>
      <c r="K127" s="51" t="e">
        <f t="shared" si="37"/>
        <v>#DIV/0!</v>
      </c>
      <c r="L127" s="51" t="e">
        <f t="shared" si="37"/>
        <v>#DIV/0!</v>
      </c>
      <c r="M127" s="51" t="e">
        <f t="shared" si="37"/>
        <v>#DIV/0!</v>
      </c>
      <c r="N127" s="51" t="e">
        <f t="shared" si="37"/>
        <v>#DIV/0!</v>
      </c>
      <c r="O127" s="51" t="e">
        <f t="shared" si="37"/>
        <v>#DIV/0!</v>
      </c>
      <c r="P127" s="51" t="e">
        <f t="shared" si="37"/>
        <v>#DIV/0!</v>
      </c>
      <c r="Q127" s="51" t="e">
        <f t="shared" si="37"/>
        <v>#DIV/0!</v>
      </c>
      <c r="R127" s="51" t="e">
        <f t="shared" si="37"/>
        <v>#DIV/0!</v>
      </c>
      <c r="S127" s="51" t="e">
        <f t="shared" si="37"/>
        <v>#DIV/0!</v>
      </c>
      <c r="T127" s="51" t="e">
        <f t="shared" si="37"/>
        <v>#DIV/0!</v>
      </c>
      <c r="U127" s="51" t="e">
        <f t="shared" si="37"/>
        <v>#DIV/0!</v>
      </c>
      <c r="V127" s="51" t="e">
        <f t="shared" si="37"/>
        <v>#DIV/0!</v>
      </c>
      <c r="W127" s="51" t="e">
        <f t="shared" si="37"/>
        <v>#DIV/0!</v>
      </c>
      <c r="X127" s="51" t="e">
        <f t="shared" si="37"/>
        <v>#DIV/0!</v>
      </c>
      <c r="Y127" s="51" t="e">
        <f t="shared" si="37"/>
        <v>#DIV/0!</v>
      </c>
      <c r="Z127" s="51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6"/>
        <v>#DIV/0!</v>
      </c>
      <c r="C128" s="51" t="e">
        <f t="shared" si="36"/>
        <v>#DIV/0!</v>
      </c>
      <c r="D128" s="15" t="e">
        <f t="shared" si="31"/>
        <v>#DIV/0!</v>
      </c>
      <c r="E128" s="102"/>
      <c r="F128" s="51"/>
      <c r="G128" s="51" t="e">
        <f t="shared" si="37"/>
        <v>#DIV/0!</v>
      </c>
      <c r="H128" s="51" t="e">
        <f t="shared" si="37"/>
        <v>#DIV/0!</v>
      </c>
      <c r="I128" s="51" t="e">
        <f t="shared" si="37"/>
        <v>#DIV/0!</v>
      </c>
      <c r="J128" s="51" t="e">
        <f t="shared" si="37"/>
        <v>#DIV/0!</v>
      </c>
      <c r="K128" s="51" t="e">
        <f t="shared" si="37"/>
        <v>#DIV/0!</v>
      </c>
      <c r="L128" s="51" t="e">
        <f t="shared" si="37"/>
        <v>#DIV/0!</v>
      </c>
      <c r="M128" s="51" t="e">
        <f t="shared" si="37"/>
        <v>#DIV/0!</v>
      </c>
      <c r="N128" s="51" t="e">
        <f t="shared" si="37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7"/>
        <v>#DIV/0!</v>
      </c>
      <c r="T128" s="51" t="e">
        <f t="shared" si="37"/>
        <v>#DIV/0!</v>
      </c>
      <c r="U128" s="51" t="e">
        <f t="shared" si="37"/>
        <v>#DIV/0!</v>
      </c>
      <c r="V128" s="51" t="e">
        <f t="shared" si="37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6"/>
        <v>#DIV/0!</v>
      </c>
      <c r="C129" s="51" t="e">
        <f t="shared" si="36"/>
        <v>#DIV/0!</v>
      </c>
      <c r="D129" s="15" t="e">
        <f t="shared" si="31"/>
        <v>#DIV/0!</v>
      </c>
      <c r="E129" s="102"/>
      <c r="F129" s="51" t="e">
        <f>F124/F117*10</f>
        <v>#DIV/0!</v>
      </c>
      <c r="G129" s="51" t="e">
        <f t="shared" si="37"/>
        <v>#DIV/0!</v>
      </c>
      <c r="H129" s="51" t="e">
        <f t="shared" si="37"/>
        <v>#DIV/0!</v>
      </c>
      <c r="I129" s="51" t="e">
        <f t="shared" si="37"/>
        <v>#DIV/0!</v>
      </c>
      <c r="J129" s="51" t="e">
        <f t="shared" si="37"/>
        <v>#DIV/0!</v>
      </c>
      <c r="K129" s="51" t="e">
        <f t="shared" si="37"/>
        <v>#DIV/0!</v>
      </c>
      <c r="L129" s="51" t="e">
        <f t="shared" si="37"/>
        <v>#DIV/0!</v>
      </c>
      <c r="M129" s="51" t="e">
        <f t="shared" si="37"/>
        <v>#DIV/0!</v>
      </c>
      <c r="N129" s="51" t="e">
        <f t="shared" si="37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7"/>
        <v>#DIV/0!</v>
      </c>
      <c r="T129" s="51" t="e">
        <f t="shared" si="37"/>
        <v>#DIV/0!</v>
      </c>
      <c r="U129" s="51" t="e">
        <f t="shared" si="37"/>
        <v>#DIV/0!</v>
      </c>
      <c r="V129" s="51" t="e">
        <f t="shared" si="37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6"/>
        <v>#DIV/0!</v>
      </c>
      <c r="C130" s="51" t="e">
        <f t="shared" si="36"/>
        <v>#DIV/0!</v>
      </c>
      <c r="D130" s="15" t="e">
        <f t="shared" si="31"/>
        <v>#DIV/0!</v>
      </c>
      <c r="E130" s="102"/>
      <c r="F130" s="51" t="e">
        <f t="shared" si="36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6">
        <f>SUM(F131:Z131)</f>
        <v>0</v>
      </c>
      <c r="D131" s="15" t="e">
        <f t="shared" si="31"/>
        <v>#DIV/0!</v>
      </c>
      <c r="E131" s="102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5"/>
      <c r="W131" s="95"/>
      <c r="X131" s="95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2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5"/>
      <c r="W132" s="95"/>
      <c r="X132" s="95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57" t="e">
        <f>C132/C131*10</f>
        <v>#DIV/0!</v>
      </c>
      <c r="D133" s="15" t="e">
        <f t="shared" si="31"/>
        <v>#DIV/0!</v>
      </c>
      <c r="E133" s="102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53">
        <f>SUM(F134:Z134)</f>
        <v>0</v>
      </c>
      <c r="D134" s="15" t="e">
        <f t="shared" si="31"/>
        <v>#DIV/0!</v>
      </c>
      <c r="E134" s="10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2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51" t="e">
        <f>C134/C135</f>
        <v>#DIV/0!</v>
      </c>
      <c r="D136" s="15" t="e">
        <f t="shared" si="31"/>
        <v>#DIV/0!</v>
      </c>
      <c r="E136" s="10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2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hidden="1" customHeight="1" outlineLevel="1" x14ac:dyDescent="0.25">
      <c r="A140" s="52" t="s">
        <v>104</v>
      </c>
      <c r="B140" s="23"/>
      <c r="C140" s="27">
        <f>SUM(F140:Z140)</f>
        <v>0</v>
      </c>
      <c r="D140" s="15" t="e">
        <f t="shared" si="31"/>
        <v>#DIV/0!</v>
      </c>
      <c r="E140" s="10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2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3" customFormat="1" ht="21" hidden="1" customHeight="1" x14ac:dyDescent="0.25">
      <c r="A142" s="91" t="s">
        <v>95</v>
      </c>
      <c r="B142" s="92">
        <f>B139-B140</f>
        <v>0</v>
      </c>
      <c r="C142" s="92">
        <f>C139-C140</f>
        <v>0</v>
      </c>
      <c r="D142" s="15" t="e">
        <f t="shared" si="31"/>
        <v>#DIV/0!</v>
      </c>
      <c r="E142" s="102"/>
      <c r="F142" s="92">
        <f t="shared" ref="F142:Z142" si="39">F139-F140</f>
        <v>0</v>
      </c>
      <c r="G142" s="92">
        <f t="shared" si="39"/>
        <v>0</v>
      </c>
      <c r="H142" s="92">
        <f t="shared" si="39"/>
        <v>0</v>
      </c>
      <c r="I142" s="92">
        <f t="shared" si="39"/>
        <v>0</v>
      </c>
      <c r="J142" s="92">
        <f t="shared" si="39"/>
        <v>0</v>
      </c>
      <c r="K142" s="92">
        <f t="shared" si="39"/>
        <v>0</v>
      </c>
      <c r="L142" s="92">
        <f t="shared" si="39"/>
        <v>0</v>
      </c>
      <c r="M142" s="92">
        <f t="shared" si="39"/>
        <v>0</v>
      </c>
      <c r="N142" s="92">
        <f t="shared" si="39"/>
        <v>0</v>
      </c>
      <c r="O142" s="92">
        <f t="shared" si="39"/>
        <v>0</v>
      </c>
      <c r="P142" s="92">
        <f t="shared" si="39"/>
        <v>0</v>
      </c>
      <c r="Q142" s="92">
        <f t="shared" si="39"/>
        <v>0</v>
      </c>
      <c r="R142" s="92">
        <f t="shared" si="39"/>
        <v>0</v>
      </c>
      <c r="S142" s="92">
        <f t="shared" si="39"/>
        <v>0</v>
      </c>
      <c r="T142" s="92">
        <f t="shared" si="39"/>
        <v>0</v>
      </c>
      <c r="U142" s="92">
        <f t="shared" si="39"/>
        <v>0</v>
      </c>
      <c r="V142" s="92">
        <f t="shared" si="39"/>
        <v>0</v>
      </c>
      <c r="W142" s="92">
        <f t="shared" si="39"/>
        <v>0</v>
      </c>
      <c r="X142" s="92">
        <f t="shared" si="39"/>
        <v>0</v>
      </c>
      <c r="Y142" s="92">
        <f t="shared" si="39"/>
        <v>0</v>
      </c>
      <c r="Z142" s="92">
        <f t="shared" si="39"/>
        <v>0</v>
      </c>
    </row>
    <row r="143" spans="1:27" s="12" customFormat="1" ht="22.8" hidden="1" customHeight="1" x14ac:dyDescent="0.25">
      <c r="A143" s="13" t="s">
        <v>188</v>
      </c>
      <c r="B143" s="38"/>
      <c r="C143" s="26"/>
      <c r="D143" s="15" t="e">
        <f t="shared" si="31"/>
        <v>#DIV/0!</v>
      </c>
      <c r="E143" s="10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2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7" t="e">
        <f>B144/B140*10</f>
        <v>#DIV/0!</v>
      </c>
      <c r="C146" s="57" t="e">
        <f>C144/C140*10</f>
        <v>#DIV/0!</v>
      </c>
      <c r="D146" s="15" t="e">
        <f t="shared" si="31"/>
        <v>#DIV/0!</v>
      </c>
      <c r="E146" s="102"/>
      <c r="F146" s="55" t="e">
        <f t="shared" ref="F146:W146" si="41">F144/F140*10</f>
        <v>#DIV/0!</v>
      </c>
      <c r="G146" s="55" t="e">
        <f t="shared" si="41"/>
        <v>#DIV/0!</v>
      </c>
      <c r="H146" s="55" t="e">
        <f t="shared" si="41"/>
        <v>#DIV/0!</v>
      </c>
      <c r="I146" s="55" t="e">
        <f t="shared" si="41"/>
        <v>#DIV/0!</v>
      </c>
      <c r="J146" s="55" t="e">
        <f t="shared" si="41"/>
        <v>#DIV/0!</v>
      </c>
      <c r="K146" s="55" t="e">
        <f t="shared" si="41"/>
        <v>#DIV/0!</v>
      </c>
      <c r="L146" s="55" t="e">
        <f t="shared" si="41"/>
        <v>#DIV/0!</v>
      </c>
      <c r="M146" s="55" t="e">
        <f t="shared" si="41"/>
        <v>#DIV/0!</v>
      </c>
      <c r="N146" s="55" t="e">
        <f t="shared" si="41"/>
        <v>#DIV/0!</v>
      </c>
      <c r="O146" s="55" t="e">
        <f t="shared" si="41"/>
        <v>#DIV/0!</v>
      </c>
      <c r="P146" s="55" t="e">
        <f t="shared" si="41"/>
        <v>#DIV/0!</v>
      </c>
      <c r="Q146" s="55" t="e">
        <f t="shared" si="41"/>
        <v>#DIV/0!</v>
      </c>
      <c r="R146" s="55" t="e">
        <f t="shared" si="41"/>
        <v>#DIV/0!</v>
      </c>
      <c r="S146" s="55" t="e">
        <f t="shared" si="41"/>
        <v>#DIV/0!</v>
      </c>
      <c r="T146" s="55" t="e">
        <f t="shared" si="41"/>
        <v>#DIV/0!</v>
      </c>
      <c r="U146" s="55" t="e">
        <f t="shared" si="41"/>
        <v>#DIV/0!</v>
      </c>
      <c r="V146" s="55" t="e">
        <f t="shared" si="41"/>
        <v>#DIV/0!</v>
      </c>
      <c r="W146" s="55" t="e">
        <f t="shared" si="41"/>
        <v>#DIV/0!</v>
      </c>
      <c r="X146" s="55" t="e">
        <f>X144/X140*10</f>
        <v>#DIV/0!</v>
      </c>
      <c r="Y146" s="55" t="e">
        <f>Y144/Y140*10</f>
        <v>#DIV/0!</v>
      </c>
      <c r="Z146" s="55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>SUM(F148:Z148)</f>
        <v>0</v>
      </c>
      <c r="D148" s="15" t="e">
        <f t="shared" si="31"/>
        <v>#DIV/0!</v>
      </c>
      <c r="E148" s="102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53">
        <f>C147-C148</f>
        <v>0</v>
      </c>
      <c r="D149" s="15" t="e">
        <f t="shared" si="31"/>
        <v>#DIV/0!</v>
      </c>
      <c r="E149" s="10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customHeight="1" outlineLevel="1" x14ac:dyDescent="0.25">
      <c r="A150" s="52" t="s">
        <v>176</v>
      </c>
      <c r="B150" s="23"/>
      <c r="C150" s="27">
        <f>SUM(F150:Z150)</f>
        <v>14</v>
      </c>
      <c r="D150" s="15"/>
      <c r="E150" s="102"/>
      <c r="F150" s="26"/>
      <c r="G150" s="26"/>
      <c r="H150" s="26"/>
      <c r="I150" s="26"/>
      <c r="J150" s="26"/>
      <c r="K150" s="26"/>
      <c r="L150" s="26">
        <v>14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2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customHeight="1" x14ac:dyDescent="0.25">
      <c r="A153" s="32" t="s">
        <v>109</v>
      </c>
      <c r="B153" s="23"/>
      <c r="C153" s="27">
        <f>SUM(F153:Z153)</f>
        <v>696</v>
      </c>
      <c r="D153" s="15"/>
      <c r="E153" s="102"/>
      <c r="F153" s="26"/>
      <c r="G153" s="26"/>
      <c r="H153" s="26"/>
      <c r="I153" s="26"/>
      <c r="J153" s="26"/>
      <c r="K153" s="26"/>
      <c r="L153" s="26">
        <v>696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2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customHeight="1" x14ac:dyDescent="0.25">
      <c r="A155" s="32" t="s">
        <v>97</v>
      </c>
      <c r="B155" s="57"/>
      <c r="C155" s="57">
        <f>C153/C150*10</f>
        <v>497.14285714285717</v>
      </c>
      <c r="D155" s="15"/>
      <c r="E155" s="102"/>
      <c r="F155" s="55"/>
      <c r="G155" s="55"/>
      <c r="H155" s="55"/>
      <c r="I155" s="55"/>
      <c r="J155" s="55"/>
      <c r="K155" s="55"/>
      <c r="L155" s="55">
        <f t="shared" ref="L155" si="44">L153/L150*10</f>
        <v>497.14285714285717</v>
      </c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s="12" customFormat="1" ht="30" customHeight="1" outlineLevel="1" x14ac:dyDescent="0.25">
      <c r="A156" s="52" t="s">
        <v>177</v>
      </c>
      <c r="B156" s="23"/>
      <c r="C156" s="27">
        <f>SUM(F156:Z156)</f>
        <v>40</v>
      </c>
      <c r="D156" s="15" t="e">
        <f t="shared" si="31"/>
        <v>#DIV/0!</v>
      </c>
      <c r="E156" s="102"/>
      <c r="F156" s="37"/>
      <c r="G156" s="36"/>
      <c r="H156" s="54">
        <v>40</v>
      </c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2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>
        <f>C157/C156*10</f>
        <v>0</v>
      </c>
      <c r="D158" s="15" t="e">
        <f t="shared" si="31"/>
        <v>#DIV/0!</v>
      </c>
      <c r="E158" s="102"/>
      <c r="F158" s="37"/>
      <c r="G158" s="55"/>
      <c r="H158" s="55">
        <f>H157/H156*10</f>
        <v>0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2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2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2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2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2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2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2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2"/>
      <c r="F167" s="51" t="e">
        <f>F166/F165*10</f>
        <v>#DIV/0!</v>
      </c>
      <c r="G167" s="51"/>
      <c r="H167" s="51"/>
      <c r="I167" s="51" t="e">
        <f t="shared" ref="I167:N167" si="45">I166/I165*10</f>
        <v>#DIV/0!</v>
      </c>
      <c r="J167" s="51" t="e">
        <f t="shared" si="45"/>
        <v>#DIV/0!</v>
      </c>
      <c r="K167" s="51" t="e">
        <f t="shared" si="45"/>
        <v>#DIV/0!</v>
      </c>
      <c r="L167" s="51" t="e">
        <f t="shared" si="45"/>
        <v>#DIV/0!</v>
      </c>
      <c r="M167" s="51" t="e">
        <f t="shared" si="45"/>
        <v>#DIV/0!</v>
      </c>
      <c r="N167" s="51" t="e">
        <f t="shared" si="45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6">T166/T165*10</f>
        <v>#DIV/0!</v>
      </c>
      <c r="U167" s="51" t="e">
        <f t="shared" si="46"/>
        <v>#DIV/0!</v>
      </c>
      <c r="V167" s="51" t="e">
        <f t="shared" si="46"/>
        <v>#DIV/0!</v>
      </c>
      <c r="W167" s="51" t="e">
        <f t="shared" si="46"/>
        <v>#DIV/0!</v>
      </c>
      <c r="X167" s="51" t="e">
        <f t="shared" si="46"/>
        <v>#DIV/0!</v>
      </c>
      <c r="Y167" s="51" t="e">
        <f t="shared" si="46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2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2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2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2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2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7">C177/B177</f>
        <v>#DIV/0!</v>
      </c>
      <c r="E177" s="10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7"/>
        <v>#DIV/0!</v>
      </c>
      <c r="E178" s="10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7"/>
        <v>#DIV/0!</v>
      </c>
      <c r="E179" s="102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7"/>
        <v>#DIV/0!</v>
      </c>
      <c r="E180" s="10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7"/>
        <v>#DIV/0!</v>
      </c>
      <c r="E181" s="10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7"/>
        <v>#DIV/0!</v>
      </c>
      <c r="E182" s="10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48283</v>
      </c>
      <c r="C183" s="27">
        <f>SUM(F183:Z183)</f>
        <v>40299</v>
      </c>
      <c r="D183" s="15">
        <f t="shared" si="47"/>
        <v>0.83464159227885593</v>
      </c>
      <c r="E183" s="102"/>
      <c r="F183" s="26">
        <v>2060</v>
      </c>
      <c r="G183" s="26">
        <v>1506</v>
      </c>
      <c r="H183" s="26">
        <v>2018</v>
      </c>
      <c r="I183" s="26">
        <v>1477</v>
      </c>
      <c r="J183" s="26">
        <v>490</v>
      </c>
      <c r="K183" s="26">
        <v>2680</v>
      </c>
      <c r="L183" s="26">
        <v>659</v>
      </c>
      <c r="M183" s="26">
        <v>330</v>
      </c>
      <c r="N183" s="26">
        <v>83</v>
      </c>
      <c r="O183" s="26">
        <v>855</v>
      </c>
      <c r="P183" s="26">
        <v>1305</v>
      </c>
      <c r="Q183" s="26">
        <v>3920</v>
      </c>
      <c r="R183" s="26">
        <v>4862</v>
      </c>
      <c r="S183" s="26">
        <v>2550</v>
      </c>
      <c r="T183" s="26">
        <v>4950</v>
      </c>
      <c r="U183" s="26">
        <v>1695</v>
      </c>
      <c r="V183" s="26">
        <v>980</v>
      </c>
      <c r="W183" s="26">
        <v>1230</v>
      </c>
      <c r="X183" s="26">
        <v>3800</v>
      </c>
      <c r="Y183" s="26">
        <v>1889</v>
      </c>
      <c r="Z183" s="26">
        <v>960</v>
      </c>
    </row>
    <row r="184" spans="1:26" s="47" customFormat="1" ht="30" hidden="1" customHeight="1" x14ac:dyDescent="0.25">
      <c r="A184" s="13" t="s">
        <v>122</v>
      </c>
      <c r="B184" s="88"/>
      <c r="C184" s="88" t="e">
        <f>C183/C186</f>
        <v>#DIV/0!</v>
      </c>
      <c r="D184" s="15" t="e">
        <f t="shared" si="47"/>
        <v>#DIV/0!</v>
      </c>
      <c r="E184" s="102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7"/>
        <v>#DIV/0!</v>
      </c>
      <c r="E185" s="10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7"/>
        <v>#DIV/0!</v>
      </c>
      <c r="E186" s="10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7"/>
        <v>#DIV/0!</v>
      </c>
      <c r="E187" s="102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9" t="e">
        <f>B187/B186</f>
        <v>#DIV/0!</v>
      </c>
      <c r="C188" s="89" t="e">
        <f>C187/C186</f>
        <v>#DIV/0!</v>
      </c>
      <c r="D188" s="15" t="e">
        <f t="shared" si="47"/>
        <v>#DIV/0!</v>
      </c>
      <c r="E188" s="102"/>
      <c r="F188" s="16" t="e">
        <f>F187/F186</f>
        <v>#DIV/0!</v>
      </c>
      <c r="G188" s="16" t="e">
        <f t="shared" ref="G188:Z188" si="48">G187/G186</f>
        <v>#DIV/0!</v>
      </c>
      <c r="H188" s="16" t="e">
        <f t="shared" si="48"/>
        <v>#DIV/0!</v>
      </c>
      <c r="I188" s="16" t="e">
        <f t="shared" si="48"/>
        <v>#DIV/0!</v>
      </c>
      <c r="J188" s="16" t="e">
        <f t="shared" si="48"/>
        <v>#DIV/0!</v>
      </c>
      <c r="K188" s="16" t="e">
        <f t="shared" si="48"/>
        <v>#DIV/0!</v>
      </c>
      <c r="L188" s="16" t="e">
        <f t="shared" si="48"/>
        <v>#DIV/0!</v>
      </c>
      <c r="M188" s="16" t="e">
        <f t="shared" si="48"/>
        <v>#DIV/0!</v>
      </c>
      <c r="N188" s="16" t="e">
        <f t="shared" si="48"/>
        <v>#DIV/0!</v>
      </c>
      <c r="O188" s="16" t="e">
        <f t="shared" si="48"/>
        <v>#DIV/0!</v>
      </c>
      <c r="P188" s="16" t="e">
        <f t="shared" si="48"/>
        <v>#DIV/0!</v>
      </c>
      <c r="Q188" s="16" t="e">
        <f t="shared" si="48"/>
        <v>#DIV/0!</v>
      </c>
      <c r="R188" s="16" t="e">
        <f t="shared" si="48"/>
        <v>#DIV/0!</v>
      </c>
      <c r="S188" s="16" t="e">
        <f t="shared" si="48"/>
        <v>#DIV/0!</v>
      </c>
      <c r="T188" s="16" t="e">
        <f t="shared" si="48"/>
        <v>#DIV/0!</v>
      </c>
      <c r="U188" s="16" t="e">
        <f t="shared" si="48"/>
        <v>#DIV/0!</v>
      </c>
      <c r="V188" s="16" t="e">
        <f t="shared" si="48"/>
        <v>#DIV/0!</v>
      </c>
      <c r="W188" s="16" t="e">
        <f t="shared" si="48"/>
        <v>#DIV/0!</v>
      </c>
      <c r="X188" s="16" t="e">
        <f t="shared" si="48"/>
        <v>#DIV/0!</v>
      </c>
      <c r="Y188" s="16" t="e">
        <f t="shared" si="48"/>
        <v>#DIV/0!</v>
      </c>
      <c r="Z188" s="16" t="e">
        <f t="shared" si="48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7"/>
        <v>#DIV/0!</v>
      </c>
      <c r="E189" s="10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7"/>
        <v>#DIV/0!</v>
      </c>
      <c r="E190" s="10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7"/>
        <v>#DIV/0!</v>
      </c>
      <c r="E191" s="10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101088</v>
      </c>
      <c r="C192" s="27">
        <f>SUM(F192:Z192)</f>
        <v>102447</v>
      </c>
      <c r="D192" s="15">
        <f t="shared" si="47"/>
        <v>1.0134437321937322</v>
      </c>
      <c r="E192" s="102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95104</v>
      </c>
      <c r="C193" s="27">
        <f>SUM(F193:Z193)</f>
        <v>80816</v>
      </c>
      <c r="D193" s="15">
        <f t="shared" si="47"/>
        <v>0.84976446837146702</v>
      </c>
      <c r="E193" s="102"/>
      <c r="F193" s="36">
        <v>1011</v>
      </c>
      <c r="G193" s="36">
        <v>1571</v>
      </c>
      <c r="H193" s="36">
        <v>5015</v>
      </c>
      <c r="I193" s="36">
        <v>4472</v>
      </c>
      <c r="J193" s="36">
        <v>7359</v>
      </c>
      <c r="K193" s="36">
        <v>5460</v>
      </c>
      <c r="L193" s="36">
        <v>3107</v>
      </c>
      <c r="M193" s="36">
        <v>3963</v>
      </c>
      <c r="N193" s="36">
        <v>1795</v>
      </c>
      <c r="O193" s="36">
        <v>4030</v>
      </c>
      <c r="P193" s="36">
        <v>2730</v>
      </c>
      <c r="Q193" s="36">
        <v>5500</v>
      </c>
      <c r="R193" s="36">
        <v>5042</v>
      </c>
      <c r="S193" s="36">
        <v>3300</v>
      </c>
      <c r="T193" s="36">
        <v>3485</v>
      </c>
      <c r="U193" s="36">
        <v>3553</v>
      </c>
      <c r="V193" s="36">
        <v>1991</v>
      </c>
      <c r="W193" s="36">
        <v>1164</v>
      </c>
      <c r="X193" s="36">
        <v>3820</v>
      </c>
      <c r="Y193" s="36">
        <v>7688</v>
      </c>
      <c r="Z193" s="36">
        <v>4760</v>
      </c>
    </row>
    <row r="194" spans="1:36" s="47" customFormat="1" ht="30" customHeight="1" x14ac:dyDescent="0.25">
      <c r="A194" s="11" t="s">
        <v>129</v>
      </c>
      <c r="B194" s="49">
        <f>B193/B192</f>
        <v>0.94080405191516303</v>
      </c>
      <c r="C194" s="49">
        <f>C193/C192</f>
        <v>0.78885667711109164</v>
      </c>
      <c r="D194" s="15">
        <f t="shared" ref="D194:D197" si="49">C194/B194</f>
        <v>0.83849200639096177</v>
      </c>
      <c r="E194" s="15"/>
      <c r="F194" s="70">
        <f t="shared" ref="F194:Z194" si="50">F193/F192</f>
        <v>0.74011713030746706</v>
      </c>
      <c r="G194" s="70">
        <f t="shared" si="50"/>
        <v>0.5518089216719354</v>
      </c>
      <c r="H194" s="70">
        <f t="shared" si="50"/>
        <v>0.96516551193225553</v>
      </c>
      <c r="I194" s="70">
        <f t="shared" si="50"/>
        <v>0.65591082428864766</v>
      </c>
      <c r="J194" s="70">
        <f t="shared" si="50"/>
        <v>1</v>
      </c>
      <c r="K194" s="70">
        <f t="shared" si="50"/>
        <v>0.94333102971665517</v>
      </c>
      <c r="L194" s="70">
        <f t="shared" si="50"/>
        <v>0.86570075229869048</v>
      </c>
      <c r="M194" s="70">
        <f t="shared" si="50"/>
        <v>0.76094470046082952</v>
      </c>
      <c r="N194" s="70">
        <f t="shared" si="50"/>
        <v>0.53043735224586286</v>
      </c>
      <c r="O194" s="70">
        <f t="shared" si="50"/>
        <v>0.98822952427660615</v>
      </c>
      <c r="P194" s="70">
        <f t="shared" si="50"/>
        <v>0.7</v>
      </c>
      <c r="Q194" s="70">
        <f t="shared" si="50"/>
        <v>0.81553973902728349</v>
      </c>
      <c r="R194" s="70">
        <f t="shared" si="50"/>
        <v>0.83518303793274806</v>
      </c>
      <c r="S194" s="70">
        <f t="shared" si="50"/>
        <v>0.8518327310273619</v>
      </c>
      <c r="T194" s="70">
        <f t="shared" si="50"/>
        <v>0.88317283324885965</v>
      </c>
      <c r="U194" s="70">
        <f t="shared" si="50"/>
        <v>0.70065075921908893</v>
      </c>
      <c r="V194" s="70">
        <f t="shared" si="50"/>
        <v>0.98564356435643563</v>
      </c>
      <c r="W194" s="70">
        <f t="shared" si="50"/>
        <v>0.8615840118430792</v>
      </c>
      <c r="X194" s="70">
        <f t="shared" si="50"/>
        <v>0.43867707854846116</v>
      </c>
      <c r="Y194" s="70">
        <f t="shared" si="50"/>
        <v>0.77648722351277644</v>
      </c>
      <c r="Z194" s="70">
        <f t="shared" si="50"/>
        <v>0.90459901178259217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49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>
        <v>2064</v>
      </c>
      <c r="C196" s="27">
        <f>SUM(F196:Z196)</f>
        <v>7431</v>
      </c>
      <c r="D196" s="15"/>
      <c r="E196" s="15"/>
      <c r="F196" s="46"/>
      <c r="G196" s="36"/>
      <c r="H196" s="36">
        <v>996</v>
      </c>
      <c r="I196" s="36">
        <v>150</v>
      </c>
      <c r="J196" s="36"/>
      <c r="K196" s="36">
        <v>720</v>
      </c>
      <c r="L196" s="36"/>
      <c r="M196" s="36">
        <v>544</v>
      </c>
      <c r="N196" s="36"/>
      <c r="O196" s="36">
        <v>110</v>
      </c>
      <c r="P196" s="46">
        <v>145</v>
      </c>
      <c r="Q196" s="36">
        <v>334</v>
      </c>
      <c r="R196" s="36">
        <v>55</v>
      </c>
      <c r="S196" s="36"/>
      <c r="T196" s="36">
        <v>200</v>
      </c>
      <c r="U196" s="36"/>
      <c r="V196" s="36">
        <v>80</v>
      </c>
      <c r="W196" s="36"/>
      <c r="X196" s="36">
        <v>122</v>
      </c>
      <c r="Y196" s="36">
        <v>3755</v>
      </c>
      <c r="Z196" s="36">
        <v>220</v>
      </c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49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75465</v>
      </c>
      <c r="C199" s="27">
        <f>SUM(F199:Z199)</f>
        <v>68488</v>
      </c>
      <c r="D199" s="9">
        <f t="shared" ref="D199:D218" si="51">C199/B199</f>
        <v>0.90754654475584706</v>
      </c>
      <c r="E199" s="9"/>
      <c r="F199" s="26">
        <v>902</v>
      </c>
      <c r="G199" s="26">
        <v>1700</v>
      </c>
      <c r="H199" s="26">
        <v>5214</v>
      </c>
      <c r="I199" s="26">
        <v>5380</v>
      </c>
      <c r="J199" s="26">
        <v>3880</v>
      </c>
      <c r="K199" s="26">
        <v>3100</v>
      </c>
      <c r="L199" s="26">
        <v>2276</v>
      </c>
      <c r="M199" s="31">
        <v>4363</v>
      </c>
      <c r="N199" s="26">
        <v>1689</v>
      </c>
      <c r="O199" s="26">
        <v>2545</v>
      </c>
      <c r="P199" s="26">
        <v>2320</v>
      </c>
      <c r="Q199" s="26">
        <v>3899</v>
      </c>
      <c r="R199" s="26">
        <v>4943</v>
      </c>
      <c r="S199" s="26">
        <v>2705</v>
      </c>
      <c r="T199" s="26">
        <v>3322</v>
      </c>
      <c r="U199" s="26">
        <v>2898</v>
      </c>
      <c r="V199" s="26">
        <v>1330</v>
      </c>
      <c r="W199" s="26">
        <v>473</v>
      </c>
      <c r="X199" s="26">
        <v>3350</v>
      </c>
      <c r="Y199" s="26">
        <v>6389</v>
      </c>
      <c r="Z199" s="26">
        <v>5810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99922.599999999991</v>
      </c>
      <c r="D200" s="9"/>
      <c r="E200" s="9"/>
      <c r="F200" s="104">
        <v>1168.3</v>
      </c>
      <c r="G200" s="104">
        <v>3388.2</v>
      </c>
      <c r="H200" s="104">
        <v>8242.7999999999993</v>
      </c>
      <c r="I200" s="104">
        <v>7680</v>
      </c>
      <c r="J200" s="104">
        <v>4904</v>
      </c>
      <c r="K200" s="104">
        <v>2637</v>
      </c>
      <c r="L200" s="104">
        <v>805</v>
      </c>
      <c r="M200" s="104">
        <v>10635.8</v>
      </c>
      <c r="N200" s="104">
        <v>4105.8999999999996</v>
      </c>
      <c r="O200" s="104">
        <v>3515.1</v>
      </c>
      <c r="P200" s="104">
        <v>3134.8</v>
      </c>
      <c r="Q200" s="104">
        <v>7544.5</v>
      </c>
      <c r="R200" s="104">
        <v>4303.3999999999996</v>
      </c>
      <c r="S200" s="104">
        <v>1937.2</v>
      </c>
      <c r="T200" s="104">
        <v>3713.9</v>
      </c>
      <c r="U200" s="104">
        <v>6627</v>
      </c>
      <c r="V200" s="104">
        <v>1488.7</v>
      </c>
      <c r="W200" s="104">
        <v>660.5</v>
      </c>
      <c r="X200" s="104">
        <v>4942.6000000000004</v>
      </c>
      <c r="Y200" s="104">
        <v>10562</v>
      </c>
      <c r="Z200" s="104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33959.25</v>
      </c>
      <c r="C201" s="27">
        <f>C199*0.45</f>
        <v>30819.600000000002</v>
      </c>
      <c r="D201" s="9">
        <f t="shared" si="51"/>
        <v>0.90754654475584717</v>
      </c>
      <c r="E201" s="9"/>
      <c r="F201" s="26">
        <f>F199*0.45</f>
        <v>405.90000000000003</v>
      </c>
      <c r="G201" s="26">
        <f t="shared" ref="G201:Z201" si="52">G199*0.45</f>
        <v>765</v>
      </c>
      <c r="H201" s="26">
        <f t="shared" si="52"/>
        <v>2346.3000000000002</v>
      </c>
      <c r="I201" s="26">
        <f t="shared" si="52"/>
        <v>2421</v>
      </c>
      <c r="J201" s="26">
        <f t="shared" si="52"/>
        <v>1746</v>
      </c>
      <c r="K201" s="26">
        <f t="shared" si="52"/>
        <v>1395</v>
      </c>
      <c r="L201" s="26">
        <f t="shared" si="52"/>
        <v>1024.2</v>
      </c>
      <c r="M201" s="26">
        <f t="shared" si="52"/>
        <v>1963.3500000000001</v>
      </c>
      <c r="N201" s="26">
        <f t="shared" si="52"/>
        <v>760.05000000000007</v>
      </c>
      <c r="O201" s="26">
        <f t="shared" si="52"/>
        <v>1145.25</v>
      </c>
      <c r="P201" s="26">
        <f t="shared" si="52"/>
        <v>1044</v>
      </c>
      <c r="Q201" s="26">
        <f t="shared" si="52"/>
        <v>1754.55</v>
      </c>
      <c r="R201" s="26">
        <f t="shared" si="52"/>
        <v>2224.35</v>
      </c>
      <c r="S201" s="26">
        <f t="shared" si="52"/>
        <v>1217.25</v>
      </c>
      <c r="T201" s="26">
        <f t="shared" si="52"/>
        <v>1494.9</v>
      </c>
      <c r="U201" s="26">
        <f t="shared" si="52"/>
        <v>1304.1000000000001</v>
      </c>
      <c r="V201" s="26">
        <f t="shared" si="52"/>
        <v>598.5</v>
      </c>
      <c r="W201" s="26">
        <f t="shared" si="52"/>
        <v>212.85</v>
      </c>
      <c r="X201" s="26">
        <f t="shared" si="52"/>
        <v>1507.5</v>
      </c>
      <c r="Y201" s="26">
        <f t="shared" si="52"/>
        <v>2875.05</v>
      </c>
      <c r="Z201" s="26">
        <f t="shared" si="52"/>
        <v>2614.5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0.74944138239237301</v>
      </c>
      <c r="C202" s="49">
        <f>C199/C200</f>
        <v>0.6854105077329854</v>
      </c>
      <c r="D202" s="9"/>
      <c r="E202" s="9"/>
      <c r="F202" s="70">
        <f t="shared" ref="F202:Z202" si="53">F199/F200</f>
        <v>0.77206197038431912</v>
      </c>
      <c r="G202" s="70">
        <f t="shared" si="53"/>
        <v>0.50174133758337758</v>
      </c>
      <c r="H202" s="70">
        <f t="shared" si="53"/>
        <v>0.63255204542145882</v>
      </c>
      <c r="I202" s="70">
        <f t="shared" si="53"/>
        <v>0.70052083333333337</v>
      </c>
      <c r="J202" s="70">
        <f t="shared" si="53"/>
        <v>0.79119086460032628</v>
      </c>
      <c r="K202" s="70">
        <f t="shared" si="53"/>
        <v>1.1755783086841107</v>
      </c>
      <c r="L202" s="70">
        <f t="shared" si="53"/>
        <v>2.8273291925465838</v>
      </c>
      <c r="M202" s="70">
        <f t="shared" si="53"/>
        <v>0.4102183192613626</v>
      </c>
      <c r="N202" s="70">
        <f t="shared" si="53"/>
        <v>0.41135926349886753</v>
      </c>
      <c r="O202" s="70">
        <f t="shared" si="53"/>
        <v>0.72401923131632107</v>
      </c>
      <c r="P202" s="70">
        <f t="shared" si="53"/>
        <v>0.7400791119050657</v>
      </c>
      <c r="Q202" s="70">
        <f t="shared" si="53"/>
        <v>0.51680031811253235</v>
      </c>
      <c r="R202" s="70">
        <f t="shared" si="53"/>
        <v>1.1486266672863319</v>
      </c>
      <c r="S202" s="70">
        <f t="shared" si="53"/>
        <v>1.3963452405533761</v>
      </c>
      <c r="T202" s="70">
        <f t="shared" si="53"/>
        <v>0.89447750343304877</v>
      </c>
      <c r="U202" s="70">
        <f t="shared" si="53"/>
        <v>0.43730194658216387</v>
      </c>
      <c r="V202" s="70">
        <f t="shared" si="53"/>
        <v>0.89339692349029354</v>
      </c>
      <c r="W202" s="70">
        <f t="shared" si="53"/>
        <v>0.71612414837244509</v>
      </c>
      <c r="X202" s="70">
        <f t="shared" si="53"/>
        <v>0.6777809250192206</v>
      </c>
      <c r="Y202" s="70">
        <f t="shared" si="53"/>
        <v>0.6049043741715584</v>
      </c>
      <c r="Z202" s="70">
        <f t="shared" si="53"/>
        <v>0.73303978097124622</v>
      </c>
    </row>
    <row r="203" spans="1:36" s="60" customFormat="1" ht="21.6" outlineLevel="1" x14ac:dyDescent="0.25">
      <c r="A203" s="52" t="s">
        <v>138</v>
      </c>
      <c r="B203" s="23">
        <v>134744</v>
      </c>
      <c r="C203" s="27">
        <f>SUM(F203:Z203)</f>
        <v>175976</v>
      </c>
      <c r="D203" s="9">
        <f t="shared" si="51"/>
        <v>1.3060024936175265</v>
      </c>
      <c r="E203" s="9"/>
      <c r="F203" s="26">
        <v>100</v>
      </c>
      <c r="G203" s="26">
        <v>4600</v>
      </c>
      <c r="H203" s="26">
        <v>13070</v>
      </c>
      <c r="I203" s="26">
        <v>15245</v>
      </c>
      <c r="J203" s="26">
        <v>4040</v>
      </c>
      <c r="K203" s="26">
        <v>8540</v>
      </c>
      <c r="L203" s="26">
        <v>550</v>
      </c>
      <c r="M203" s="26">
        <v>17658</v>
      </c>
      <c r="N203" s="26">
        <v>7170</v>
      </c>
      <c r="O203" s="26">
        <v>9300</v>
      </c>
      <c r="P203" s="26">
        <v>3200</v>
      </c>
      <c r="Q203" s="26">
        <v>12130</v>
      </c>
      <c r="R203" s="26">
        <v>4060</v>
      </c>
      <c r="S203" s="26">
        <v>2350</v>
      </c>
      <c r="T203" s="26">
        <v>4620</v>
      </c>
      <c r="U203" s="26">
        <v>19428</v>
      </c>
      <c r="V203" s="26">
        <v>750</v>
      </c>
      <c r="W203" s="26">
        <v>768</v>
      </c>
      <c r="X203" s="26">
        <v>2297</v>
      </c>
      <c r="Y203" s="26">
        <v>35000</v>
      </c>
      <c r="Z203" s="26">
        <v>11100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5">
        <v>2264.3000000000002</v>
      </c>
      <c r="G204" s="105">
        <v>6567.1</v>
      </c>
      <c r="H204" s="105">
        <v>15976.4</v>
      </c>
      <c r="I204" s="105">
        <v>27264</v>
      </c>
      <c r="J204" s="105">
        <v>9505.1</v>
      </c>
      <c r="K204" s="105">
        <v>12286</v>
      </c>
      <c r="L204" s="105">
        <v>1560.2</v>
      </c>
      <c r="M204" s="105">
        <v>20614.5</v>
      </c>
      <c r="N204" s="105">
        <v>7958.2</v>
      </c>
      <c r="O204" s="105">
        <v>6813</v>
      </c>
      <c r="P204" s="105">
        <v>6075.9</v>
      </c>
      <c r="Q204" s="105">
        <v>14622.8</v>
      </c>
      <c r="R204" s="105">
        <v>8341</v>
      </c>
      <c r="S204" s="105">
        <v>3754.7</v>
      </c>
      <c r="T204" s="105">
        <v>7198.3</v>
      </c>
      <c r="U204" s="105">
        <v>30100</v>
      </c>
      <c r="V204" s="105">
        <v>2885.3</v>
      </c>
      <c r="W204" s="105">
        <v>1280.2</v>
      </c>
      <c r="X204" s="105">
        <v>9579.7999999999993</v>
      </c>
      <c r="Y204" s="105">
        <v>31840</v>
      </c>
      <c r="Z204" s="105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40423.199999999997</v>
      </c>
      <c r="C205" s="27">
        <f>C203*0.3</f>
        <v>52792.799999999996</v>
      </c>
      <c r="D205" s="9">
        <f t="shared" si="51"/>
        <v>1.3060024936175265</v>
      </c>
      <c r="E205" s="9"/>
      <c r="F205" s="26">
        <f>F203*0.3</f>
        <v>30</v>
      </c>
      <c r="G205" s="26">
        <f t="shared" ref="G205:Z205" si="54">G203*0.3</f>
        <v>1380</v>
      </c>
      <c r="H205" s="26">
        <f t="shared" si="54"/>
        <v>3921</v>
      </c>
      <c r="I205" s="26">
        <f t="shared" si="54"/>
        <v>4573.5</v>
      </c>
      <c r="J205" s="26">
        <f t="shared" si="54"/>
        <v>1212</v>
      </c>
      <c r="K205" s="26">
        <f t="shared" si="54"/>
        <v>2562</v>
      </c>
      <c r="L205" s="26">
        <f t="shared" si="54"/>
        <v>165</v>
      </c>
      <c r="M205" s="26">
        <f t="shared" si="54"/>
        <v>5297.4</v>
      </c>
      <c r="N205" s="26">
        <f t="shared" si="54"/>
        <v>2151</v>
      </c>
      <c r="O205" s="26">
        <f t="shared" si="54"/>
        <v>2790</v>
      </c>
      <c r="P205" s="26">
        <f t="shared" si="54"/>
        <v>960</v>
      </c>
      <c r="Q205" s="26">
        <f t="shared" si="54"/>
        <v>3639</v>
      </c>
      <c r="R205" s="26">
        <f t="shared" si="54"/>
        <v>1218</v>
      </c>
      <c r="S205" s="26">
        <f t="shared" si="54"/>
        <v>705</v>
      </c>
      <c r="T205" s="26">
        <f t="shared" si="54"/>
        <v>1386</v>
      </c>
      <c r="U205" s="26">
        <f t="shared" si="54"/>
        <v>5828.4</v>
      </c>
      <c r="V205" s="26">
        <f t="shared" si="54"/>
        <v>225</v>
      </c>
      <c r="W205" s="26">
        <f t="shared" si="54"/>
        <v>230.39999999999998</v>
      </c>
      <c r="X205" s="26">
        <f t="shared" si="54"/>
        <v>689.1</v>
      </c>
      <c r="Y205" s="26">
        <f t="shared" si="54"/>
        <v>10500</v>
      </c>
      <c r="Z205" s="26">
        <f t="shared" si="54"/>
        <v>3330</v>
      </c>
    </row>
    <row r="206" spans="1:36" s="60" customFormat="1" ht="21.6" collapsed="1" x14ac:dyDescent="0.25">
      <c r="A206" s="13" t="s">
        <v>137</v>
      </c>
      <c r="B206" s="9">
        <f>B203/B204</f>
        <v>0.55714102601209847</v>
      </c>
      <c r="C206" s="9">
        <f>C203/C204</f>
        <v>0.72762787012882846</v>
      </c>
      <c r="D206" s="9"/>
      <c r="E206" s="9"/>
      <c r="F206" s="30">
        <f t="shared" ref="F206:Z206" si="55">F203/F204</f>
        <v>4.4163759219184737E-2</v>
      </c>
      <c r="G206" s="30">
        <f t="shared" si="55"/>
        <v>0.70046139087268344</v>
      </c>
      <c r="H206" s="30">
        <f t="shared" si="55"/>
        <v>0.81808167046393432</v>
      </c>
      <c r="I206" s="30">
        <f t="shared" si="55"/>
        <v>0.559162265258216</v>
      </c>
      <c r="J206" s="30">
        <f t="shared" si="55"/>
        <v>0.42503498122060784</v>
      </c>
      <c r="K206" s="30">
        <f t="shared" si="55"/>
        <v>0.69510011395083837</v>
      </c>
      <c r="L206" s="30">
        <f t="shared" si="55"/>
        <v>0.3525189078323292</v>
      </c>
      <c r="M206" s="30">
        <f t="shared" si="55"/>
        <v>0.85658153241650292</v>
      </c>
      <c r="N206" s="30">
        <f t="shared" si="55"/>
        <v>0.90095750295292909</v>
      </c>
      <c r="O206" s="30">
        <f t="shared" si="55"/>
        <v>1.3650374284456186</v>
      </c>
      <c r="P206" s="30">
        <f t="shared" si="55"/>
        <v>0.52667094586810193</v>
      </c>
      <c r="Q206" s="30">
        <f t="shared" si="55"/>
        <v>0.82952649287414182</v>
      </c>
      <c r="R206" s="30">
        <f t="shared" si="55"/>
        <v>0.48675218798705189</v>
      </c>
      <c r="S206" s="30">
        <f t="shared" si="55"/>
        <v>0.62588222760806456</v>
      </c>
      <c r="T206" s="30">
        <f t="shared" si="55"/>
        <v>0.64181820707667081</v>
      </c>
      <c r="U206" s="30">
        <f t="shared" si="55"/>
        <v>0.64544850498338868</v>
      </c>
      <c r="V206" s="30">
        <f t="shared" si="55"/>
        <v>0.25993830797490725</v>
      </c>
      <c r="W206" s="30">
        <f t="shared" si="55"/>
        <v>0.59990626464614905</v>
      </c>
      <c r="X206" s="30">
        <f t="shared" si="55"/>
        <v>0.23977536065471097</v>
      </c>
      <c r="Y206" s="30">
        <f t="shared" si="55"/>
        <v>1.0992462311557789</v>
      </c>
      <c r="Z206" s="30">
        <f t="shared" si="55"/>
        <v>0.72255746284687639</v>
      </c>
    </row>
    <row r="207" spans="1:36" s="60" customFormat="1" ht="30" customHeight="1" outlineLevel="1" x14ac:dyDescent="0.25">
      <c r="A207" s="52" t="s">
        <v>139</v>
      </c>
      <c r="B207" s="23">
        <v>10025</v>
      </c>
      <c r="C207" s="27">
        <f>SUM(F207:Z207)</f>
        <v>21778</v>
      </c>
      <c r="D207" s="9">
        <f t="shared" si="51"/>
        <v>2.1723690773067332</v>
      </c>
      <c r="E207" s="9"/>
      <c r="F207" s="26"/>
      <c r="G207" s="26">
        <v>2005</v>
      </c>
      <c r="H207" s="26"/>
      <c r="I207" s="26"/>
      <c r="J207" s="26">
        <v>6150</v>
      </c>
      <c r="K207" s="26">
        <v>150</v>
      </c>
      <c r="L207" s="26">
        <v>1900</v>
      </c>
      <c r="M207" s="26">
        <v>158</v>
      </c>
      <c r="N207" s="26">
        <v>300</v>
      </c>
      <c r="O207" s="26"/>
      <c r="P207" s="26">
        <v>2400</v>
      </c>
      <c r="Q207" s="26">
        <v>3365</v>
      </c>
      <c r="R207" s="26"/>
      <c r="S207" s="26"/>
      <c r="T207" s="26">
        <v>200</v>
      </c>
      <c r="U207" s="26"/>
      <c r="V207" s="26"/>
      <c r="W207" s="26"/>
      <c r="X207" s="26">
        <v>5150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243498.7</v>
      </c>
      <c r="D208" s="9"/>
      <c r="E208" s="9"/>
      <c r="F208" s="106">
        <v>2541.6999999999998</v>
      </c>
      <c r="G208" s="106">
        <v>7371.5</v>
      </c>
      <c r="H208" s="106">
        <v>17933.400000000001</v>
      </c>
      <c r="I208" s="106">
        <v>24541.7</v>
      </c>
      <c r="J208" s="106">
        <v>10669.4</v>
      </c>
      <c r="K208" s="106">
        <v>11115.2</v>
      </c>
      <c r="L208" s="106">
        <v>1751.3</v>
      </c>
      <c r="M208" s="106">
        <v>23139.7</v>
      </c>
      <c r="N208" s="106">
        <v>8933</v>
      </c>
      <c r="O208" s="106">
        <v>7647.6</v>
      </c>
      <c r="P208" s="106">
        <v>6820.2</v>
      </c>
      <c r="Q208" s="106">
        <v>16414.099999999999</v>
      </c>
      <c r="R208" s="106">
        <v>4650</v>
      </c>
      <c r="S208" s="106">
        <v>4214.7</v>
      </c>
      <c r="T208" s="106">
        <v>8080</v>
      </c>
      <c r="U208" s="106">
        <v>24832</v>
      </c>
      <c r="V208" s="106">
        <v>3238.8</v>
      </c>
      <c r="W208" s="106">
        <v>1437.1</v>
      </c>
      <c r="X208" s="106">
        <v>10753.3</v>
      </c>
      <c r="Y208" s="106">
        <v>30170.2</v>
      </c>
      <c r="Z208" s="106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1904.75</v>
      </c>
      <c r="C209" s="27">
        <f>C207*0.19</f>
        <v>4137.82</v>
      </c>
      <c r="D209" s="9"/>
      <c r="E209" s="9"/>
      <c r="F209" s="26">
        <f>F207*0.19</f>
        <v>0</v>
      </c>
      <c r="G209" s="26">
        <f t="shared" ref="G209:Z209" si="56">G207*0.19</f>
        <v>380.95</v>
      </c>
      <c r="H209" s="26">
        <f t="shared" si="56"/>
        <v>0</v>
      </c>
      <c r="I209" s="26">
        <f t="shared" si="56"/>
        <v>0</v>
      </c>
      <c r="J209" s="26">
        <f t="shared" si="56"/>
        <v>1168.5</v>
      </c>
      <c r="K209" s="26">
        <f t="shared" si="56"/>
        <v>28.5</v>
      </c>
      <c r="L209" s="26">
        <f t="shared" si="56"/>
        <v>361</v>
      </c>
      <c r="M209" s="26">
        <f t="shared" si="56"/>
        <v>30.02</v>
      </c>
      <c r="N209" s="26">
        <f t="shared" si="56"/>
        <v>57</v>
      </c>
      <c r="O209" s="26">
        <f t="shared" si="56"/>
        <v>0</v>
      </c>
      <c r="P209" s="26">
        <f t="shared" si="56"/>
        <v>456</v>
      </c>
      <c r="Q209" s="26">
        <f t="shared" si="56"/>
        <v>639.35</v>
      </c>
      <c r="R209" s="26">
        <f t="shared" si="56"/>
        <v>0</v>
      </c>
      <c r="S209" s="26">
        <f t="shared" si="56"/>
        <v>0</v>
      </c>
      <c r="T209" s="26">
        <f t="shared" si="56"/>
        <v>38</v>
      </c>
      <c r="U209" s="26">
        <f t="shared" si="56"/>
        <v>0</v>
      </c>
      <c r="V209" s="26">
        <f t="shared" si="56"/>
        <v>0</v>
      </c>
      <c r="W209" s="26">
        <f t="shared" si="56"/>
        <v>0</v>
      </c>
      <c r="X209" s="26">
        <f t="shared" si="56"/>
        <v>978.5</v>
      </c>
      <c r="Y209" s="26">
        <f t="shared" si="56"/>
        <v>0</v>
      </c>
      <c r="Z209" s="26">
        <f t="shared" si="56"/>
        <v>0</v>
      </c>
    </row>
    <row r="210" spans="1:26" s="60" customFormat="1" ht="21.6" collapsed="1" x14ac:dyDescent="0.25">
      <c r="A210" s="13" t="s">
        <v>141</v>
      </c>
      <c r="B210" s="9">
        <f>B207/B208</f>
        <v>4.0389023854704262E-2</v>
      </c>
      <c r="C210" s="9">
        <f>C207/C208</f>
        <v>8.9437849154841473E-2</v>
      </c>
      <c r="D210" s="9">
        <f t="shared" si="51"/>
        <v>2.2144097732241752</v>
      </c>
      <c r="E210" s="9"/>
      <c r="F210" s="30">
        <f>F207/F208</f>
        <v>0</v>
      </c>
      <c r="G210" s="30">
        <f>G207/G208</f>
        <v>0.27199348843518956</v>
      </c>
      <c r="H210" s="30">
        <f t="shared" ref="H210:Z210" si="57">H207/H208</f>
        <v>0</v>
      </c>
      <c r="I210" s="30">
        <f t="shared" si="57"/>
        <v>0</v>
      </c>
      <c r="J210" s="30">
        <f t="shared" si="57"/>
        <v>0.57641479370911208</v>
      </c>
      <c r="K210" s="30">
        <f t="shared" si="57"/>
        <v>1.349503382755146E-2</v>
      </c>
      <c r="L210" s="30">
        <f t="shared" si="57"/>
        <v>1.0849083537943243</v>
      </c>
      <c r="M210" s="30">
        <f t="shared" si="57"/>
        <v>6.8280919804491842E-3</v>
      </c>
      <c r="N210" s="30">
        <f t="shared" si="57"/>
        <v>3.3583342662039627E-2</v>
      </c>
      <c r="O210" s="30">
        <f t="shared" si="57"/>
        <v>0</v>
      </c>
      <c r="P210" s="30">
        <f t="shared" si="57"/>
        <v>0.35189583883170583</v>
      </c>
      <c r="Q210" s="30">
        <f t="shared" si="57"/>
        <v>0.20500667109375478</v>
      </c>
      <c r="R210" s="30">
        <f t="shared" si="57"/>
        <v>0</v>
      </c>
      <c r="S210" s="30">
        <f t="shared" si="57"/>
        <v>0</v>
      </c>
      <c r="T210" s="30">
        <f t="shared" si="57"/>
        <v>2.4752475247524754E-2</v>
      </c>
      <c r="U210" s="30">
        <f t="shared" si="57"/>
        <v>0</v>
      </c>
      <c r="V210" s="30">
        <f t="shared" si="57"/>
        <v>0</v>
      </c>
      <c r="W210" s="30">
        <f t="shared" si="57"/>
        <v>0</v>
      </c>
      <c r="X210" s="30">
        <f t="shared" si="57"/>
        <v>0.47892274929556511</v>
      </c>
      <c r="Y210" s="30">
        <f t="shared" si="57"/>
        <v>0</v>
      </c>
      <c r="Z210" s="30">
        <f t="shared" si="57"/>
        <v>0</v>
      </c>
    </row>
    <row r="211" spans="1:26" s="47" customFormat="1" ht="21.6" x14ac:dyDescent="0.25">
      <c r="A211" s="52" t="s">
        <v>142</v>
      </c>
      <c r="B211" s="27">
        <v>202</v>
      </c>
      <c r="C211" s="27">
        <f>SUM(F211:Z211)</f>
        <v>325</v>
      </c>
      <c r="D211" s="9">
        <f t="shared" si="51"/>
        <v>1.608910891089109</v>
      </c>
      <c r="E211" s="9"/>
      <c r="F211" s="36"/>
      <c r="G211" s="36"/>
      <c r="H211" s="36"/>
      <c r="I211" s="36"/>
      <c r="J211" s="36"/>
      <c r="K211" s="36"/>
      <c r="L211" s="36">
        <v>160</v>
      </c>
      <c r="M211" s="36"/>
      <c r="N211" s="36"/>
      <c r="O211" s="36"/>
      <c r="P211" s="36"/>
      <c r="Q211" s="36">
        <v>65</v>
      </c>
      <c r="R211" s="36"/>
      <c r="S211" s="36">
        <v>100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>
        <f>B211*0.7</f>
        <v>141.39999999999998</v>
      </c>
      <c r="C212" s="27">
        <f>C211*0.7</f>
        <v>227.49999999999997</v>
      </c>
      <c r="D212" s="9">
        <f t="shared" si="51"/>
        <v>1.608910891089109</v>
      </c>
      <c r="E212" s="9"/>
      <c r="F212" s="26"/>
      <c r="G212" s="26"/>
      <c r="H212" s="26"/>
      <c r="I212" s="26"/>
      <c r="J212" s="26"/>
      <c r="K212" s="26"/>
      <c r="L212" s="26">
        <f>L211*0.7</f>
        <v>112</v>
      </c>
      <c r="M212" s="26"/>
      <c r="N212" s="26"/>
      <c r="O212" s="26"/>
      <c r="P212" s="26"/>
      <c r="Q212" s="26">
        <f>Q211*0.7</f>
        <v>45.5</v>
      </c>
      <c r="R212" s="26"/>
      <c r="S212" s="26">
        <f>S211*0.7</f>
        <v>70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1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1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f>B214+B212+B209+B205+B201</f>
        <v>76428.600000000006</v>
      </c>
      <c r="C216" s="27">
        <f>C214+C212+C209+C205+C201</f>
        <v>87977.72</v>
      </c>
      <c r="D216" s="9">
        <f t="shared" si="51"/>
        <v>1.1511099248187195</v>
      </c>
      <c r="E216" s="9"/>
      <c r="F216" s="26">
        <f>F214+F212+F209+F205+F201</f>
        <v>435.90000000000003</v>
      </c>
      <c r="G216" s="108">
        <f t="shared" ref="G216:Z216" si="58">G214+G212+G209+G205+G201</f>
        <v>2525.9499999999998</v>
      </c>
      <c r="H216" s="26">
        <f t="shared" si="58"/>
        <v>6267.3</v>
      </c>
      <c r="I216" s="26">
        <f t="shared" si="58"/>
        <v>6994.5</v>
      </c>
      <c r="J216" s="26">
        <f t="shared" si="58"/>
        <v>4126.5</v>
      </c>
      <c r="K216" s="26">
        <f t="shared" si="58"/>
        <v>3985.5</v>
      </c>
      <c r="L216" s="26">
        <f t="shared" si="58"/>
        <v>1662.2</v>
      </c>
      <c r="M216" s="26">
        <f t="shared" si="58"/>
        <v>7290.77</v>
      </c>
      <c r="N216" s="26">
        <f t="shared" si="58"/>
        <v>2968.05</v>
      </c>
      <c r="O216" s="26">
        <f t="shared" si="58"/>
        <v>3935.25</v>
      </c>
      <c r="P216" s="26">
        <f t="shared" si="58"/>
        <v>2460</v>
      </c>
      <c r="Q216" s="26">
        <f t="shared" si="58"/>
        <v>6078.4000000000005</v>
      </c>
      <c r="R216" s="26">
        <f t="shared" si="58"/>
        <v>3442.35</v>
      </c>
      <c r="S216" s="26">
        <f t="shared" si="58"/>
        <v>1992.25</v>
      </c>
      <c r="T216" s="26">
        <f t="shared" si="58"/>
        <v>2918.9</v>
      </c>
      <c r="U216" s="26">
        <f t="shared" si="58"/>
        <v>7132.5</v>
      </c>
      <c r="V216" s="26">
        <f t="shared" si="58"/>
        <v>823.5</v>
      </c>
      <c r="W216" s="26">
        <f t="shared" si="58"/>
        <v>443.25</v>
      </c>
      <c r="X216" s="26">
        <f t="shared" si="58"/>
        <v>3175.1</v>
      </c>
      <c r="Y216" s="26">
        <f t="shared" si="58"/>
        <v>13375.05</v>
      </c>
      <c r="Z216" s="26">
        <f t="shared" si="58"/>
        <v>5944.5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62181</v>
      </c>
      <c r="D217" s="9">
        <f t="shared" si="51"/>
        <v>0.99343366564417179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2097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12.210601993865032</v>
      </c>
      <c r="C218" s="50">
        <f>C216/C217*10</f>
        <v>14.14864990913623</v>
      </c>
      <c r="D218" s="9">
        <f t="shared" si="51"/>
        <v>1.1587184576358258</v>
      </c>
      <c r="E218" s="9"/>
      <c r="F218" s="51">
        <f>F216/F217*10</f>
        <v>6.7581395348837212</v>
      </c>
      <c r="G218" s="51">
        <f>G216/G217*10</f>
        <v>13.493322649572647</v>
      </c>
      <c r="H218" s="51">
        <f t="shared" ref="H218:Z218" si="59">H216/H217*10</f>
        <v>13.762187088274045</v>
      </c>
      <c r="I218" s="51">
        <f t="shared" si="59"/>
        <v>11.22352374839538</v>
      </c>
      <c r="J218" s="51">
        <f t="shared" si="59"/>
        <v>15.232558139534884</v>
      </c>
      <c r="K218" s="51">
        <f t="shared" si="59"/>
        <v>15.328846153846154</v>
      </c>
      <c r="L218" s="51">
        <f t="shared" si="59"/>
        <v>37.352808988764046</v>
      </c>
      <c r="M218" s="51">
        <f t="shared" si="59"/>
        <v>12.407709326072158</v>
      </c>
      <c r="N218" s="51">
        <f t="shared" si="59"/>
        <v>13.086640211640212</v>
      </c>
      <c r="O218" s="51">
        <f t="shared" si="59"/>
        <v>18.766094420600858</v>
      </c>
      <c r="P218" s="51">
        <f t="shared" si="59"/>
        <v>14.203233256351041</v>
      </c>
      <c r="Q218" s="51">
        <f t="shared" si="59"/>
        <v>14.583493282149714</v>
      </c>
      <c r="R218" s="51">
        <f t="shared" si="59"/>
        <v>16.940698818897637</v>
      </c>
      <c r="S218" s="51">
        <f t="shared" si="59"/>
        <v>18.619158878504674</v>
      </c>
      <c r="T218" s="51">
        <f t="shared" si="59"/>
        <v>14.224658869395713</v>
      </c>
      <c r="U218" s="51">
        <f t="shared" si="59"/>
        <v>12.148696985181399</v>
      </c>
      <c r="V218" s="51">
        <f t="shared" si="59"/>
        <v>10.018248175182482</v>
      </c>
      <c r="W218" s="51">
        <f t="shared" si="59"/>
        <v>12.143835616438356</v>
      </c>
      <c r="X218" s="51">
        <f t="shared" si="59"/>
        <v>11.626144269498353</v>
      </c>
      <c r="Y218" s="51">
        <f t="shared" si="59"/>
        <v>17.458621589870774</v>
      </c>
      <c r="Z218" s="51">
        <f t="shared" si="59"/>
        <v>13.57501712719799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6.2" hidden="1" customHeight="1" x14ac:dyDescent="0.3">
      <c r="A229" s="109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2019-07-16T13:08:49Z</cp:lastPrinted>
  <dcterms:created xsi:type="dcterms:W3CDTF">2017-06-08T05:54:08Z</dcterms:created>
  <dcterms:modified xsi:type="dcterms:W3CDTF">2019-07-19T11:31:22Z</dcterms:modified>
</cp:coreProperties>
</file>