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/>
  </bookViews>
  <sheets>
    <sheet name="Форма мониторинга МО " sheetId="8" r:id="rId1"/>
    <sheet name="Лист1" sheetId="9" r:id="rId2"/>
    <sheet name="Лист2" sheetId="10" r:id="rId3"/>
    <sheet name="Лист3" sheetId="11" r:id="rId4"/>
  </sheets>
  <definedNames>
    <definedName name="_GoBack" localSheetId="0">'Форма мониторинга МО '!$C$13</definedName>
    <definedName name="_xlnm.Print_Area" localSheetId="0">'Форма мониторинга МО '!$A$1:$AS$45</definedName>
  </definedNames>
  <calcPr calcId="125725"/>
</workbook>
</file>

<file path=xl/calcChain.xml><?xml version="1.0" encoding="utf-8"?>
<calcChain xmlns="http://schemas.openxmlformats.org/spreadsheetml/2006/main">
  <c r="Q26" i="8"/>
  <c r="R6"/>
  <c r="Q6"/>
  <c r="P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26"/>
  <c r="AL7"/>
  <c r="AL8"/>
  <c r="AL9"/>
  <c r="AL10"/>
  <c r="AL11"/>
  <c r="AL12"/>
  <c r="AL13"/>
  <c r="AL14"/>
  <c r="AL15"/>
  <c r="AL16"/>
  <c r="AL17"/>
  <c r="AL18"/>
  <c r="AL19"/>
  <c r="AL20"/>
  <c r="AL21"/>
  <c r="AL22"/>
  <c r="AL23"/>
  <c r="AL24"/>
  <c r="AL25"/>
  <c r="AL26"/>
  <c r="AL27"/>
  <c r="AL28"/>
  <c r="AL29"/>
  <c r="AL30"/>
  <c r="AL31"/>
  <c r="AL32"/>
  <c r="AL33"/>
  <c r="AL34"/>
  <c r="AL35"/>
  <c r="AL36"/>
  <c r="AL37"/>
  <c r="AL38"/>
  <c r="AL39"/>
  <c r="AL40"/>
  <c r="AL41"/>
  <c r="AL42"/>
  <c r="AL43"/>
  <c r="AL44"/>
  <c r="AL45"/>
  <c r="AL6"/>
  <c r="AK7"/>
  <c r="AK8"/>
  <c r="AK9"/>
  <c r="AK10"/>
  <c r="AK11"/>
  <c r="AK12"/>
  <c r="AK13"/>
  <c r="AK14"/>
  <c r="AK15"/>
  <c r="AK16"/>
  <c r="AK17"/>
  <c r="AK18"/>
  <c r="AK19"/>
  <c r="AK20"/>
  <c r="AK21"/>
  <c r="AK22"/>
  <c r="AK23"/>
  <c r="AK24"/>
  <c r="AK25"/>
  <c r="AK26"/>
  <c r="AK27"/>
  <c r="AK28"/>
  <c r="AK29"/>
  <c r="AK30"/>
  <c r="AK31"/>
  <c r="AK32"/>
  <c r="AK33"/>
  <c r="AK34"/>
  <c r="AK35"/>
  <c r="AK36"/>
  <c r="AK37"/>
  <c r="AK38"/>
  <c r="AK39"/>
  <c r="AK40"/>
  <c r="AK41"/>
  <c r="AK42"/>
  <c r="AK43"/>
  <c r="AK44"/>
  <c r="AK45"/>
  <c r="AK6"/>
  <c r="AJ7"/>
  <c r="AJ8"/>
  <c r="AJ9"/>
  <c r="AJ10"/>
  <c r="AJ11"/>
  <c r="AJ12"/>
  <c r="AJ13"/>
  <c r="AJ14"/>
  <c r="AJ15"/>
  <c r="AJ16"/>
  <c r="AJ17"/>
  <c r="AJ18"/>
  <c r="AJ19"/>
  <c r="AJ20"/>
  <c r="AJ21"/>
  <c r="AJ22"/>
  <c r="AJ23"/>
  <c r="AJ24"/>
  <c r="AJ25"/>
  <c r="AJ26"/>
  <c r="AJ27"/>
  <c r="AJ28"/>
  <c r="AJ29"/>
  <c r="AJ30"/>
  <c r="AJ31"/>
  <c r="AJ32"/>
  <c r="AJ33"/>
  <c r="AJ34"/>
  <c r="AJ35"/>
  <c r="AJ36"/>
  <c r="AJ37"/>
  <c r="AJ38"/>
  <c r="AJ39"/>
  <c r="AJ40"/>
  <c r="AJ41"/>
  <c r="AJ42"/>
  <c r="AJ43"/>
  <c r="AJ44"/>
  <c r="AJ45"/>
  <c r="AJ6"/>
  <c r="AA7"/>
  <c r="AA8"/>
  <c r="AA9"/>
  <c r="AA10"/>
  <c r="AA11"/>
  <c r="AA12"/>
  <c r="AA13"/>
  <c r="AA14"/>
  <c r="AA15"/>
  <c r="AA16"/>
  <c r="AA17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4"/>
  <c r="AA45"/>
  <c r="AA6"/>
  <c r="Z7"/>
  <c r="Z8"/>
  <c r="Z9"/>
  <c r="Z10"/>
  <c r="Z11"/>
  <c r="Z12"/>
  <c r="Z13"/>
  <c r="Z14"/>
  <c r="Z15"/>
  <c r="Z16"/>
  <c r="Z17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Z6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6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I7" l="1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6"/>
  <c r="AO6" l="1"/>
  <c r="AO7"/>
  <c r="AO8"/>
  <c r="AO9"/>
  <c r="AO10"/>
  <c r="AO11"/>
  <c r="AO12"/>
  <c r="AO13"/>
  <c r="AO14"/>
  <c r="AO15"/>
  <c r="AO16"/>
  <c r="AO17"/>
  <c r="AO18"/>
  <c r="AO19"/>
  <c r="AO20"/>
  <c r="AO21"/>
  <c r="AO22"/>
  <c r="AO23"/>
  <c r="AO24"/>
  <c r="AO25"/>
  <c r="AO26"/>
  <c r="AO27"/>
  <c r="AO28"/>
  <c r="AO29"/>
  <c r="AO30"/>
  <c r="AO31"/>
  <c r="AO32"/>
  <c r="AO33"/>
  <c r="AO34"/>
  <c r="AO35"/>
  <c r="AO36"/>
  <c r="AO37"/>
  <c r="AO38"/>
  <c r="AO39"/>
  <c r="AO40"/>
  <c r="AO41"/>
  <c r="AO42"/>
  <c r="AO43"/>
  <c r="AO44"/>
  <c r="AO45"/>
</calcChain>
</file>

<file path=xl/sharedStrings.xml><?xml version="1.0" encoding="utf-8"?>
<sst xmlns="http://schemas.openxmlformats.org/spreadsheetml/2006/main" count="337" uniqueCount="111">
  <si>
    <t>№№ п/п</t>
  </si>
  <si>
    <t>Наличие товара в продаже (в %) ******</t>
  </si>
  <si>
    <t>Товар</t>
  </si>
  <si>
    <t>Магазины федеральных сетей</t>
  </si>
  <si>
    <t>Магазины локальных сетей</t>
  </si>
  <si>
    <t>Нестационарные торговые объекты</t>
  </si>
  <si>
    <t>Мин. цена</t>
  </si>
  <si>
    <t>Макс. цена</t>
  </si>
  <si>
    <t>Мин. цена
****</t>
  </si>
  <si>
    <t>Рынки</t>
  </si>
  <si>
    <t xml:space="preserve">Наличие товара в продаже (в %) </t>
  </si>
  <si>
    <t>Приложение 2</t>
  </si>
  <si>
    <t>Мука пшеничная (сорт высший), 1 кг</t>
  </si>
  <si>
    <t>Крупа рисовая (сорт первый), 1 кг</t>
  </si>
  <si>
    <r>
      <t>3.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 </t>
    </r>
  </si>
  <si>
    <t>Крупа гречневая (сорт первый), 1 кг</t>
  </si>
  <si>
    <r>
      <t>4.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 </t>
    </r>
  </si>
  <si>
    <t>Макаронные изделия (сорт высший), 1 кг</t>
  </si>
  <si>
    <r>
      <t>5.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 </t>
    </r>
  </si>
  <si>
    <t>Масло подсолнечное рафинированное, 1 кг</t>
  </si>
  <si>
    <t>Сахар песок, 1 кг</t>
  </si>
  <si>
    <r>
      <t>7.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 </t>
    </r>
  </si>
  <si>
    <t xml:space="preserve">Соль поваренная, 1 кг </t>
  </si>
  <si>
    <r>
      <t>8.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 </t>
    </r>
  </si>
  <si>
    <t>Чай черный байховый, 1 кг</t>
  </si>
  <si>
    <r>
      <t>9.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 </t>
    </r>
  </si>
  <si>
    <t>Вода питьевая столовая, 5 л</t>
  </si>
  <si>
    <r>
      <t>10.</t>
    </r>
    <r>
      <rPr>
        <sz val="7"/>
        <color rgb="FF222222"/>
        <rFont val="Times New Roman"/>
        <family val="1"/>
        <charset val="204"/>
      </rPr>
      <t xml:space="preserve">  </t>
    </r>
    <r>
      <rPr>
        <sz val="12"/>
        <color rgb="FF222222"/>
        <rFont val="Times New Roman"/>
        <family val="1"/>
        <charset val="204"/>
      </rPr>
      <t> </t>
    </r>
  </si>
  <si>
    <t>Изделия колбасные вареные, 1 кг</t>
  </si>
  <si>
    <r>
      <t>11.</t>
    </r>
    <r>
      <rPr>
        <sz val="7"/>
        <color rgb="FF222222"/>
        <rFont val="Times New Roman"/>
        <family val="1"/>
        <charset val="204"/>
      </rPr>
      <t xml:space="preserve">  </t>
    </r>
    <r>
      <rPr>
        <sz val="12"/>
        <color rgb="FF222222"/>
        <rFont val="Times New Roman"/>
        <family val="1"/>
        <charset val="204"/>
      </rPr>
      <t> </t>
    </r>
  </si>
  <si>
    <t>Колбасы варено-копченые, 1 кг</t>
  </si>
  <si>
    <r>
      <t>12.</t>
    </r>
    <r>
      <rPr>
        <sz val="7"/>
        <color rgb="FF222222"/>
        <rFont val="Times New Roman"/>
        <family val="1"/>
        <charset val="204"/>
      </rPr>
      <t xml:space="preserve">  </t>
    </r>
    <r>
      <rPr>
        <sz val="12"/>
        <color rgb="FF222222"/>
        <rFont val="Times New Roman"/>
        <family val="1"/>
        <charset val="204"/>
      </rPr>
      <t> </t>
    </r>
  </si>
  <si>
    <t>Колбасы сырокопченые, 1 кг</t>
  </si>
  <si>
    <t>Говядина, 1 кг</t>
  </si>
  <si>
    <r>
      <t>14.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</si>
  <si>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Свинина, 1 кг</t>
  </si>
  <si>
    <t>Мясо кур, 1 кг</t>
  </si>
  <si>
    <r>
      <t>16.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</si>
  <si>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Рыба мороженая, 1 кг</t>
  </si>
  <si>
    <r>
      <t>17.</t>
    </r>
    <r>
      <rPr>
        <sz val="7"/>
        <color rgb="FF222222"/>
        <rFont val="Times New Roman"/>
        <family val="1"/>
        <charset val="204"/>
      </rPr>
      <t xml:space="preserve">  </t>
    </r>
    <r>
      <rPr>
        <sz val="12"/>
        <color rgb="FF222222"/>
        <rFont val="Times New Roman"/>
        <family val="1"/>
        <charset val="204"/>
      </rPr>
      <t> </t>
    </r>
  </si>
  <si>
    <t>Рыба копченая, 1 кг</t>
  </si>
  <si>
    <r>
      <t>18.</t>
    </r>
    <r>
      <rPr>
        <sz val="7"/>
        <color rgb="FF222222"/>
        <rFont val="Times New Roman"/>
        <family val="1"/>
        <charset val="204"/>
      </rPr>
      <t xml:space="preserve">  </t>
    </r>
    <r>
      <rPr>
        <sz val="12"/>
        <color rgb="FF222222"/>
        <rFont val="Times New Roman"/>
        <family val="1"/>
        <charset val="204"/>
      </rPr>
      <t> </t>
    </r>
  </si>
  <si>
    <t>Рыба соленая, 1 кг</t>
  </si>
  <si>
    <r>
      <t>19.</t>
    </r>
    <r>
      <rPr>
        <sz val="7"/>
        <color rgb="FF222222"/>
        <rFont val="Times New Roman"/>
        <family val="1"/>
        <charset val="204"/>
      </rPr>
      <t xml:space="preserve">  </t>
    </r>
    <r>
      <rPr>
        <sz val="12"/>
        <color rgb="FF222222"/>
        <rFont val="Times New Roman"/>
        <family val="1"/>
        <charset val="204"/>
      </rPr>
      <t> </t>
    </r>
  </si>
  <si>
    <t>Рыбные консервы, 1 шт.</t>
  </si>
  <si>
    <r>
      <t>20.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</si>
  <si>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r>
      <t>21.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</si>
  <si>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r>
      <t>22.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</si>
  <si>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Молоко питьевое (м.д.ж. 2,5-4%), 1 кг</t>
  </si>
  <si>
    <r>
      <t>23.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</si>
  <si>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Творог (м.д.ж. 5-9%), 1 кг</t>
  </si>
  <si>
    <r>
      <t>24.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</si>
  <si>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Масло сливочное (м.д.ж. 82,5%), 1 кг</t>
  </si>
  <si>
    <r>
      <t>25.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</si>
  <si>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Кефир (м.д.ж. 3,2%), 1 кг</t>
  </si>
  <si>
    <r>
      <t>26.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</si>
  <si>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Сметана м.д.ж. (15%), 1 кг</t>
  </si>
  <si>
    <r>
      <t>27.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</si>
  <si>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Сыр твердый (м.д.ж. 45 %), 1 кг</t>
  </si>
  <si>
    <r>
      <t>28.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</si>
  <si>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Картофель свежий, 1 кг</t>
  </si>
  <si>
    <r>
      <t>29.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</si>
  <si>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Лук репчатый свежий, 1 кг</t>
  </si>
  <si>
    <r>
      <t>31.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</si>
  <si>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Морковь столовая свежая, 1 кг</t>
  </si>
  <si>
    <r>
      <t>32.</t>
    </r>
    <r>
      <rPr>
        <sz val="7"/>
        <color rgb="FF222222"/>
        <rFont val="Times New Roman"/>
        <family val="1"/>
        <charset val="204"/>
      </rPr>
      <t xml:space="preserve">  </t>
    </r>
    <r>
      <rPr>
        <sz val="12"/>
        <color rgb="FF222222"/>
        <rFont val="Times New Roman"/>
        <family val="1"/>
        <charset val="204"/>
      </rPr>
      <t> </t>
    </r>
  </si>
  <si>
    <t>Огурцы свежие, 1 кг</t>
  </si>
  <si>
    <t>Томаты свежие, 1 кг</t>
  </si>
  <si>
    <r>
      <t>34.</t>
    </r>
    <r>
      <rPr>
        <sz val="7"/>
        <color rgb="FF222222"/>
        <rFont val="Times New Roman"/>
        <family val="1"/>
        <charset val="204"/>
      </rPr>
      <t xml:space="preserve">  </t>
    </r>
    <r>
      <rPr>
        <sz val="12"/>
        <color rgb="FF222222"/>
        <rFont val="Times New Roman"/>
        <family val="1"/>
        <charset val="204"/>
      </rPr>
      <t> </t>
    </r>
  </si>
  <si>
    <t>Перец сладкий свежий, 1 кг</t>
  </si>
  <si>
    <r>
      <t>35.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</si>
  <si>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Яблоки свежие, 1 кг</t>
  </si>
  <si>
    <r>
      <t>36.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</si>
  <si>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Бананы свежие, 1 кг</t>
  </si>
  <si>
    <r>
      <t>37.</t>
    </r>
    <r>
      <rPr>
        <sz val="7"/>
        <color rgb="FF222222"/>
        <rFont val="Times New Roman"/>
        <family val="1"/>
        <charset val="204"/>
      </rPr>
      <t xml:space="preserve">  </t>
    </r>
    <r>
      <rPr>
        <sz val="12"/>
        <color rgb="FF222222"/>
        <rFont val="Times New Roman"/>
        <family val="1"/>
        <charset val="204"/>
      </rPr>
      <t> </t>
    </r>
  </si>
  <si>
    <t>Виноград свежий, 1 кг</t>
  </si>
  <si>
    <r>
      <t>38.</t>
    </r>
    <r>
      <rPr>
        <sz val="7"/>
        <color rgb="FF222222"/>
        <rFont val="Times New Roman"/>
        <family val="1"/>
        <charset val="204"/>
      </rPr>
      <t xml:space="preserve">  </t>
    </r>
    <r>
      <rPr>
        <sz val="12"/>
        <color rgb="FF222222"/>
        <rFont val="Times New Roman"/>
        <family val="1"/>
        <charset val="204"/>
      </rPr>
      <t> </t>
    </r>
  </si>
  <si>
    <t>Апельсины, 1 кг</t>
  </si>
  <si>
    <r>
      <t>39.</t>
    </r>
    <r>
      <rPr>
        <sz val="7"/>
        <color rgb="FF222222"/>
        <rFont val="Times New Roman"/>
        <family val="1"/>
        <charset val="204"/>
      </rPr>
      <t xml:space="preserve">  </t>
    </r>
    <r>
      <rPr>
        <sz val="12"/>
        <color rgb="FF222222"/>
        <rFont val="Times New Roman"/>
        <family val="1"/>
        <charset val="204"/>
      </rPr>
      <t> </t>
    </r>
  </si>
  <si>
    <t>Мандарины, 1 кг</t>
  </si>
  <si>
    <t>Яйцо столовое 1 категории (С1), 1 десяток</t>
  </si>
  <si>
    <t>нет</t>
  </si>
  <si>
    <t>Магазин "Пятерочка" по ул. Винокурова, 5</t>
  </si>
  <si>
    <t>Магазин "Сахарок" по ул. Винокурова, 20</t>
  </si>
  <si>
    <t>ср. мин. цена</t>
  </si>
  <si>
    <t>ср. макс. цена</t>
  </si>
  <si>
    <t>Капуста белокачанная свежая,1 кг</t>
  </si>
  <si>
    <t>6.</t>
  </si>
  <si>
    <t>Гипермаркет "Магнит", ул.Строителей,21</t>
  </si>
  <si>
    <t>Гипермаркет "Эссен",ул.Винокурова,42д</t>
  </si>
  <si>
    <t>Магазин "Пять звезд" (торговой сети "Смак"), бул.Гидростроителей,4</t>
  </si>
  <si>
    <t>ТЦ "Заря" ИП Резяпов М.Н., ул.Ж.Крутовой,22</t>
  </si>
  <si>
    <t>ТК "Новочебоксаркий", ул.Винокурова,64</t>
  </si>
  <si>
    <t>ТК "Первомай-ский", ул.10 Пятилетки,64а</t>
  </si>
  <si>
    <t>ТЦ "Заря" ИП Михайлова З.А.,ул.Ж.Крутовой,22</t>
  </si>
  <si>
    <t>2.</t>
  </si>
  <si>
    <t>Хлеб белый из пшеничной муки, 1шт</t>
  </si>
  <si>
    <t>Хлеб черный ржаной, ржано-пшеничный, 1 шт</t>
  </si>
  <si>
    <t>Магазин "Вкусняшка",  ул. Строителей</t>
  </si>
  <si>
    <t xml:space="preserve">в пересчете на 1 кг, учитывая, что в среднем буханка белого (пшеничного) хлеба весит 450 г, а буханка черного (ржаного) хлеба - 700 г. </t>
  </si>
  <si>
    <t>Магазин "Минимаркет" , пр. Энергетиков,17</t>
  </si>
  <si>
    <r>
      <t>13.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2"/>
        <color rgb="FF000000"/>
        <rFont val="Times New Roman"/>
        <family val="1"/>
        <charset val="204"/>
      </rPr>
      <t> </t>
    </r>
  </si>
  <si>
    <r>
      <t>1.</t>
    </r>
    <r>
      <rPr>
        <b/>
        <sz val="7"/>
        <color rgb="FF000000"/>
        <rFont val="Times New Roman"/>
        <family val="1"/>
        <charset val="204"/>
      </rPr>
      <t xml:space="preserve">      </t>
    </r>
    <r>
      <rPr>
        <b/>
        <sz val="12"/>
        <color rgb="FF000000"/>
        <rFont val="Times New Roman"/>
        <family val="1"/>
        <charset val="204"/>
      </rPr>
      <t> </t>
    </r>
  </si>
  <si>
    <r>
      <t>33.</t>
    </r>
    <r>
      <rPr>
        <b/>
        <sz val="7"/>
        <color rgb="FF222222"/>
        <rFont val="Times New Roman"/>
        <family val="1"/>
        <charset val="204"/>
      </rPr>
      <t xml:space="preserve">  </t>
    </r>
    <r>
      <rPr>
        <b/>
        <sz val="12"/>
        <color rgb="FF222222"/>
        <rFont val="Times New Roman"/>
        <family val="1"/>
        <charset val="204"/>
      </rPr>
      <t> </t>
    </r>
  </si>
  <si>
    <r>
      <t>40.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2"/>
        <color rgb="FF000000"/>
        <rFont val="Times New Roman"/>
        <family val="1"/>
        <charset val="204"/>
      </rPr>
      <t> </t>
    </r>
  </si>
  <si>
    <r>
      <t>15.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2"/>
        <color rgb="FF000000"/>
        <rFont val="Times New Roman"/>
        <family val="1"/>
        <charset val="204"/>
      </rPr>
      <t> </t>
    </r>
  </si>
  <si>
    <t>Капуста белокочанная свежая,1 кг</t>
  </si>
  <si>
    <t>магазин "Лидия", ул.  Советская, 49</t>
  </si>
  <si>
    <t>Несетевые магазины</t>
  </si>
  <si>
    <t>Магазин "Санар", ул.Советская, 14</t>
  </si>
  <si>
    <t xml:space="preserve">Результаты мониторинга цен на фиксированный набор товаров в городе Новочебоксарске Чувашской Республики по состоянию на 13.05.2019 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</si>
</sst>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2"/>
      <color rgb="FF000000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rgb="FF222222"/>
      <name val="Times New Roman"/>
      <family val="1"/>
      <charset val="204"/>
    </font>
    <font>
      <sz val="11"/>
      <name val="Cambria"/>
      <family val="1"/>
      <charset val="204"/>
      <scheme val="major"/>
    </font>
    <font>
      <b/>
      <sz val="10"/>
      <color rgb="FFFF0000"/>
      <name val="Cambria"/>
      <family val="1"/>
      <charset val="204"/>
      <scheme val="maj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1"/>
    </font>
    <font>
      <sz val="11"/>
      <color rgb="FF000000"/>
      <name val="Cambria"/>
      <family val="1"/>
      <charset val="204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sz val="11"/>
      <color theme="1"/>
      <name val="Cambria"/>
      <family val="1"/>
      <charset val="204"/>
    </font>
    <font>
      <sz val="11"/>
      <color indexed="8"/>
      <name val="Calibri"/>
      <family val="2"/>
      <charset val="204"/>
    </font>
    <font>
      <sz val="11"/>
      <color rgb="FF9C650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12"/>
      <color rgb="FF222222"/>
      <name val="Times New Roman"/>
      <family val="1"/>
      <charset val="204"/>
    </font>
    <font>
      <b/>
      <sz val="7"/>
      <color rgb="FF222222"/>
      <name val="Times New Roman"/>
      <family val="1"/>
      <charset val="204"/>
    </font>
    <font>
      <sz val="11"/>
      <color rgb="FF000000"/>
      <name val="Cambria"/>
      <family val="1"/>
      <charset val="204"/>
      <scheme val="major"/>
    </font>
    <font>
      <sz val="1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10" fillId="0" borderId="0"/>
    <xf numFmtId="0" fontId="12" fillId="0" borderId="0"/>
    <xf numFmtId="0" fontId="13" fillId="9" borderId="0" applyNumberFormat="0" applyBorder="0" applyAlignment="0" applyProtection="0"/>
    <xf numFmtId="0" fontId="15" fillId="0" borderId="0"/>
    <xf numFmtId="0" fontId="16" fillId="10" borderId="0" applyNumberFormat="0" applyBorder="0" applyAlignment="0" applyProtection="0"/>
  </cellStyleXfs>
  <cellXfs count="85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2" fillId="0" borderId="5" xfId="0" applyFont="1" applyBorder="1" applyAlignment="1"/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/>
    <xf numFmtId="0" fontId="3" fillId="0" borderId="1" xfId="0" applyFont="1" applyFill="1" applyBorder="1" applyAlignment="1">
      <alignment vertical="top" wrapText="1"/>
    </xf>
    <xf numFmtId="2" fontId="9" fillId="5" borderId="9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6" xfId="0" applyNumberFormat="1" applyFont="1" applyFill="1" applyBorder="1" applyAlignment="1">
      <alignment horizontal="center" vertical="center" wrapText="1"/>
    </xf>
    <xf numFmtId="2" fontId="9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6" borderId="0" xfId="0" applyFont="1" applyFill="1"/>
    <xf numFmtId="0" fontId="1" fillId="7" borderId="0" xfId="0" applyFont="1" applyFill="1"/>
    <xf numFmtId="2" fontId="1" fillId="0" borderId="0" xfId="0" applyNumberFormat="1" applyFont="1"/>
    <xf numFmtId="2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2" fontId="1" fillId="8" borderId="1" xfId="0" applyNumberFormat="1" applyFont="1" applyFill="1" applyBorder="1" applyAlignment="1">
      <alignment horizontal="center" vertical="center" wrapText="1"/>
    </xf>
    <xf numFmtId="2" fontId="1" fillId="8" borderId="1" xfId="2" applyNumberFormat="1" applyFont="1" applyFill="1" applyBorder="1" applyAlignment="1">
      <alignment horizontal="center" vertical="center" wrapText="1"/>
    </xf>
    <xf numFmtId="0" fontId="1" fillId="8" borderId="0" xfId="0" applyFont="1" applyFill="1"/>
    <xf numFmtId="0" fontId="3" fillId="4" borderId="1" xfId="0" applyFont="1" applyFill="1" applyBorder="1" applyAlignment="1">
      <alignment vertical="top" wrapText="1"/>
    </xf>
    <xf numFmtId="0" fontId="16" fillId="10" borderId="0" xfId="5"/>
    <xf numFmtId="2" fontId="9" fillId="5" borderId="10" xfId="1" applyNumberFormat="1" applyFont="1" applyFill="1" applyBorder="1" applyAlignment="1" applyProtection="1">
      <alignment horizontal="center" vertical="center" wrapText="1"/>
      <protection locked="0"/>
    </xf>
    <xf numFmtId="0" fontId="17" fillId="2" borderId="1" xfId="0" applyFont="1" applyFill="1" applyBorder="1" applyAlignment="1">
      <alignment horizontal="left" vertical="top" wrapText="1"/>
    </xf>
    <xf numFmtId="0" fontId="17" fillId="2" borderId="1" xfId="0" applyFont="1" applyFill="1" applyBorder="1" applyAlignment="1">
      <alignment vertical="top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19" fillId="2" borderId="1" xfId="0" applyFont="1" applyFill="1" applyBorder="1" applyAlignment="1">
      <alignment horizontal="left" vertical="top" wrapText="1"/>
    </xf>
    <xf numFmtId="2" fontId="1" fillId="8" borderId="8" xfId="0" applyNumberFormat="1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top" wrapText="1"/>
    </xf>
    <xf numFmtId="2" fontId="7" fillId="8" borderId="1" xfId="0" applyNumberFormat="1" applyFont="1" applyFill="1" applyBorder="1" applyAlignment="1">
      <alignment horizontal="center" wrapText="1"/>
    </xf>
    <xf numFmtId="2" fontId="1" fillId="0" borderId="8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2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21" fillId="8" borderId="1" xfId="0" applyNumberFormat="1" applyFont="1" applyFill="1" applyBorder="1" applyAlignment="1">
      <alignment horizontal="center" wrapText="1"/>
    </xf>
    <xf numFmtId="4" fontId="14" fillId="0" borderId="8" xfId="0" applyNumberFormat="1" applyFont="1" applyFill="1" applyBorder="1" applyAlignment="1">
      <alignment horizontal="center" wrapText="1"/>
    </xf>
    <xf numFmtId="4" fontId="14" fillId="0" borderId="1" xfId="0" applyNumberFormat="1" applyFont="1" applyFill="1" applyBorder="1" applyAlignment="1">
      <alignment horizontal="center" wrapText="1"/>
    </xf>
    <xf numFmtId="2" fontId="14" fillId="0" borderId="8" xfId="4" applyNumberFormat="1" applyFont="1" applyFill="1" applyBorder="1" applyAlignment="1">
      <alignment horizontal="center" vertical="center" wrapText="1"/>
    </xf>
    <xf numFmtId="2" fontId="14" fillId="0" borderId="1" xfId="4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/>
    </xf>
    <xf numFmtId="2" fontId="11" fillId="8" borderId="1" xfId="0" applyNumberFormat="1" applyFont="1" applyFill="1" applyBorder="1" applyAlignment="1">
      <alignment horizontal="center" wrapText="1"/>
    </xf>
    <xf numFmtId="4" fontId="11" fillId="8" borderId="8" xfId="0" applyNumberFormat="1" applyFont="1" applyFill="1" applyBorder="1" applyAlignment="1">
      <alignment horizontal="center" wrapText="1"/>
    </xf>
    <xf numFmtId="4" fontId="11" fillId="8" borderId="1" xfId="0" applyNumberFormat="1" applyFont="1" applyFill="1" applyBorder="1" applyAlignment="1">
      <alignment horizontal="center" wrapText="1"/>
    </xf>
    <xf numFmtId="2" fontId="7" fillId="0" borderId="8" xfId="3" applyNumberFormat="1" applyFont="1" applyFill="1" applyBorder="1" applyAlignment="1">
      <alignment horizontal="center" wrapText="1"/>
    </xf>
    <xf numFmtId="2" fontId="7" fillId="0" borderId="1" xfId="3" applyNumberFormat="1" applyFont="1" applyFill="1" applyBorder="1" applyAlignment="1">
      <alignment horizontal="center" wrapText="1"/>
    </xf>
    <xf numFmtId="2" fontId="11" fillId="0" borderId="8" xfId="0" applyNumberFormat="1" applyFont="1" applyFill="1" applyBorder="1" applyAlignment="1">
      <alignment horizontal="center" wrapText="1"/>
    </xf>
    <xf numFmtId="2" fontId="11" fillId="0" borderId="1" xfId="0" applyNumberFormat="1" applyFont="1" applyFill="1" applyBorder="1" applyAlignment="1">
      <alignment horizontal="center" wrapText="1"/>
    </xf>
    <xf numFmtId="2" fontId="14" fillId="8" borderId="8" xfId="0" applyNumberFormat="1" applyFont="1" applyFill="1" applyBorder="1" applyAlignment="1">
      <alignment horizontal="center" wrapText="1"/>
    </xf>
    <xf numFmtId="2" fontId="14" fillId="8" borderId="1" xfId="0" applyNumberFormat="1" applyFont="1" applyFill="1" applyBorder="1" applyAlignment="1">
      <alignment horizontal="center" wrapText="1"/>
    </xf>
    <xf numFmtId="2" fontId="14" fillId="0" borderId="8" xfId="0" applyNumberFormat="1" applyFont="1" applyFill="1" applyBorder="1" applyAlignment="1">
      <alignment horizontal="center" wrapText="1"/>
    </xf>
    <xf numFmtId="2" fontId="14" fillId="0" borderId="1" xfId="0" applyNumberFormat="1" applyFont="1" applyFill="1" applyBorder="1" applyAlignment="1">
      <alignment horizontal="center" wrapText="1"/>
    </xf>
    <xf numFmtId="2" fontId="1" fillId="0" borderId="8" xfId="3" applyNumberFormat="1" applyFont="1" applyFill="1" applyBorder="1" applyAlignment="1">
      <alignment horizontal="center" wrapText="1"/>
    </xf>
    <xf numFmtId="2" fontId="1" fillId="0" borderId="1" xfId="3" applyNumberFormat="1" applyFont="1" applyFill="1" applyBorder="1" applyAlignment="1">
      <alignment horizontal="center" wrapText="1"/>
    </xf>
    <xf numFmtId="2" fontId="1" fillId="0" borderId="8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wrapText="1"/>
    </xf>
    <xf numFmtId="2" fontId="22" fillId="0" borderId="1" xfId="5" applyNumberFormat="1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</cellXfs>
  <cellStyles count="6">
    <cellStyle name="Нейтральный" xfId="5" builtinId="28"/>
    <cellStyle name="Обычный" xfId="0" builtinId="0"/>
    <cellStyle name="Обычный 2" xfId="2"/>
    <cellStyle name="Обычный 2 2" xfId="4"/>
    <cellStyle name="Обычный 3" xfId="1"/>
    <cellStyle name="Плохой" xfId="3" builtinId="27"/>
  </cellStyles>
  <dxfs count="0"/>
  <tableStyles count="0" defaultTableStyle="TableStyleMedium2" defaultPivotStyle="PivotStyleMedium9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9"/>
  <sheetViews>
    <sheetView tabSelected="1" view="pageBreakPreview" zoomScale="75" zoomScaleNormal="100" zoomScaleSheetLayoutView="75" workbookViewId="0">
      <pane xSplit="2" ySplit="5" topLeftCell="L6" activePane="bottomRight" state="frozenSplit"/>
      <selection pane="topRight" activeCell="C1" sqref="C1"/>
      <selection pane="bottomLeft" activeCell="A6" sqref="A6"/>
      <selection pane="bottomRight" activeCell="AM6" sqref="AM6:AN45"/>
    </sheetView>
  </sheetViews>
  <sheetFormatPr defaultRowHeight="14.25"/>
  <cols>
    <col min="1" max="1" width="6.7109375" style="1" customWidth="1"/>
    <col min="2" max="2" width="48.28515625" style="1" customWidth="1"/>
    <col min="3" max="3" width="9.140625" style="1" customWidth="1"/>
    <col min="4" max="4" width="8.7109375" style="1" customWidth="1"/>
    <col min="5" max="5" width="8.5703125" style="19" customWidth="1"/>
    <col min="6" max="6" width="10.85546875" style="19" customWidth="1"/>
    <col min="7" max="7" width="11" style="1" customWidth="1"/>
    <col min="8" max="9" width="11.85546875" style="1" customWidth="1"/>
    <col min="10" max="11" width="11.85546875" style="12" customWidth="1"/>
    <col min="12" max="12" width="9" style="19" customWidth="1"/>
    <col min="13" max="13" width="9.28515625" style="19" customWidth="1"/>
    <col min="14" max="14" width="7.85546875" style="12" customWidth="1"/>
    <col min="15" max="15" width="10.7109375" style="12" customWidth="1"/>
    <col min="16" max="16" width="8" style="1" customWidth="1"/>
    <col min="17" max="17" width="12.85546875" style="1" customWidth="1"/>
    <col min="18" max="18" width="9.28515625" style="1" customWidth="1"/>
    <col min="19" max="19" width="7.85546875" style="1" customWidth="1"/>
    <col min="20" max="20" width="9.140625" style="1" bestFit="1" customWidth="1"/>
    <col min="21" max="21" width="8.7109375" style="12" customWidth="1"/>
    <col min="22" max="24" width="9.85546875" style="12" customWidth="1"/>
    <col min="25" max="25" width="9" style="1" customWidth="1"/>
    <col min="26" max="26" width="10.5703125" style="1" customWidth="1"/>
    <col min="27" max="29" width="10.42578125" style="1" customWidth="1"/>
    <col min="30" max="30" width="8.7109375" style="1" customWidth="1"/>
    <col min="31" max="31" width="8.140625" style="1" customWidth="1"/>
    <col min="32" max="32" width="7.5703125" style="1" customWidth="1"/>
    <col min="33" max="33" width="8.42578125" style="1" customWidth="1"/>
    <col min="34" max="34" width="8.7109375" style="1" customWidth="1"/>
    <col min="35" max="35" width="9.85546875" style="1" customWidth="1"/>
    <col min="36" max="36" width="8.5703125" style="1" customWidth="1"/>
    <col min="37" max="37" width="9.85546875" style="1" customWidth="1"/>
    <col min="38" max="38" width="9.140625" style="1"/>
    <col min="39" max="39" width="9.42578125" style="1" customWidth="1"/>
    <col min="40" max="40" width="9.140625" style="1"/>
    <col min="41" max="43" width="10" style="1" customWidth="1"/>
    <col min="44" max="16384" width="9.140625" style="1"/>
  </cols>
  <sheetData>
    <row r="1" spans="1:43" ht="15" customHeight="1"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"/>
      <c r="AC1"/>
      <c r="AO1" s="81" t="s">
        <v>11</v>
      </c>
      <c r="AP1" s="81"/>
      <c r="AQ1" s="81"/>
    </row>
    <row r="2" spans="1:43" ht="15" customHeight="1">
      <c r="B2" s="83" t="s">
        <v>110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9"/>
      <c r="AC2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</row>
    <row r="3" spans="1:43" ht="29.25" customHeight="1">
      <c r="A3" s="72" t="s">
        <v>0</v>
      </c>
      <c r="B3" s="72" t="s">
        <v>2</v>
      </c>
      <c r="C3" s="84" t="s">
        <v>3</v>
      </c>
      <c r="D3" s="77"/>
      <c r="E3" s="77"/>
      <c r="F3" s="77"/>
      <c r="G3" s="77"/>
      <c r="H3" s="77"/>
      <c r="I3" s="78"/>
      <c r="J3" s="79" t="s">
        <v>4</v>
      </c>
      <c r="K3" s="79"/>
      <c r="L3" s="79"/>
      <c r="M3" s="79"/>
      <c r="N3" s="79"/>
      <c r="O3" s="79"/>
      <c r="P3" s="79"/>
      <c r="Q3" s="79"/>
      <c r="R3" s="80"/>
      <c r="S3" s="77" t="s">
        <v>108</v>
      </c>
      <c r="T3" s="77"/>
      <c r="U3" s="77"/>
      <c r="V3" s="77"/>
      <c r="W3" s="77"/>
      <c r="X3" s="77"/>
      <c r="Y3" s="77"/>
      <c r="Z3" s="77"/>
      <c r="AA3" s="78"/>
      <c r="AB3" s="84" t="s">
        <v>5</v>
      </c>
      <c r="AC3" s="77"/>
      <c r="AD3" s="77"/>
      <c r="AE3" s="77"/>
      <c r="AF3" s="77"/>
      <c r="AG3" s="77"/>
      <c r="AH3" s="77"/>
      <c r="AI3" s="77"/>
      <c r="AJ3" s="77"/>
      <c r="AK3" s="77"/>
      <c r="AL3" s="78"/>
      <c r="AM3" s="84" t="s">
        <v>9</v>
      </c>
      <c r="AN3" s="77"/>
      <c r="AO3" s="77"/>
      <c r="AP3" s="77"/>
      <c r="AQ3" s="78"/>
    </row>
    <row r="4" spans="1:43" ht="66" customHeight="1">
      <c r="A4" s="73"/>
      <c r="B4" s="73"/>
      <c r="C4" s="68" t="s">
        <v>88</v>
      </c>
      <c r="D4" s="68"/>
      <c r="E4" s="65" t="s">
        <v>82</v>
      </c>
      <c r="F4" s="65"/>
      <c r="G4" s="66" t="s">
        <v>1</v>
      </c>
      <c r="H4" s="70" t="s">
        <v>84</v>
      </c>
      <c r="I4" s="70" t="s">
        <v>85</v>
      </c>
      <c r="J4" s="69" t="s">
        <v>89</v>
      </c>
      <c r="K4" s="69"/>
      <c r="L4" s="74" t="s">
        <v>83</v>
      </c>
      <c r="M4" s="74"/>
      <c r="N4" s="69" t="s">
        <v>90</v>
      </c>
      <c r="O4" s="69"/>
      <c r="P4" s="72" t="s">
        <v>10</v>
      </c>
      <c r="Q4" s="70" t="s">
        <v>84</v>
      </c>
      <c r="R4" s="70" t="s">
        <v>85</v>
      </c>
      <c r="S4" s="69" t="s">
        <v>109</v>
      </c>
      <c r="T4" s="69"/>
      <c r="U4" s="75" t="s">
        <v>100</v>
      </c>
      <c r="V4" s="76"/>
      <c r="W4" s="68" t="s">
        <v>107</v>
      </c>
      <c r="X4" s="68"/>
      <c r="Y4" s="72" t="s">
        <v>10</v>
      </c>
      <c r="Z4" s="70" t="s">
        <v>84</v>
      </c>
      <c r="AA4" s="70" t="s">
        <v>85</v>
      </c>
      <c r="AB4" s="68" t="s">
        <v>98</v>
      </c>
      <c r="AC4" s="68"/>
      <c r="AD4" s="69" t="s">
        <v>93</v>
      </c>
      <c r="AE4" s="69"/>
      <c r="AF4" s="68" t="s">
        <v>94</v>
      </c>
      <c r="AG4" s="68"/>
      <c r="AH4" s="68" t="s">
        <v>91</v>
      </c>
      <c r="AI4" s="68"/>
      <c r="AJ4" s="72" t="s">
        <v>10</v>
      </c>
      <c r="AK4" s="70" t="s">
        <v>84</v>
      </c>
      <c r="AL4" s="70" t="s">
        <v>85</v>
      </c>
      <c r="AM4" s="68" t="s">
        <v>92</v>
      </c>
      <c r="AN4" s="68"/>
      <c r="AO4" s="72" t="s">
        <v>10</v>
      </c>
      <c r="AP4" s="70" t="s">
        <v>84</v>
      </c>
      <c r="AQ4" s="70" t="s">
        <v>85</v>
      </c>
    </row>
    <row r="5" spans="1:43" ht="42.75">
      <c r="A5" s="3"/>
      <c r="B5" s="73"/>
      <c r="C5" s="2" t="s">
        <v>8</v>
      </c>
      <c r="D5" s="2" t="s">
        <v>7</v>
      </c>
      <c r="E5" s="20" t="s">
        <v>6</v>
      </c>
      <c r="F5" s="20" t="s">
        <v>7</v>
      </c>
      <c r="G5" s="67"/>
      <c r="H5" s="71"/>
      <c r="I5" s="71"/>
      <c r="J5" s="41" t="s">
        <v>6</v>
      </c>
      <c r="K5" s="41" t="s">
        <v>7</v>
      </c>
      <c r="L5" s="20" t="s">
        <v>6</v>
      </c>
      <c r="M5" s="20" t="s">
        <v>7</v>
      </c>
      <c r="N5" s="11" t="s">
        <v>6</v>
      </c>
      <c r="O5" s="11" t="s">
        <v>7</v>
      </c>
      <c r="P5" s="73"/>
      <c r="Q5" s="71"/>
      <c r="R5" s="71"/>
      <c r="S5" s="11" t="s">
        <v>6</v>
      </c>
      <c r="T5" s="11" t="s">
        <v>7</v>
      </c>
      <c r="U5" s="2" t="s">
        <v>6</v>
      </c>
      <c r="V5" s="2" t="s">
        <v>7</v>
      </c>
      <c r="W5" s="2" t="s">
        <v>6</v>
      </c>
      <c r="X5" s="2" t="s">
        <v>7</v>
      </c>
      <c r="Y5" s="73"/>
      <c r="Z5" s="71"/>
      <c r="AA5" s="71"/>
      <c r="AB5" s="11" t="s">
        <v>6</v>
      </c>
      <c r="AC5" s="11" t="s">
        <v>7</v>
      </c>
      <c r="AD5" s="11" t="s">
        <v>6</v>
      </c>
      <c r="AE5" s="11" t="s">
        <v>7</v>
      </c>
      <c r="AF5" s="11" t="s">
        <v>6</v>
      </c>
      <c r="AG5" s="11" t="s">
        <v>7</v>
      </c>
      <c r="AH5" s="11" t="s">
        <v>6</v>
      </c>
      <c r="AI5" s="11" t="s">
        <v>7</v>
      </c>
      <c r="AJ5" s="73"/>
      <c r="AK5" s="71"/>
      <c r="AL5" s="71"/>
      <c r="AM5" s="2" t="s">
        <v>6</v>
      </c>
      <c r="AN5" s="2" t="s">
        <v>7</v>
      </c>
      <c r="AO5" s="73"/>
      <c r="AP5" s="71"/>
      <c r="AQ5" s="71"/>
    </row>
    <row r="6" spans="1:43" s="31" customFormat="1" ht="16.5" customHeight="1">
      <c r="A6" s="35">
        <v>1</v>
      </c>
      <c r="B6" s="4" t="s">
        <v>12</v>
      </c>
      <c r="C6" s="58">
        <v>41.8</v>
      </c>
      <c r="D6" s="58">
        <v>87.9</v>
      </c>
      <c r="E6" s="43">
        <v>39.99</v>
      </c>
      <c r="F6" s="44">
        <v>44.99</v>
      </c>
      <c r="G6" s="16">
        <f>COUNT(C6,E6)/2*100</f>
        <v>100</v>
      </c>
      <c r="H6" s="10">
        <f>AVERAGE(C6,E6)</f>
        <v>40.894999999999996</v>
      </c>
      <c r="I6" s="15">
        <f>AVERAGE(D6,F6)</f>
        <v>66.445000000000007</v>
      </c>
      <c r="J6" s="62">
        <v>29.1</v>
      </c>
      <c r="K6" s="62">
        <v>43.1</v>
      </c>
      <c r="L6" s="62">
        <v>26.7</v>
      </c>
      <c r="M6" s="62">
        <v>31.8</v>
      </c>
      <c r="N6" s="37">
        <v>21.3</v>
      </c>
      <c r="O6" s="38">
        <v>24</v>
      </c>
      <c r="P6" s="16">
        <f>COUNT(J6,N6,L6)/3*100</f>
        <v>100</v>
      </c>
      <c r="Q6" s="10">
        <f>AVERAGE(J6,L6,N6)</f>
        <v>25.7</v>
      </c>
      <c r="R6" s="10">
        <f>AVERAGE(K6,M6,O6)</f>
        <v>32.966666666666669</v>
      </c>
      <c r="S6" s="62">
        <v>26.2</v>
      </c>
      <c r="T6" s="62">
        <v>26.5</v>
      </c>
      <c r="U6" s="51">
        <v>29.5</v>
      </c>
      <c r="V6" s="52">
        <v>34</v>
      </c>
      <c r="W6" s="39">
        <v>34.6</v>
      </c>
      <c r="X6" s="39">
        <v>49</v>
      </c>
      <c r="Y6" s="16">
        <f>COUNT(S6,U6,W6)/3*100</f>
        <v>100</v>
      </c>
      <c r="Z6" s="10">
        <f>AVERAGE(S6,U6,W6)</f>
        <v>30.100000000000005</v>
      </c>
      <c r="AA6" s="10">
        <f>AVERAGE(T6,V6,X6)</f>
        <v>36.5</v>
      </c>
      <c r="AB6" s="39">
        <v>28.9</v>
      </c>
      <c r="AC6" s="39">
        <v>28.9</v>
      </c>
      <c r="AD6" s="39" t="s">
        <v>81</v>
      </c>
      <c r="AE6" s="39" t="s">
        <v>81</v>
      </c>
      <c r="AF6" s="39" t="s">
        <v>81</v>
      </c>
      <c r="AG6" s="39" t="s">
        <v>81</v>
      </c>
      <c r="AH6" s="39">
        <v>19.2</v>
      </c>
      <c r="AI6" s="39">
        <v>24.5</v>
      </c>
      <c r="AJ6" s="27">
        <f>COUNT(AB6,AD6,AF6,AH6)/4*100</f>
        <v>50</v>
      </c>
      <c r="AK6" s="10">
        <f>AVERAGE(AB6,AD6,AF6,AH6)</f>
        <v>24.049999999999997</v>
      </c>
      <c r="AL6" s="10">
        <f>AVERAGE(AC6,AE6,AG6,AI6)</f>
        <v>26.7</v>
      </c>
      <c r="AM6" s="40">
        <v>18.399999999999999</v>
      </c>
      <c r="AN6" s="39">
        <v>29.7</v>
      </c>
      <c r="AO6" s="14">
        <f>COUNT(AM6)/1*100</f>
        <v>100</v>
      </c>
      <c r="AP6" s="10"/>
      <c r="AQ6" s="10"/>
    </row>
    <row r="7" spans="1:43" ht="15.75" customHeight="1">
      <c r="A7" s="35">
        <v>2</v>
      </c>
      <c r="B7" s="4" t="s">
        <v>13</v>
      </c>
      <c r="C7" s="58">
        <v>29.8</v>
      </c>
      <c r="D7" s="58">
        <v>87.9</v>
      </c>
      <c r="E7" s="43">
        <v>40.39</v>
      </c>
      <c r="F7" s="44">
        <v>97.99</v>
      </c>
      <c r="G7" s="16">
        <f t="shared" ref="G7:G45" si="0">COUNT(C7,E7)/2*100</f>
        <v>100</v>
      </c>
      <c r="H7" s="10">
        <f t="shared" ref="H7:H45" si="1">AVERAGE(C7,E7)</f>
        <v>35.094999999999999</v>
      </c>
      <c r="I7" s="15">
        <f t="shared" ref="I7:I45" si="2">AVERAGE(D7,F7)</f>
        <v>92.944999999999993</v>
      </c>
      <c r="J7" s="62">
        <v>37.799999999999997</v>
      </c>
      <c r="K7" s="62">
        <v>134</v>
      </c>
      <c r="L7" s="62">
        <v>43.6</v>
      </c>
      <c r="M7" s="62">
        <v>53.9</v>
      </c>
      <c r="N7" s="37">
        <v>39.200000000000003</v>
      </c>
      <c r="O7" s="38">
        <v>86</v>
      </c>
      <c r="P7" s="16">
        <f t="shared" ref="P7:P25" si="3">COUNT(J7,N7,L7)/3*100</f>
        <v>100</v>
      </c>
      <c r="Q7" s="10">
        <f t="shared" ref="Q7:Q45" si="4">AVERAGE(J7,L7,N7)</f>
        <v>40.200000000000003</v>
      </c>
      <c r="R7" s="10">
        <f t="shared" ref="R7:R45" si="5">AVERAGE(K7,M7,O7)</f>
        <v>91.3</v>
      </c>
      <c r="S7" s="62">
        <v>65</v>
      </c>
      <c r="T7" s="62">
        <v>67</v>
      </c>
      <c r="U7" s="53">
        <v>44</v>
      </c>
      <c r="V7" s="54">
        <v>58</v>
      </c>
      <c r="W7" s="39">
        <v>35</v>
      </c>
      <c r="X7" s="39">
        <v>50</v>
      </c>
      <c r="Y7" s="16">
        <f t="shared" ref="Y7:Y45" si="6">COUNT(S7,U7,W7)/3*100</f>
        <v>100</v>
      </c>
      <c r="Z7" s="10">
        <f t="shared" ref="Z7:Z45" si="7">AVERAGE(S7,U7,W7)</f>
        <v>48</v>
      </c>
      <c r="AA7" s="10">
        <f t="shared" ref="AA7:AA45" si="8">AVERAGE(T7,V7,X7)</f>
        <v>58.333333333333336</v>
      </c>
      <c r="AB7" s="39">
        <v>41</v>
      </c>
      <c r="AC7" s="39">
        <v>41</v>
      </c>
      <c r="AD7" s="39" t="s">
        <v>81</v>
      </c>
      <c r="AE7" s="39" t="s">
        <v>81</v>
      </c>
      <c r="AF7" s="39" t="s">
        <v>81</v>
      </c>
      <c r="AG7" s="39" t="s">
        <v>81</v>
      </c>
      <c r="AH7" s="39">
        <v>43.5</v>
      </c>
      <c r="AI7" s="39">
        <v>57</v>
      </c>
      <c r="AJ7" s="27">
        <f t="shared" ref="AJ7:AJ45" si="9">COUNT(AB7,AD7,AF7,AH7)/4*100</f>
        <v>50</v>
      </c>
      <c r="AK7" s="10">
        <f t="shared" ref="AK7:AK45" si="10">AVERAGE(AB7,AD7,AF7,AH7)</f>
        <v>42.25</v>
      </c>
      <c r="AL7" s="10">
        <f t="shared" ref="AL7:AL45" si="11">AVERAGE(AC7,AE7,AG7,AI7)</f>
        <v>49</v>
      </c>
      <c r="AM7" s="40">
        <v>42</v>
      </c>
      <c r="AN7" s="39">
        <v>50</v>
      </c>
      <c r="AO7" s="14">
        <f t="shared" ref="AO7:AO45" si="12">COUNT(AM7)/1*100</f>
        <v>100</v>
      </c>
      <c r="AP7" s="10"/>
      <c r="AQ7" s="10"/>
    </row>
    <row r="8" spans="1:43" ht="15.75">
      <c r="A8" s="35">
        <v>3</v>
      </c>
      <c r="B8" s="4" t="s">
        <v>15</v>
      </c>
      <c r="C8" s="58">
        <v>29</v>
      </c>
      <c r="D8" s="58">
        <v>96</v>
      </c>
      <c r="E8" s="43">
        <v>25.99</v>
      </c>
      <c r="F8" s="44">
        <v>60.99</v>
      </c>
      <c r="G8" s="16">
        <f t="shared" si="0"/>
        <v>100</v>
      </c>
      <c r="H8" s="10">
        <f t="shared" si="1"/>
        <v>27.494999999999997</v>
      </c>
      <c r="I8" s="15">
        <f t="shared" si="2"/>
        <v>78.495000000000005</v>
      </c>
      <c r="J8" s="62">
        <v>25.8</v>
      </c>
      <c r="K8" s="62">
        <v>95</v>
      </c>
      <c r="L8" s="62">
        <v>31.2</v>
      </c>
      <c r="M8" s="62">
        <v>31.2</v>
      </c>
      <c r="N8" s="37">
        <v>29.4</v>
      </c>
      <c r="O8" s="38">
        <v>52</v>
      </c>
      <c r="P8" s="16">
        <f t="shared" si="3"/>
        <v>100</v>
      </c>
      <c r="Q8" s="10">
        <f t="shared" si="4"/>
        <v>28.8</v>
      </c>
      <c r="R8" s="10">
        <f t="shared" si="5"/>
        <v>59.4</v>
      </c>
      <c r="S8" s="62">
        <v>38</v>
      </c>
      <c r="T8" s="62">
        <v>53</v>
      </c>
      <c r="U8" s="53">
        <v>36.200000000000003</v>
      </c>
      <c r="V8" s="54">
        <v>40</v>
      </c>
      <c r="W8" s="39">
        <v>30</v>
      </c>
      <c r="X8" s="39">
        <v>30</v>
      </c>
      <c r="Y8" s="16">
        <f t="shared" si="6"/>
        <v>100</v>
      </c>
      <c r="Z8" s="10">
        <f t="shared" si="7"/>
        <v>34.733333333333334</v>
      </c>
      <c r="AA8" s="10">
        <f t="shared" si="8"/>
        <v>41</v>
      </c>
      <c r="AB8" s="39">
        <v>28</v>
      </c>
      <c r="AC8" s="39">
        <v>28</v>
      </c>
      <c r="AD8" s="39" t="s">
        <v>81</v>
      </c>
      <c r="AE8" s="39" t="s">
        <v>81</v>
      </c>
      <c r="AF8" s="39" t="s">
        <v>81</v>
      </c>
      <c r="AG8" s="39" t="s">
        <v>81</v>
      </c>
      <c r="AH8" s="39">
        <v>28.9</v>
      </c>
      <c r="AI8" s="39">
        <v>33.5</v>
      </c>
      <c r="AJ8" s="27">
        <f t="shared" si="9"/>
        <v>50</v>
      </c>
      <c r="AK8" s="10">
        <f t="shared" si="10"/>
        <v>28.45</v>
      </c>
      <c r="AL8" s="10">
        <f t="shared" si="11"/>
        <v>30.75</v>
      </c>
      <c r="AM8" s="40">
        <v>23</v>
      </c>
      <c r="AN8" s="39">
        <v>27</v>
      </c>
      <c r="AO8" s="14">
        <f t="shared" si="12"/>
        <v>100</v>
      </c>
      <c r="AP8" s="10"/>
      <c r="AQ8" s="10"/>
    </row>
    <row r="9" spans="1:43" ht="15.75">
      <c r="A9" s="35">
        <v>4</v>
      </c>
      <c r="B9" s="4" t="s">
        <v>17</v>
      </c>
      <c r="C9" s="58">
        <v>19.7</v>
      </c>
      <c r="D9" s="58">
        <v>56</v>
      </c>
      <c r="E9" s="43">
        <v>34.99</v>
      </c>
      <c r="F9" s="44">
        <v>78.989999999999995</v>
      </c>
      <c r="G9" s="16">
        <f t="shared" si="0"/>
        <v>100</v>
      </c>
      <c r="H9" s="10">
        <f t="shared" si="1"/>
        <v>27.344999999999999</v>
      </c>
      <c r="I9" s="15">
        <f t="shared" si="2"/>
        <v>67.495000000000005</v>
      </c>
      <c r="J9" s="62">
        <v>35</v>
      </c>
      <c r="K9" s="62">
        <v>176.2</v>
      </c>
      <c r="L9" s="64">
        <v>31.1</v>
      </c>
      <c r="M9" s="64">
        <v>31.1</v>
      </c>
      <c r="N9" s="37">
        <v>27.6</v>
      </c>
      <c r="O9" s="38">
        <v>35</v>
      </c>
      <c r="P9" s="16">
        <f t="shared" si="3"/>
        <v>100</v>
      </c>
      <c r="Q9" s="10">
        <f t="shared" si="4"/>
        <v>31.233333333333331</v>
      </c>
      <c r="R9" s="10">
        <f t="shared" si="5"/>
        <v>80.766666666666666</v>
      </c>
      <c r="S9" s="62">
        <v>31</v>
      </c>
      <c r="T9" s="62">
        <v>44</v>
      </c>
      <c r="U9" s="53">
        <v>34</v>
      </c>
      <c r="V9" s="54">
        <v>34</v>
      </c>
      <c r="W9" s="39">
        <v>29</v>
      </c>
      <c r="X9" s="39">
        <v>48</v>
      </c>
      <c r="Y9" s="16">
        <f t="shared" si="6"/>
        <v>100</v>
      </c>
      <c r="Z9" s="10">
        <f t="shared" si="7"/>
        <v>31.333333333333332</v>
      </c>
      <c r="AA9" s="10">
        <f t="shared" si="8"/>
        <v>42</v>
      </c>
      <c r="AB9" s="39">
        <v>34</v>
      </c>
      <c r="AC9" s="39">
        <v>50</v>
      </c>
      <c r="AD9" s="39" t="s">
        <v>81</v>
      </c>
      <c r="AE9" s="39" t="s">
        <v>81</v>
      </c>
      <c r="AF9" s="39" t="s">
        <v>81</v>
      </c>
      <c r="AG9" s="39" t="s">
        <v>81</v>
      </c>
      <c r="AH9" s="39">
        <v>30.7</v>
      </c>
      <c r="AI9" s="39">
        <v>30.7</v>
      </c>
      <c r="AJ9" s="27">
        <f t="shared" si="9"/>
        <v>50</v>
      </c>
      <c r="AK9" s="10">
        <f t="shared" si="10"/>
        <v>32.35</v>
      </c>
      <c r="AL9" s="10">
        <f t="shared" si="11"/>
        <v>40.35</v>
      </c>
      <c r="AM9" s="40">
        <v>29</v>
      </c>
      <c r="AN9" s="39">
        <v>43</v>
      </c>
      <c r="AO9" s="14">
        <f t="shared" si="12"/>
        <v>100</v>
      </c>
      <c r="AP9" s="10"/>
      <c r="AQ9" s="10"/>
    </row>
    <row r="10" spans="1:43" ht="15.75">
      <c r="A10" s="35">
        <v>5</v>
      </c>
      <c r="B10" s="4" t="s">
        <v>19</v>
      </c>
      <c r="C10" s="58">
        <v>49.9</v>
      </c>
      <c r="D10" s="58">
        <v>183</v>
      </c>
      <c r="E10" s="43">
        <v>52.99</v>
      </c>
      <c r="F10" s="44">
        <v>124.99</v>
      </c>
      <c r="G10" s="16">
        <f t="shared" si="0"/>
        <v>100</v>
      </c>
      <c r="H10" s="10">
        <f t="shared" si="1"/>
        <v>51.445</v>
      </c>
      <c r="I10" s="15">
        <f t="shared" si="2"/>
        <v>153.995</v>
      </c>
      <c r="J10" s="62">
        <v>50.1</v>
      </c>
      <c r="K10" s="62">
        <v>104.5</v>
      </c>
      <c r="L10" s="64">
        <v>59.9</v>
      </c>
      <c r="M10" s="64">
        <v>100.9</v>
      </c>
      <c r="N10" s="37">
        <v>67</v>
      </c>
      <c r="O10" s="38">
        <v>87</v>
      </c>
      <c r="P10" s="16">
        <f t="shared" si="3"/>
        <v>100</v>
      </c>
      <c r="Q10" s="10">
        <f t="shared" si="4"/>
        <v>59</v>
      </c>
      <c r="R10" s="10">
        <f t="shared" si="5"/>
        <v>97.466666666666654</v>
      </c>
      <c r="S10" s="62">
        <v>63</v>
      </c>
      <c r="T10" s="62">
        <v>90</v>
      </c>
      <c r="U10" s="53">
        <v>72</v>
      </c>
      <c r="V10" s="54">
        <v>111</v>
      </c>
      <c r="W10" s="39">
        <v>79</v>
      </c>
      <c r="X10" s="39">
        <v>108</v>
      </c>
      <c r="Y10" s="16">
        <f t="shared" si="6"/>
        <v>100</v>
      </c>
      <c r="Z10" s="10">
        <f t="shared" si="7"/>
        <v>71.333333333333329</v>
      </c>
      <c r="AA10" s="10">
        <f t="shared" si="8"/>
        <v>103</v>
      </c>
      <c r="AB10" s="39">
        <v>80</v>
      </c>
      <c r="AC10" s="39">
        <v>80</v>
      </c>
      <c r="AD10" s="39">
        <v>76</v>
      </c>
      <c r="AE10" s="39">
        <v>88</v>
      </c>
      <c r="AF10" s="39" t="s">
        <v>81</v>
      </c>
      <c r="AG10" s="39" t="s">
        <v>81</v>
      </c>
      <c r="AH10" s="39">
        <v>49.7</v>
      </c>
      <c r="AI10" s="39">
        <v>84</v>
      </c>
      <c r="AJ10" s="27">
        <f t="shared" si="9"/>
        <v>75</v>
      </c>
      <c r="AK10" s="10">
        <f t="shared" si="10"/>
        <v>68.566666666666663</v>
      </c>
      <c r="AL10" s="10">
        <f t="shared" si="11"/>
        <v>84</v>
      </c>
      <c r="AM10" s="40">
        <v>70</v>
      </c>
      <c r="AN10" s="39">
        <v>120</v>
      </c>
      <c r="AO10" s="14">
        <f t="shared" si="12"/>
        <v>100</v>
      </c>
      <c r="AP10" s="10"/>
      <c r="AQ10" s="10"/>
    </row>
    <row r="11" spans="1:43" s="31" customFormat="1" ht="15.75">
      <c r="A11" s="35">
        <v>6</v>
      </c>
      <c r="B11" s="4" t="s">
        <v>20</v>
      </c>
      <c r="C11" s="58">
        <v>37.6</v>
      </c>
      <c r="D11" s="58">
        <v>79.900000000000006</v>
      </c>
      <c r="E11" s="43">
        <v>41.99</v>
      </c>
      <c r="F11" s="44">
        <v>41.99</v>
      </c>
      <c r="G11" s="16">
        <f t="shared" si="0"/>
        <v>100</v>
      </c>
      <c r="H11" s="10">
        <f t="shared" si="1"/>
        <v>39.795000000000002</v>
      </c>
      <c r="I11" s="15">
        <f t="shared" si="2"/>
        <v>60.945000000000007</v>
      </c>
      <c r="J11" s="62">
        <v>38.6</v>
      </c>
      <c r="K11" s="62">
        <v>46.2</v>
      </c>
      <c r="L11" s="64">
        <v>39.9</v>
      </c>
      <c r="M11" s="64">
        <v>39.9</v>
      </c>
      <c r="N11" s="37">
        <v>39.299999999999997</v>
      </c>
      <c r="O11" s="38">
        <v>39.299999999999997</v>
      </c>
      <c r="P11" s="16">
        <f t="shared" si="3"/>
        <v>100</v>
      </c>
      <c r="Q11" s="10">
        <f t="shared" si="4"/>
        <v>39.266666666666666</v>
      </c>
      <c r="R11" s="10">
        <f t="shared" si="5"/>
        <v>41.8</v>
      </c>
      <c r="S11" s="62">
        <v>50</v>
      </c>
      <c r="T11" s="62">
        <v>51</v>
      </c>
      <c r="U11" s="53">
        <v>44</v>
      </c>
      <c r="V11" s="54">
        <v>44</v>
      </c>
      <c r="W11" s="39">
        <v>49</v>
      </c>
      <c r="X11" s="39">
        <v>80</v>
      </c>
      <c r="Y11" s="16">
        <f t="shared" si="6"/>
        <v>100</v>
      </c>
      <c r="Z11" s="10">
        <f t="shared" si="7"/>
        <v>47.666666666666664</v>
      </c>
      <c r="AA11" s="10">
        <f t="shared" si="8"/>
        <v>58.333333333333336</v>
      </c>
      <c r="AB11" s="39">
        <v>46</v>
      </c>
      <c r="AC11" s="39">
        <v>46</v>
      </c>
      <c r="AD11" s="39" t="s">
        <v>81</v>
      </c>
      <c r="AE11" s="39" t="s">
        <v>81</v>
      </c>
      <c r="AF11" s="39" t="s">
        <v>81</v>
      </c>
      <c r="AG11" s="39" t="s">
        <v>81</v>
      </c>
      <c r="AH11" s="39">
        <v>36</v>
      </c>
      <c r="AI11" s="39">
        <v>36</v>
      </c>
      <c r="AJ11" s="27">
        <f t="shared" si="9"/>
        <v>50</v>
      </c>
      <c r="AK11" s="10">
        <f t="shared" si="10"/>
        <v>41</v>
      </c>
      <c r="AL11" s="10">
        <f t="shared" si="11"/>
        <v>41</v>
      </c>
      <c r="AM11" s="40">
        <v>39</v>
      </c>
      <c r="AN11" s="39">
        <v>50</v>
      </c>
      <c r="AO11" s="14">
        <f t="shared" si="12"/>
        <v>100</v>
      </c>
      <c r="AP11" s="10"/>
      <c r="AQ11" s="10"/>
    </row>
    <row r="12" spans="1:43" ht="15.75">
      <c r="A12" s="35">
        <v>7</v>
      </c>
      <c r="B12" s="4" t="s">
        <v>22</v>
      </c>
      <c r="C12" s="58">
        <v>8.9</v>
      </c>
      <c r="D12" s="58">
        <v>13.2</v>
      </c>
      <c r="E12" s="43">
        <v>8.99</v>
      </c>
      <c r="F12" s="44">
        <v>12.99</v>
      </c>
      <c r="G12" s="16">
        <f t="shared" si="0"/>
        <v>100</v>
      </c>
      <c r="H12" s="10">
        <f t="shared" si="1"/>
        <v>8.9450000000000003</v>
      </c>
      <c r="I12" s="15">
        <f t="shared" si="2"/>
        <v>13.094999999999999</v>
      </c>
      <c r="J12" s="62">
        <v>8.6</v>
      </c>
      <c r="K12" s="62">
        <v>41.7</v>
      </c>
      <c r="L12" s="64">
        <v>9.1999999999999993</v>
      </c>
      <c r="M12" s="64">
        <v>13.9</v>
      </c>
      <c r="N12" s="37">
        <v>16.8</v>
      </c>
      <c r="O12" s="38">
        <v>16.8</v>
      </c>
      <c r="P12" s="16">
        <f t="shared" si="3"/>
        <v>100</v>
      </c>
      <c r="Q12" s="10">
        <f t="shared" si="4"/>
        <v>11.533333333333331</v>
      </c>
      <c r="R12" s="10">
        <f t="shared" si="5"/>
        <v>24.133333333333336</v>
      </c>
      <c r="S12" s="62">
        <v>10</v>
      </c>
      <c r="T12" s="62">
        <v>12</v>
      </c>
      <c r="U12" s="53">
        <v>11</v>
      </c>
      <c r="V12" s="54">
        <v>11</v>
      </c>
      <c r="W12" s="39">
        <v>13</v>
      </c>
      <c r="X12" s="39">
        <v>13</v>
      </c>
      <c r="Y12" s="16">
        <f t="shared" si="6"/>
        <v>100</v>
      </c>
      <c r="Z12" s="10">
        <f t="shared" si="7"/>
        <v>11.333333333333334</v>
      </c>
      <c r="AA12" s="10">
        <f t="shared" si="8"/>
        <v>12</v>
      </c>
      <c r="AB12" s="39">
        <v>16</v>
      </c>
      <c r="AC12" s="39">
        <v>16</v>
      </c>
      <c r="AD12" s="39">
        <v>15</v>
      </c>
      <c r="AE12" s="39">
        <v>16</v>
      </c>
      <c r="AF12" s="39" t="s">
        <v>81</v>
      </c>
      <c r="AG12" s="39" t="s">
        <v>81</v>
      </c>
      <c r="AH12" s="39">
        <v>8.6999999999999993</v>
      </c>
      <c r="AI12" s="39">
        <v>8.6999999999999993</v>
      </c>
      <c r="AJ12" s="27">
        <f t="shared" si="9"/>
        <v>75</v>
      </c>
      <c r="AK12" s="10">
        <f t="shared" si="10"/>
        <v>13.233333333333334</v>
      </c>
      <c r="AL12" s="10">
        <f t="shared" si="11"/>
        <v>13.566666666666668</v>
      </c>
      <c r="AM12" s="40">
        <v>8.1999999999999993</v>
      </c>
      <c r="AN12" s="39">
        <v>9.1999999999999993</v>
      </c>
      <c r="AO12" s="14">
        <f t="shared" si="12"/>
        <v>100</v>
      </c>
      <c r="AP12" s="10"/>
      <c r="AQ12" s="10"/>
    </row>
    <row r="13" spans="1:43" ht="15.75">
      <c r="A13" s="35">
        <v>8</v>
      </c>
      <c r="B13" s="4" t="s">
        <v>24</v>
      </c>
      <c r="C13" s="58">
        <v>142</v>
      </c>
      <c r="D13" s="58">
        <v>639</v>
      </c>
      <c r="E13" s="43">
        <v>162.99</v>
      </c>
      <c r="F13" s="44">
        <v>930.99</v>
      </c>
      <c r="G13" s="16">
        <f t="shared" si="0"/>
        <v>100</v>
      </c>
      <c r="H13" s="10">
        <f t="shared" si="1"/>
        <v>152.495</v>
      </c>
      <c r="I13" s="15">
        <f t="shared" si="2"/>
        <v>784.995</v>
      </c>
      <c r="J13" s="62">
        <v>253</v>
      </c>
      <c r="K13" s="62">
        <v>1083</v>
      </c>
      <c r="L13" s="64">
        <v>400</v>
      </c>
      <c r="M13" s="64">
        <v>1070</v>
      </c>
      <c r="N13" s="37" t="s">
        <v>81</v>
      </c>
      <c r="O13" s="38" t="s">
        <v>81</v>
      </c>
      <c r="P13" s="16">
        <f t="shared" si="3"/>
        <v>66.666666666666657</v>
      </c>
      <c r="Q13" s="10">
        <f t="shared" si="4"/>
        <v>326.5</v>
      </c>
      <c r="R13" s="10">
        <f t="shared" si="5"/>
        <v>1076.5</v>
      </c>
      <c r="S13" s="62">
        <v>670</v>
      </c>
      <c r="T13" s="62">
        <v>800</v>
      </c>
      <c r="U13" s="53">
        <v>420</v>
      </c>
      <c r="V13" s="54">
        <v>730</v>
      </c>
      <c r="W13" s="39">
        <v>350</v>
      </c>
      <c r="X13" s="39">
        <v>890</v>
      </c>
      <c r="Y13" s="16">
        <f t="shared" si="6"/>
        <v>100</v>
      </c>
      <c r="Z13" s="10">
        <f t="shared" si="7"/>
        <v>480</v>
      </c>
      <c r="AA13" s="10">
        <f t="shared" si="8"/>
        <v>806.66666666666663</v>
      </c>
      <c r="AB13" s="39">
        <v>550</v>
      </c>
      <c r="AC13" s="39">
        <v>550</v>
      </c>
      <c r="AD13" s="39">
        <v>333</v>
      </c>
      <c r="AE13" s="39">
        <v>900</v>
      </c>
      <c r="AF13" s="39" t="s">
        <v>81</v>
      </c>
      <c r="AG13" s="39" t="s">
        <v>81</v>
      </c>
      <c r="AH13" s="39">
        <v>620</v>
      </c>
      <c r="AI13" s="39">
        <v>1040</v>
      </c>
      <c r="AJ13" s="27">
        <f t="shared" si="9"/>
        <v>75</v>
      </c>
      <c r="AK13" s="10">
        <f t="shared" si="10"/>
        <v>501</v>
      </c>
      <c r="AL13" s="10">
        <f t="shared" si="11"/>
        <v>830</v>
      </c>
      <c r="AM13" s="40">
        <v>600</v>
      </c>
      <c r="AN13" s="39">
        <v>800</v>
      </c>
      <c r="AO13" s="14">
        <f t="shared" si="12"/>
        <v>100</v>
      </c>
      <c r="AP13" s="10"/>
      <c r="AQ13" s="10"/>
    </row>
    <row r="14" spans="1:43" ht="15.75">
      <c r="A14" s="35">
        <v>9</v>
      </c>
      <c r="B14" s="4" t="s">
        <v>26</v>
      </c>
      <c r="C14" s="58">
        <v>23.9</v>
      </c>
      <c r="D14" s="58">
        <v>55.9</v>
      </c>
      <c r="E14" s="43">
        <v>42.99</v>
      </c>
      <c r="F14" s="44">
        <v>89.99</v>
      </c>
      <c r="G14" s="16">
        <f t="shared" si="0"/>
        <v>100</v>
      </c>
      <c r="H14" s="10">
        <f t="shared" si="1"/>
        <v>33.445</v>
      </c>
      <c r="I14" s="15">
        <f t="shared" si="2"/>
        <v>72.944999999999993</v>
      </c>
      <c r="J14" s="62">
        <v>43.6</v>
      </c>
      <c r="K14" s="62">
        <v>70</v>
      </c>
      <c r="L14" s="64">
        <v>44.9</v>
      </c>
      <c r="M14" s="64">
        <v>44.9</v>
      </c>
      <c r="N14" s="37">
        <v>47.3</v>
      </c>
      <c r="O14" s="38">
        <v>68</v>
      </c>
      <c r="P14" s="16">
        <f t="shared" si="3"/>
        <v>100</v>
      </c>
      <c r="Q14" s="10">
        <f t="shared" si="4"/>
        <v>45.266666666666673</v>
      </c>
      <c r="R14" s="10">
        <f t="shared" si="5"/>
        <v>60.966666666666669</v>
      </c>
      <c r="S14" s="62">
        <v>45</v>
      </c>
      <c r="T14" s="62">
        <v>45</v>
      </c>
      <c r="U14" s="53">
        <v>45</v>
      </c>
      <c r="V14" s="54">
        <v>45</v>
      </c>
      <c r="W14" s="39">
        <v>49</v>
      </c>
      <c r="X14" s="39">
        <v>49</v>
      </c>
      <c r="Y14" s="16">
        <f t="shared" si="6"/>
        <v>100</v>
      </c>
      <c r="Z14" s="10">
        <f t="shared" si="7"/>
        <v>46.333333333333336</v>
      </c>
      <c r="AA14" s="10">
        <f t="shared" si="8"/>
        <v>46.333333333333336</v>
      </c>
      <c r="AB14" s="39">
        <v>47</v>
      </c>
      <c r="AC14" s="39">
        <v>47</v>
      </c>
      <c r="AD14" s="39">
        <v>43</v>
      </c>
      <c r="AE14" s="39">
        <v>47</v>
      </c>
      <c r="AF14" s="39" t="s">
        <v>81</v>
      </c>
      <c r="AG14" s="39" t="s">
        <v>81</v>
      </c>
      <c r="AH14" s="39">
        <v>46</v>
      </c>
      <c r="AI14" s="39">
        <v>46</v>
      </c>
      <c r="AJ14" s="27">
        <f t="shared" si="9"/>
        <v>75</v>
      </c>
      <c r="AK14" s="10">
        <f t="shared" si="10"/>
        <v>45.333333333333336</v>
      </c>
      <c r="AL14" s="10">
        <f t="shared" si="11"/>
        <v>46.666666666666664</v>
      </c>
      <c r="AM14" s="40">
        <v>41</v>
      </c>
      <c r="AN14" s="39">
        <v>41</v>
      </c>
      <c r="AO14" s="14">
        <f t="shared" si="12"/>
        <v>100</v>
      </c>
      <c r="AP14" s="10"/>
      <c r="AQ14" s="10"/>
    </row>
    <row r="15" spans="1:43" ht="15.75">
      <c r="A15" s="35">
        <v>10</v>
      </c>
      <c r="B15" s="4" t="s">
        <v>28</v>
      </c>
      <c r="C15" s="58">
        <v>159.30000000000001</v>
      </c>
      <c r="D15" s="58">
        <v>649</v>
      </c>
      <c r="E15" s="43">
        <v>146.99</v>
      </c>
      <c r="F15" s="44">
        <v>478.99</v>
      </c>
      <c r="G15" s="16">
        <f t="shared" si="0"/>
        <v>100</v>
      </c>
      <c r="H15" s="10">
        <f t="shared" si="1"/>
        <v>153.14500000000001</v>
      </c>
      <c r="I15" s="15">
        <f t="shared" si="2"/>
        <v>563.995</v>
      </c>
      <c r="J15" s="62">
        <v>165</v>
      </c>
      <c r="K15" s="62">
        <v>412</v>
      </c>
      <c r="L15" s="64">
        <v>176.3</v>
      </c>
      <c r="M15" s="64">
        <v>362.5</v>
      </c>
      <c r="N15" s="37">
        <v>283</v>
      </c>
      <c r="O15" s="38">
        <v>408</v>
      </c>
      <c r="P15" s="16">
        <f t="shared" si="3"/>
        <v>100</v>
      </c>
      <c r="Q15" s="10">
        <f t="shared" si="4"/>
        <v>208.1</v>
      </c>
      <c r="R15" s="10">
        <f t="shared" si="5"/>
        <v>394.16666666666669</v>
      </c>
      <c r="S15" s="62">
        <v>159</v>
      </c>
      <c r="T15" s="62">
        <v>317</v>
      </c>
      <c r="U15" s="53">
        <v>180</v>
      </c>
      <c r="V15" s="54">
        <v>370</v>
      </c>
      <c r="W15" s="39">
        <v>238</v>
      </c>
      <c r="X15" s="39">
        <v>340</v>
      </c>
      <c r="Y15" s="16">
        <f t="shared" si="6"/>
        <v>100</v>
      </c>
      <c r="Z15" s="10">
        <f t="shared" si="7"/>
        <v>192.33333333333334</v>
      </c>
      <c r="AA15" s="10">
        <f t="shared" si="8"/>
        <v>342.33333333333331</v>
      </c>
      <c r="AB15" s="39">
        <v>200</v>
      </c>
      <c r="AC15" s="39">
        <v>380</v>
      </c>
      <c r="AD15" s="39">
        <v>220</v>
      </c>
      <c r="AE15" s="39">
        <v>340</v>
      </c>
      <c r="AF15" s="39" t="s">
        <v>81</v>
      </c>
      <c r="AG15" s="39" t="s">
        <v>81</v>
      </c>
      <c r="AH15" s="39">
        <v>150</v>
      </c>
      <c r="AI15" s="39">
        <v>345</v>
      </c>
      <c r="AJ15" s="27">
        <f t="shared" si="9"/>
        <v>75</v>
      </c>
      <c r="AK15" s="10">
        <f t="shared" si="10"/>
        <v>190</v>
      </c>
      <c r="AL15" s="10">
        <f t="shared" si="11"/>
        <v>355</v>
      </c>
      <c r="AM15" s="40">
        <v>197</v>
      </c>
      <c r="AN15" s="39">
        <v>350</v>
      </c>
      <c r="AO15" s="14">
        <f t="shared" si="12"/>
        <v>100</v>
      </c>
      <c r="AP15" s="10"/>
      <c r="AQ15" s="10"/>
    </row>
    <row r="16" spans="1:43" ht="15.75">
      <c r="A16" s="35">
        <v>11</v>
      </c>
      <c r="B16" s="4" t="s">
        <v>30</v>
      </c>
      <c r="C16" s="58">
        <v>169.9</v>
      </c>
      <c r="D16" s="58">
        <v>1033</v>
      </c>
      <c r="E16" s="43">
        <v>173.99</v>
      </c>
      <c r="F16" s="44">
        <v>555.99</v>
      </c>
      <c r="G16" s="16">
        <f t="shared" si="0"/>
        <v>100</v>
      </c>
      <c r="H16" s="10">
        <f t="shared" si="1"/>
        <v>171.94499999999999</v>
      </c>
      <c r="I16" s="15">
        <f t="shared" si="2"/>
        <v>794.495</v>
      </c>
      <c r="J16" s="62">
        <v>325</v>
      </c>
      <c r="K16" s="62">
        <v>650</v>
      </c>
      <c r="L16" s="64">
        <v>289.89999999999998</v>
      </c>
      <c r="M16" s="64">
        <v>381.3</v>
      </c>
      <c r="N16" s="37">
        <v>351</v>
      </c>
      <c r="O16" s="38">
        <v>745</v>
      </c>
      <c r="P16" s="16">
        <f t="shared" si="3"/>
        <v>100</v>
      </c>
      <c r="Q16" s="10">
        <f t="shared" si="4"/>
        <v>321.96666666666664</v>
      </c>
      <c r="R16" s="10">
        <f t="shared" si="5"/>
        <v>592.1</v>
      </c>
      <c r="S16" s="62">
        <v>196</v>
      </c>
      <c r="T16" s="62">
        <v>517</v>
      </c>
      <c r="U16" s="53">
        <v>242</v>
      </c>
      <c r="V16" s="54">
        <v>360</v>
      </c>
      <c r="W16" s="39">
        <v>200</v>
      </c>
      <c r="X16" s="39">
        <v>370</v>
      </c>
      <c r="Y16" s="16">
        <f t="shared" si="6"/>
        <v>100</v>
      </c>
      <c r="Z16" s="10">
        <f t="shared" si="7"/>
        <v>212.66666666666666</v>
      </c>
      <c r="AA16" s="10">
        <f t="shared" si="8"/>
        <v>415.66666666666669</v>
      </c>
      <c r="AB16" s="39">
        <v>280</v>
      </c>
      <c r="AC16" s="39">
        <v>320</v>
      </c>
      <c r="AD16" s="39">
        <v>280</v>
      </c>
      <c r="AE16" s="39">
        <v>350</v>
      </c>
      <c r="AF16" s="39" t="s">
        <v>81</v>
      </c>
      <c r="AG16" s="39" t="s">
        <v>81</v>
      </c>
      <c r="AH16" s="39">
        <v>150</v>
      </c>
      <c r="AI16" s="39">
        <v>370</v>
      </c>
      <c r="AJ16" s="27">
        <f t="shared" si="9"/>
        <v>75</v>
      </c>
      <c r="AK16" s="10">
        <f t="shared" si="10"/>
        <v>236.66666666666666</v>
      </c>
      <c r="AL16" s="10">
        <f t="shared" si="11"/>
        <v>346.66666666666669</v>
      </c>
      <c r="AM16" s="40">
        <v>300</v>
      </c>
      <c r="AN16" s="39">
        <v>450</v>
      </c>
      <c r="AO16" s="14">
        <f t="shared" si="12"/>
        <v>100</v>
      </c>
      <c r="AP16" s="10"/>
      <c r="AQ16" s="10"/>
    </row>
    <row r="17" spans="1:43" ht="15.75">
      <c r="A17" s="35">
        <v>12</v>
      </c>
      <c r="B17" s="4" t="s">
        <v>32</v>
      </c>
      <c r="C17" s="58">
        <v>538</v>
      </c>
      <c r="D17" s="58">
        <v>1399</v>
      </c>
      <c r="E17" s="43">
        <v>535.99</v>
      </c>
      <c r="F17" s="47">
        <v>987.99</v>
      </c>
      <c r="G17" s="16">
        <f t="shared" si="0"/>
        <v>100</v>
      </c>
      <c r="H17" s="10">
        <f t="shared" si="1"/>
        <v>536.995</v>
      </c>
      <c r="I17" s="15">
        <f t="shared" si="2"/>
        <v>1193.4949999999999</v>
      </c>
      <c r="J17" s="62">
        <v>487</v>
      </c>
      <c r="K17" s="62">
        <v>1975</v>
      </c>
      <c r="L17" s="64">
        <v>581.29999999999995</v>
      </c>
      <c r="M17" s="64">
        <v>887</v>
      </c>
      <c r="N17" s="37">
        <v>660</v>
      </c>
      <c r="O17" s="38">
        <v>900</v>
      </c>
      <c r="P17" s="16">
        <f t="shared" si="3"/>
        <v>100</v>
      </c>
      <c r="Q17" s="10">
        <f t="shared" si="4"/>
        <v>576.1</v>
      </c>
      <c r="R17" s="10">
        <f t="shared" si="5"/>
        <v>1254</v>
      </c>
      <c r="S17" s="62">
        <v>538</v>
      </c>
      <c r="T17" s="62">
        <v>807</v>
      </c>
      <c r="U17" s="53">
        <v>360</v>
      </c>
      <c r="V17" s="54">
        <v>852</v>
      </c>
      <c r="W17" s="39">
        <v>400</v>
      </c>
      <c r="X17" s="39">
        <v>600</v>
      </c>
      <c r="Y17" s="16">
        <f t="shared" si="6"/>
        <v>100</v>
      </c>
      <c r="Z17" s="10">
        <f t="shared" si="7"/>
        <v>432.66666666666669</v>
      </c>
      <c r="AA17" s="10">
        <f t="shared" si="8"/>
        <v>753</v>
      </c>
      <c r="AB17" s="39">
        <v>830</v>
      </c>
      <c r="AC17" s="39">
        <v>830</v>
      </c>
      <c r="AD17" s="39">
        <v>145</v>
      </c>
      <c r="AE17" s="39">
        <v>680</v>
      </c>
      <c r="AF17" s="39" t="s">
        <v>81</v>
      </c>
      <c r="AG17" s="39" t="s">
        <v>81</v>
      </c>
      <c r="AH17" s="39">
        <v>450</v>
      </c>
      <c r="AI17" s="39">
        <v>800</v>
      </c>
      <c r="AJ17" s="27">
        <f t="shared" si="9"/>
        <v>75</v>
      </c>
      <c r="AK17" s="10">
        <f t="shared" si="10"/>
        <v>475</v>
      </c>
      <c r="AL17" s="10">
        <f t="shared" si="11"/>
        <v>770</v>
      </c>
      <c r="AM17" s="40">
        <v>570</v>
      </c>
      <c r="AN17" s="39">
        <v>750</v>
      </c>
      <c r="AO17" s="14">
        <f t="shared" si="12"/>
        <v>100</v>
      </c>
      <c r="AP17" s="10"/>
      <c r="AQ17" s="10"/>
    </row>
    <row r="18" spans="1:43" s="31" customFormat="1" ht="15.75">
      <c r="A18" s="35">
        <v>13</v>
      </c>
      <c r="B18" s="4" t="s">
        <v>33</v>
      </c>
      <c r="C18" s="58">
        <v>399</v>
      </c>
      <c r="D18" s="58">
        <v>412</v>
      </c>
      <c r="E18" s="43" t="s">
        <v>81</v>
      </c>
      <c r="F18" s="44" t="s">
        <v>81</v>
      </c>
      <c r="G18" s="16">
        <f t="shared" si="0"/>
        <v>50</v>
      </c>
      <c r="H18" s="10">
        <f t="shared" si="1"/>
        <v>399</v>
      </c>
      <c r="I18" s="15">
        <f t="shared" si="2"/>
        <v>412</v>
      </c>
      <c r="J18" s="62">
        <v>341</v>
      </c>
      <c r="K18" s="62">
        <v>450</v>
      </c>
      <c r="L18" s="64" t="s">
        <v>81</v>
      </c>
      <c r="M18" s="64" t="s">
        <v>81</v>
      </c>
      <c r="N18" s="37" t="s">
        <v>81</v>
      </c>
      <c r="O18" s="38" t="s">
        <v>81</v>
      </c>
      <c r="P18" s="16">
        <f t="shared" si="3"/>
        <v>33.333333333333329</v>
      </c>
      <c r="Q18" s="10">
        <f t="shared" si="4"/>
        <v>341</v>
      </c>
      <c r="R18" s="10">
        <f t="shared" si="5"/>
        <v>450</v>
      </c>
      <c r="S18" s="39" t="s">
        <v>81</v>
      </c>
      <c r="T18" s="39" t="s">
        <v>81</v>
      </c>
      <c r="U18" s="37" t="s">
        <v>81</v>
      </c>
      <c r="V18" s="38" t="s">
        <v>81</v>
      </c>
      <c r="W18" s="39" t="s">
        <v>81</v>
      </c>
      <c r="X18" s="39" t="s">
        <v>81</v>
      </c>
      <c r="Y18" s="16">
        <f t="shared" si="6"/>
        <v>0</v>
      </c>
      <c r="Z18" s="10" t="s">
        <v>81</v>
      </c>
      <c r="AA18" s="10" t="s">
        <v>81</v>
      </c>
      <c r="AB18" s="39">
        <v>300</v>
      </c>
      <c r="AC18" s="39">
        <v>350</v>
      </c>
      <c r="AD18" s="39" t="s">
        <v>81</v>
      </c>
      <c r="AE18" s="39" t="s">
        <v>81</v>
      </c>
      <c r="AF18" s="39" t="s">
        <v>81</v>
      </c>
      <c r="AG18" s="39" t="s">
        <v>81</v>
      </c>
      <c r="AH18" s="39">
        <v>120</v>
      </c>
      <c r="AI18" s="39">
        <v>380</v>
      </c>
      <c r="AJ18" s="27">
        <f t="shared" si="9"/>
        <v>50</v>
      </c>
      <c r="AK18" s="10">
        <f t="shared" si="10"/>
        <v>210</v>
      </c>
      <c r="AL18" s="10">
        <f t="shared" si="11"/>
        <v>365</v>
      </c>
      <c r="AM18" s="40">
        <v>300</v>
      </c>
      <c r="AN18" s="39">
        <v>480</v>
      </c>
      <c r="AO18" s="14">
        <f t="shared" si="12"/>
        <v>100</v>
      </c>
      <c r="AP18" s="10"/>
      <c r="AQ18" s="10"/>
    </row>
    <row r="19" spans="1:43" ht="15.75">
      <c r="A19" s="35">
        <v>14</v>
      </c>
      <c r="B19" s="4" t="s">
        <v>35</v>
      </c>
      <c r="C19" s="58">
        <v>220</v>
      </c>
      <c r="D19" s="58">
        <v>469.9</v>
      </c>
      <c r="E19" s="45" t="s">
        <v>81</v>
      </c>
      <c r="F19" s="46" t="s">
        <v>81</v>
      </c>
      <c r="G19" s="16">
        <f t="shared" si="0"/>
        <v>50</v>
      </c>
      <c r="H19" s="10">
        <f t="shared" si="1"/>
        <v>220</v>
      </c>
      <c r="I19" s="15">
        <f t="shared" si="2"/>
        <v>469.9</v>
      </c>
      <c r="J19" s="62">
        <v>220</v>
      </c>
      <c r="K19" s="62">
        <v>319</v>
      </c>
      <c r="L19" s="64" t="s">
        <v>81</v>
      </c>
      <c r="M19" s="64" t="s">
        <v>81</v>
      </c>
      <c r="N19" s="37">
        <v>149</v>
      </c>
      <c r="O19" s="38">
        <v>299.89999999999998</v>
      </c>
      <c r="P19" s="16">
        <f t="shared" si="3"/>
        <v>66.666666666666657</v>
      </c>
      <c r="Q19" s="10">
        <f t="shared" si="4"/>
        <v>184.5</v>
      </c>
      <c r="R19" s="10">
        <f t="shared" si="5"/>
        <v>309.45</v>
      </c>
      <c r="S19" s="39" t="s">
        <v>81</v>
      </c>
      <c r="T19" s="39" t="s">
        <v>81</v>
      </c>
      <c r="U19" s="53">
        <v>209</v>
      </c>
      <c r="V19" s="54">
        <v>320</v>
      </c>
      <c r="W19" s="39" t="s">
        <v>81</v>
      </c>
      <c r="X19" s="39" t="s">
        <v>81</v>
      </c>
      <c r="Y19" s="16">
        <f t="shared" si="6"/>
        <v>33.333333333333329</v>
      </c>
      <c r="Z19" s="10">
        <f t="shared" si="7"/>
        <v>209</v>
      </c>
      <c r="AA19" s="10">
        <f t="shared" si="8"/>
        <v>320</v>
      </c>
      <c r="AB19" s="39">
        <v>240</v>
      </c>
      <c r="AC19" s="39">
        <v>240</v>
      </c>
      <c r="AD19" s="39">
        <v>195</v>
      </c>
      <c r="AE19" s="39">
        <v>345</v>
      </c>
      <c r="AF19" s="39" t="s">
        <v>81</v>
      </c>
      <c r="AG19" s="39" t="s">
        <v>81</v>
      </c>
      <c r="AH19" s="39">
        <v>145</v>
      </c>
      <c r="AI19" s="39">
        <v>355</v>
      </c>
      <c r="AJ19" s="27">
        <f t="shared" si="9"/>
        <v>75</v>
      </c>
      <c r="AK19" s="10">
        <f t="shared" si="10"/>
        <v>193.33333333333334</v>
      </c>
      <c r="AL19" s="10">
        <f t="shared" si="11"/>
        <v>313.33333333333331</v>
      </c>
      <c r="AM19" s="40">
        <v>178</v>
      </c>
      <c r="AN19" s="39">
        <v>355</v>
      </c>
      <c r="AO19" s="14">
        <f t="shared" si="12"/>
        <v>100</v>
      </c>
      <c r="AP19" s="10"/>
      <c r="AQ19" s="10"/>
    </row>
    <row r="20" spans="1:43" s="31" customFormat="1" ht="15.75">
      <c r="A20" s="35">
        <v>15</v>
      </c>
      <c r="B20" s="4" t="s">
        <v>36</v>
      </c>
      <c r="C20" s="58">
        <v>112</v>
      </c>
      <c r="D20" s="58">
        <v>116</v>
      </c>
      <c r="E20" s="43">
        <v>121.99</v>
      </c>
      <c r="F20" s="44">
        <v>138.99</v>
      </c>
      <c r="G20" s="16">
        <f t="shared" si="0"/>
        <v>100</v>
      </c>
      <c r="H20" s="10">
        <f t="shared" si="1"/>
        <v>116.995</v>
      </c>
      <c r="I20" s="15">
        <f t="shared" si="2"/>
        <v>127.495</v>
      </c>
      <c r="J20" s="62">
        <v>104</v>
      </c>
      <c r="K20" s="62">
        <v>142</v>
      </c>
      <c r="L20" s="64">
        <v>115.9</v>
      </c>
      <c r="M20" s="64">
        <v>119.9</v>
      </c>
      <c r="N20" s="37">
        <v>139</v>
      </c>
      <c r="O20" s="38">
        <v>139</v>
      </c>
      <c r="P20" s="16">
        <f t="shared" si="3"/>
        <v>100</v>
      </c>
      <c r="Q20" s="10">
        <f t="shared" si="4"/>
        <v>119.63333333333333</v>
      </c>
      <c r="R20" s="10">
        <f t="shared" si="5"/>
        <v>133.63333333333333</v>
      </c>
      <c r="S20" s="62">
        <v>150</v>
      </c>
      <c r="T20" s="62">
        <v>150</v>
      </c>
      <c r="U20" s="53">
        <v>136</v>
      </c>
      <c r="V20" s="54">
        <v>136</v>
      </c>
      <c r="W20" s="39">
        <v>145</v>
      </c>
      <c r="X20" s="39">
        <v>250</v>
      </c>
      <c r="Y20" s="16">
        <f t="shared" si="6"/>
        <v>100</v>
      </c>
      <c r="Z20" s="10">
        <f t="shared" si="7"/>
        <v>143.66666666666666</v>
      </c>
      <c r="AA20" s="10">
        <f t="shared" si="8"/>
        <v>178.66666666666666</v>
      </c>
      <c r="AB20" s="39">
        <v>130</v>
      </c>
      <c r="AC20" s="39">
        <v>130</v>
      </c>
      <c r="AD20" s="39">
        <v>158</v>
      </c>
      <c r="AE20" s="39">
        <v>158</v>
      </c>
      <c r="AF20" s="39" t="s">
        <v>81</v>
      </c>
      <c r="AG20" s="39" t="s">
        <v>81</v>
      </c>
      <c r="AH20" s="39">
        <v>132</v>
      </c>
      <c r="AI20" s="39">
        <v>136</v>
      </c>
      <c r="AJ20" s="27">
        <f t="shared" si="9"/>
        <v>75</v>
      </c>
      <c r="AK20" s="10">
        <f t="shared" si="10"/>
        <v>140</v>
      </c>
      <c r="AL20" s="10">
        <f t="shared" si="11"/>
        <v>141.33333333333334</v>
      </c>
      <c r="AM20" s="40">
        <v>109</v>
      </c>
      <c r="AN20" s="39">
        <v>119</v>
      </c>
      <c r="AO20" s="14">
        <f t="shared" si="12"/>
        <v>100</v>
      </c>
      <c r="AP20" s="10"/>
      <c r="AQ20" s="10"/>
    </row>
    <row r="21" spans="1:43" ht="15.75">
      <c r="A21" s="35">
        <v>16</v>
      </c>
      <c r="B21" s="4" t="s">
        <v>38</v>
      </c>
      <c r="C21" s="58">
        <v>127</v>
      </c>
      <c r="D21" s="58">
        <v>329</v>
      </c>
      <c r="E21" s="43">
        <v>120.99</v>
      </c>
      <c r="F21" s="44">
        <v>279</v>
      </c>
      <c r="G21" s="16">
        <f t="shared" si="0"/>
        <v>100</v>
      </c>
      <c r="H21" s="10">
        <f t="shared" si="1"/>
        <v>123.995</v>
      </c>
      <c r="I21" s="15">
        <f t="shared" si="2"/>
        <v>304</v>
      </c>
      <c r="J21" s="62">
        <v>65.099999999999994</v>
      </c>
      <c r="K21" s="62">
        <v>519</v>
      </c>
      <c r="L21" s="64">
        <v>85.8</v>
      </c>
      <c r="M21" s="64">
        <v>198.9</v>
      </c>
      <c r="N21" s="37">
        <v>63</v>
      </c>
      <c r="O21" s="38">
        <v>300</v>
      </c>
      <c r="P21" s="16">
        <f t="shared" si="3"/>
        <v>100</v>
      </c>
      <c r="Q21" s="10">
        <f t="shared" si="4"/>
        <v>71.3</v>
      </c>
      <c r="R21" s="10">
        <f t="shared" si="5"/>
        <v>339.3</v>
      </c>
      <c r="S21" s="62" t="s">
        <v>81</v>
      </c>
      <c r="T21" s="62" t="s">
        <v>81</v>
      </c>
      <c r="U21" s="53">
        <v>75</v>
      </c>
      <c r="V21" s="54">
        <v>590</v>
      </c>
      <c r="W21" s="39">
        <v>79</v>
      </c>
      <c r="X21" s="39">
        <v>270</v>
      </c>
      <c r="Y21" s="16">
        <f t="shared" si="6"/>
        <v>66.666666666666657</v>
      </c>
      <c r="Z21" s="10">
        <f t="shared" si="7"/>
        <v>77</v>
      </c>
      <c r="AA21" s="10">
        <f t="shared" si="8"/>
        <v>430</v>
      </c>
      <c r="AB21" s="39" t="s">
        <v>81</v>
      </c>
      <c r="AC21" s="39" t="s">
        <v>81</v>
      </c>
      <c r="AD21" s="39">
        <v>78</v>
      </c>
      <c r="AE21" s="39">
        <v>760</v>
      </c>
      <c r="AF21" s="39" t="s">
        <v>81</v>
      </c>
      <c r="AG21" s="39" t="s">
        <v>81</v>
      </c>
      <c r="AH21" s="39">
        <v>78</v>
      </c>
      <c r="AI21" s="39">
        <v>329</v>
      </c>
      <c r="AJ21" s="27">
        <f t="shared" si="9"/>
        <v>50</v>
      </c>
      <c r="AK21" s="10">
        <f t="shared" si="10"/>
        <v>78</v>
      </c>
      <c r="AL21" s="10">
        <f t="shared" si="11"/>
        <v>544.5</v>
      </c>
      <c r="AM21" s="40">
        <v>85</v>
      </c>
      <c r="AN21" s="39">
        <v>700</v>
      </c>
      <c r="AO21" s="14">
        <f t="shared" si="12"/>
        <v>100</v>
      </c>
      <c r="AP21" s="10"/>
      <c r="AQ21" s="10"/>
    </row>
    <row r="22" spans="1:43" ht="15.75">
      <c r="A22" s="35">
        <v>17</v>
      </c>
      <c r="B22" s="4" t="s">
        <v>40</v>
      </c>
      <c r="C22" s="58">
        <v>359.9</v>
      </c>
      <c r="D22" s="58">
        <v>428.6</v>
      </c>
      <c r="E22" s="43">
        <v>189.97</v>
      </c>
      <c r="F22" s="44">
        <v>442.99</v>
      </c>
      <c r="G22" s="16">
        <f t="shared" si="0"/>
        <v>100</v>
      </c>
      <c r="H22" s="10">
        <f t="shared" si="1"/>
        <v>274.935</v>
      </c>
      <c r="I22" s="15">
        <f t="shared" si="2"/>
        <v>435.79500000000002</v>
      </c>
      <c r="J22" s="62">
        <v>186</v>
      </c>
      <c r="K22" s="62">
        <v>358</v>
      </c>
      <c r="L22" s="64">
        <v>360</v>
      </c>
      <c r="M22" s="64">
        <v>360</v>
      </c>
      <c r="N22" s="37">
        <v>127</v>
      </c>
      <c r="O22" s="38">
        <v>476</v>
      </c>
      <c r="P22" s="16">
        <f t="shared" si="3"/>
        <v>100</v>
      </c>
      <c r="Q22" s="10">
        <f t="shared" si="4"/>
        <v>224.33333333333334</v>
      </c>
      <c r="R22" s="10">
        <f t="shared" si="5"/>
        <v>398</v>
      </c>
      <c r="S22" s="62" t="s">
        <v>81</v>
      </c>
      <c r="T22" s="62" t="s">
        <v>81</v>
      </c>
      <c r="U22" s="53">
        <v>169</v>
      </c>
      <c r="V22" s="54">
        <v>350</v>
      </c>
      <c r="W22" s="39">
        <v>190</v>
      </c>
      <c r="X22" s="39">
        <v>400</v>
      </c>
      <c r="Y22" s="16">
        <f t="shared" si="6"/>
        <v>66.666666666666657</v>
      </c>
      <c r="Z22" s="10">
        <f t="shared" si="7"/>
        <v>179.5</v>
      </c>
      <c r="AA22" s="10">
        <f t="shared" si="8"/>
        <v>375</v>
      </c>
      <c r="AB22" s="39" t="s">
        <v>81</v>
      </c>
      <c r="AC22" s="39" t="s">
        <v>81</v>
      </c>
      <c r="AD22" s="39">
        <v>150</v>
      </c>
      <c r="AE22" s="39">
        <v>970</v>
      </c>
      <c r="AF22" s="39" t="s">
        <v>81</v>
      </c>
      <c r="AG22" s="39" t="s">
        <v>81</v>
      </c>
      <c r="AH22" s="39">
        <v>169</v>
      </c>
      <c r="AI22" s="39">
        <v>459</v>
      </c>
      <c r="AJ22" s="27">
        <f t="shared" si="9"/>
        <v>50</v>
      </c>
      <c r="AK22" s="10">
        <f t="shared" si="10"/>
        <v>159.5</v>
      </c>
      <c r="AL22" s="10">
        <f t="shared" si="11"/>
        <v>714.5</v>
      </c>
      <c r="AM22" s="40">
        <v>250</v>
      </c>
      <c r="AN22" s="39">
        <v>500</v>
      </c>
      <c r="AO22" s="14">
        <f t="shared" si="12"/>
        <v>100</v>
      </c>
      <c r="AP22" s="10"/>
      <c r="AQ22" s="10"/>
    </row>
    <row r="23" spans="1:43" ht="15.75">
      <c r="A23" s="35">
        <v>18</v>
      </c>
      <c r="B23" s="4" t="s">
        <v>42</v>
      </c>
      <c r="C23" s="58">
        <v>165.2</v>
      </c>
      <c r="D23" s="58">
        <v>189.9</v>
      </c>
      <c r="E23" s="43">
        <v>120.99</v>
      </c>
      <c r="F23" s="44">
        <v>149</v>
      </c>
      <c r="G23" s="16">
        <f t="shared" si="0"/>
        <v>100</v>
      </c>
      <c r="H23" s="10">
        <f t="shared" si="1"/>
        <v>143.095</v>
      </c>
      <c r="I23" s="15">
        <f t="shared" si="2"/>
        <v>169.45</v>
      </c>
      <c r="J23" s="62">
        <v>127</v>
      </c>
      <c r="K23" s="62">
        <v>179</v>
      </c>
      <c r="L23" s="64">
        <v>128.6</v>
      </c>
      <c r="M23" s="64">
        <v>129.9</v>
      </c>
      <c r="N23" s="37">
        <v>189.9</v>
      </c>
      <c r="O23" s="38">
        <v>349</v>
      </c>
      <c r="P23" s="16">
        <f t="shared" si="3"/>
        <v>100</v>
      </c>
      <c r="Q23" s="10">
        <f t="shared" si="4"/>
        <v>148.5</v>
      </c>
      <c r="R23" s="10">
        <f t="shared" si="5"/>
        <v>219.29999999999998</v>
      </c>
      <c r="S23" s="62" t="s">
        <v>81</v>
      </c>
      <c r="T23" s="62" t="s">
        <v>81</v>
      </c>
      <c r="U23" s="53">
        <v>141</v>
      </c>
      <c r="V23" s="54">
        <v>250</v>
      </c>
      <c r="W23" s="39">
        <v>159</v>
      </c>
      <c r="X23" s="39">
        <v>159</v>
      </c>
      <c r="Y23" s="16">
        <f t="shared" si="6"/>
        <v>66.666666666666657</v>
      </c>
      <c r="Z23" s="10">
        <f t="shared" si="7"/>
        <v>150</v>
      </c>
      <c r="AA23" s="10">
        <f t="shared" si="8"/>
        <v>204.5</v>
      </c>
      <c r="AB23" s="39" t="s">
        <v>81</v>
      </c>
      <c r="AC23" s="39" t="s">
        <v>81</v>
      </c>
      <c r="AD23" s="39">
        <v>85</v>
      </c>
      <c r="AE23" s="39">
        <v>220</v>
      </c>
      <c r="AF23" s="39" t="s">
        <v>81</v>
      </c>
      <c r="AG23" s="39" t="s">
        <v>81</v>
      </c>
      <c r="AH23" s="39">
        <v>100</v>
      </c>
      <c r="AI23" s="39">
        <v>154</v>
      </c>
      <c r="AJ23" s="27">
        <f t="shared" si="9"/>
        <v>50</v>
      </c>
      <c r="AK23" s="10">
        <f t="shared" si="10"/>
        <v>92.5</v>
      </c>
      <c r="AL23" s="10">
        <f t="shared" si="11"/>
        <v>187</v>
      </c>
      <c r="AM23" s="40">
        <v>90</v>
      </c>
      <c r="AN23" s="39">
        <v>120</v>
      </c>
      <c r="AO23" s="14">
        <f t="shared" si="12"/>
        <v>100</v>
      </c>
      <c r="AP23" s="10"/>
      <c r="AQ23" s="10"/>
    </row>
    <row r="24" spans="1:43" ht="15.75">
      <c r="A24" s="35">
        <v>19</v>
      </c>
      <c r="B24" s="4" t="s">
        <v>44</v>
      </c>
      <c r="C24" s="58">
        <v>18</v>
      </c>
      <c r="D24" s="58">
        <v>128.9</v>
      </c>
      <c r="E24" s="43">
        <v>18.989999999999998</v>
      </c>
      <c r="F24" s="44">
        <v>110.99</v>
      </c>
      <c r="G24" s="16">
        <f t="shared" si="0"/>
        <v>100</v>
      </c>
      <c r="H24" s="10">
        <f t="shared" si="1"/>
        <v>18.494999999999997</v>
      </c>
      <c r="I24" s="15">
        <f t="shared" si="2"/>
        <v>119.94499999999999</v>
      </c>
      <c r="J24" s="62">
        <v>21</v>
      </c>
      <c r="K24" s="62">
        <v>66.400000000000006</v>
      </c>
      <c r="L24" s="64">
        <v>35.700000000000003</v>
      </c>
      <c r="M24" s="64">
        <v>98.8</v>
      </c>
      <c r="N24" s="37">
        <v>47</v>
      </c>
      <c r="O24" s="38">
        <v>85</v>
      </c>
      <c r="P24" s="16">
        <f t="shared" si="3"/>
        <v>100</v>
      </c>
      <c r="Q24" s="10">
        <f t="shared" si="4"/>
        <v>34.56666666666667</v>
      </c>
      <c r="R24" s="10">
        <f t="shared" si="5"/>
        <v>83.399999999999991</v>
      </c>
      <c r="S24" s="62">
        <v>68</v>
      </c>
      <c r="T24" s="62">
        <v>120</v>
      </c>
      <c r="U24" s="53">
        <v>56</v>
      </c>
      <c r="V24" s="54">
        <v>76</v>
      </c>
      <c r="W24" s="39">
        <v>25</v>
      </c>
      <c r="X24" s="39">
        <v>79</v>
      </c>
      <c r="Y24" s="16">
        <f t="shared" si="6"/>
        <v>100</v>
      </c>
      <c r="Z24" s="10">
        <f t="shared" si="7"/>
        <v>49.666666666666664</v>
      </c>
      <c r="AA24" s="10">
        <f t="shared" si="8"/>
        <v>91.666666666666671</v>
      </c>
      <c r="AB24" s="39">
        <v>26.3</v>
      </c>
      <c r="AC24" s="39">
        <v>55</v>
      </c>
      <c r="AD24" s="39">
        <v>22</v>
      </c>
      <c r="AE24" s="39">
        <v>86</v>
      </c>
      <c r="AF24" s="39" t="s">
        <v>81</v>
      </c>
      <c r="AG24" s="39" t="s">
        <v>81</v>
      </c>
      <c r="AH24" s="39">
        <v>64</v>
      </c>
      <c r="AI24" s="39">
        <v>125</v>
      </c>
      <c r="AJ24" s="27">
        <f t="shared" si="9"/>
        <v>75</v>
      </c>
      <c r="AK24" s="10">
        <f t="shared" si="10"/>
        <v>37.43333333333333</v>
      </c>
      <c r="AL24" s="10">
        <f t="shared" si="11"/>
        <v>88.666666666666671</v>
      </c>
      <c r="AM24" s="40">
        <v>60</v>
      </c>
      <c r="AN24" s="39">
        <v>90</v>
      </c>
      <c r="AO24" s="14">
        <f t="shared" si="12"/>
        <v>100</v>
      </c>
      <c r="AP24" s="10"/>
      <c r="AQ24" s="10"/>
    </row>
    <row r="25" spans="1:43" s="12" customFormat="1" ht="15.75">
      <c r="A25" s="35">
        <v>20</v>
      </c>
      <c r="B25" s="13" t="s">
        <v>96</v>
      </c>
      <c r="C25" s="48">
        <v>37</v>
      </c>
      <c r="D25" s="48">
        <v>38.4</v>
      </c>
      <c r="E25" s="49">
        <v>30</v>
      </c>
      <c r="F25" s="50">
        <v>30</v>
      </c>
      <c r="G25" s="16">
        <f t="shared" si="0"/>
        <v>100</v>
      </c>
      <c r="H25" s="10">
        <f t="shared" si="1"/>
        <v>33.5</v>
      </c>
      <c r="I25" s="15">
        <f t="shared" si="2"/>
        <v>34.200000000000003</v>
      </c>
      <c r="J25" s="42">
        <v>40.200000000000003</v>
      </c>
      <c r="K25" s="42">
        <v>47.2</v>
      </c>
      <c r="L25" s="36">
        <v>39</v>
      </c>
      <c r="M25" s="36">
        <v>39</v>
      </c>
      <c r="N25" s="33">
        <v>39</v>
      </c>
      <c r="O25" s="34">
        <v>39</v>
      </c>
      <c r="P25" s="16">
        <f t="shared" si="3"/>
        <v>100</v>
      </c>
      <c r="Q25" s="10">
        <f t="shared" si="4"/>
        <v>39.4</v>
      </c>
      <c r="R25" s="10">
        <f t="shared" si="5"/>
        <v>41.733333333333334</v>
      </c>
      <c r="S25" s="42">
        <v>42</v>
      </c>
      <c r="T25" s="42">
        <v>42</v>
      </c>
      <c r="U25" s="55">
        <v>42</v>
      </c>
      <c r="V25" s="56">
        <v>42</v>
      </c>
      <c r="W25" s="22">
        <v>41.5</v>
      </c>
      <c r="X25" s="22">
        <v>41.5</v>
      </c>
      <c r="Y25" s="16">
        <f t="shared" si="6"/>
        <v>100</v>
      </c>
      <c r="Z25" s="10">
        <f t="shared" si="7"/>
        <v>41.833333333333336</v>
      </c>
      <c r="AA25" s="10">
        <f t="shared" si="8"/>
        <v>41.833333333333336</v>
      </c>
      <c r="AB25" s="22">
        <v>43.2</v>
      </c>
      <c r="AC25" s="22">
        <v>43.2</v>
      </c>
      <c r="AD25" s="22">
        <v>41.5</v>
      </c>
      <c r="AE25" s="22">
        <v>41.5</v>
      </c>
      <c r="AF25" s="22" t="s">
        <v>81</v>
      </c>
      <c r="AG25" s="22" t="s">
        <v>81</v>
      </c>
      <c r="AH25" s="22">
        <v>41.1</v>
      </c>
      <c r="AI25" s="22">
        <v>41.1</v>
      </c>
      <c r="AJ25" s="27">
        <f t="shared" si="9"/>
        <v>75</v>
      </c>
      <c r="AK25" s="10">
        <f t="shared" si="10"/>
        <v>41.933333333333337</v>
      </c>
      <c r="AL25" s="10">
        <f t="shared" si="11"/>
        <v>41.933333333333337</v>
      </c>
      <c r="AM25" s="23">
        <v>34</v>
      </c>
      <c r="AN25" s="22">
        <v>38</v>
      </c>
      <c r="AO25" s="14">
        <f t="shared" si="12"/>
        <v>100</v>
      </c>
      <c r="AP25" s="10"/>
      <c r="AQ25" s="10"/>
    </row>
    <row r="26" spans="1:43" s="12" customFormat="1" ht="16.5" customHeight="1">
      <c r="A26" s="35">
        <v>21</v>
      </c>
      <c r="B26" s="13" t="s">
        <v>97</v>
      </c>
      <c r="C26" s="48">
        <v>23.9</v>
      </c>
      <c r="D26" s="48">
        <v>30.5</v>
      </c>
      <c r="E26" s="49">
        <v>29</v>
      </c>
      <c r="F26" s="50">
        <v>29</v>
      </c>
      <c r="G26" s="16">
        <f t="shared" si="0"/>
        <v>100</v>
      </c>
      <c r="H26" s="10">
        <f t="shared" si="1"/>
        <v>26.45</v>
      </c>
      <c r="I26" s="15">
        <f t="shared" si="2"/>
        <v>29.75</v>
      </c>
      <c r="J26" s="42">
        <v>31.5</v>
      </c>
      <c r="K26" s="42">
        <v>42</v>
      </c>
      <c r="L26" s="36">
        <v>31</v>
      </c>
      <c r="M26" s="36">
        <v>31</v>
      </c>
      <c r="N26" s="33">
        <v>30.2</v>
      </c>
      <c r="O26" s="34">
        <v>30.2</v>
      </c>
      <c r="P26" s="16">
        <f>COUNT(J26,N26,L26)/3*100</f>
        <v>100</v>
      </c>
      <c r="Q26" s="10">
        <f>AVERAGE(J26,L26,N26)</f>
        <v>30.900000000000002</v>
      </c>
      <c r="R26" s="10">
        <f t="shared" si="5"/>
        <v>34.4</v>
      </c>
      <c r="S26" s="42">
        <v>34</v>
      </c>
      <c r="T26" s="42">
        <v>34</v>
      </c>
      <c r="U26" s="55">
        <v>31</v>
      </c>
      <c r="V26" s="56">
        <v>31</v>
      </c>
      <c r="W26" s="22">
        <v>29</v>
      </c>
      <c r="X26" s="22">
        <v>30</v>
      </c>
      <c r="Y26" s="16">
        <f t="shared" si="6"/>
        <v>100</v>
      </c>
      <c r="Z26" s="10">
        <f t="shared" si="7"/>
        <v>31.333333333333332</v>
      </c>
      <c r="AA26" s="10">
        <f t="shared" si="8"/>
        <v>31.666666666666668</v>
      </c>
      <c r="AB26" s="22">
        <v>30</v>
      </c>
      <c r="AC26" s="22">
        <v>30</v>
      </c>
      <c r="AD26" s="22">
        <v>29</v>
      </c>
      <c r="AE26" s="22">
        <v>32</v>
      </c>
      <c r="AF26" s="22" t="s">
        <v>81</v>
      </c>
      <c r="AG26" s="22" t="s">
        <v>81</v>
      </c>
      <c r="AH26" s="22">
        <v>31</v>
      </c>
      <c r="AI26" s="22">
        <v>31</v>
      </c>
      <c r="AJ26" s="27">
        <f t="shared" si="9"/>
        <v>75</v>
      </c>
      <c r="AK26" s="10">
        <f t="shared" si="10"/>
        <v>30</v>
      </c>
      <c r="AL26" s="10">
        <f t="shared" si="11"/>
        <v>31</v>
      </c>
      <c r="AM26" s="23">
        <v>30</v>
      </c>
      <c r="AN26" s="22">
        <v>29</v>
      </c>
      <c r="AO26" s="14">
        <f t="shared" si="12"/>
        <v>100</v>
      </c>
      <c r="AP26" s="10"/>
      <c r="AQ26" s="10"/>
    </row>
    <row r="27" spans="1:43" ht="15.75">
      <c r="A27" s="35">
        <v>22</v>
      </c>
      <c r="B27" s="4" t="s">
        <v>48</v>
      </c>
      <c r="C27" s="63">
        <v>34.799999999999997</v>
      </c>
      <c r="D27" s="63">
        <v>99</v>
      </c>
      <c r="E27" s="43">
        <v>50.99</v>
      </c>
      <c r="F27" s="44">
        <v>67.989999999999995</v>
      </c>
      <c r="G27" s="16">
        <f t="shared" si="0"/>
        <v>100</v>
      </c>
      <c r="H27" s="10">
        <f t="shared" si="1"/>
        <v>42.894999999999996</v>
      </c>
      <c r="I27" s="15">
        <f t="shared" si="2"/>
        <v>83.495000000000005</v>
      </c>
      <c r="J27" s="62">
        <v>41.9</v>
      </c>
      <c r="K27" s="62">
        <v>74.41</v>
      </c>
      <c r="L27" s="64">
        <v>39.9</v>
      </c>
      <c r="M27" s="64">
        <v>66.3</v>
      </c>
      <c r="N27" s="37">
        <v>32</v>
      </c>
      <c r="O27" s="38">
        <v>62</v>
      </c>
      <c r="P27" s="16">
        <f t="shared" ref="P27:P45" si="13">COUNT(J27,N27,L27)/3*100</f>
        <v>100</v>
      </c>
      <c r="Q27" s="10">
        <f t="shared" si="4"/>
        <v>37.93333333333333</v>
      </c>
      <c r="R27" s="10">
        <f t="shared" si="5"/>
        <v>67.569999999999993</v>
      </c>
      <c r="S27" s="62">
        <v>53</v>
      </c>
      <c r="T27" s="62">
        <v>74</v>
      </c>
      <c r="U27" s="53">
        <v>39</v>
      </c>
      <c r="V27" s="54">
        <v>61.5</v>
      </c>
      <c r="W27" s="39">
        <v>43</v>
      </c>
      <c r="X27" s="39">
        <v>70</v>
      </c>
      <c r="Y27" s="16">
        <f t="shared" si="6"/>
        <v>100</v>
      </c>
      <c r="Z27" s="10">
        <f t="shared" si="7"/>
        <v>45</v>
      </c>
      <c r="AA27" s="10">
        <f t="shared" si="8"/>
        <v>68.5</v>
      </c>
      <c r="AB27" s="39">
        <v>67</v>
      </c>
      <c r="AC27" s="39">
        <v>67</v>
      </c>
      <c r="AD27" s="39">
        <v>37</v>
      </c>
      <c r="AE27" s="39">
        <v>61</v>
      </c>
      <c r="AF27" s="39" t="s">
        <v>81</v>
      </c>
      <c r="AG27" s="39" t="s">
        <v>81</v>
      </c>
      <c r="AH27" s="39">
        <v>53</v>
      </c>
      <c r="AI27" s="39">
        <v>53</v>
      </c>
      <c r="AJ27" s="27">
        <f t="shared" si="9"/>
        <v>75</v>
      </c>
      <c r="AK27" s="10">
        <f t="shared" si="10"/>
        <v>52.333333333333336</v>
      </c>
      <c r="AL27" s="10">
        <f t="shared" si="11"/>
        <v>60.333333333333336</v>
      </c>
      <c r="AM27" s="40">
        <v>40</v>
      </c>
      <c r="AN27" s="39">
        <v>60</v>
      </c>
      <c r="AO27" s="14">
        <f t="shared" si="12"/>
        <v>100</v>
      </c>
      <c r="AP27" s="10"/>
      <c r="AQ27" s="10"/>
    </row>
    <row r="28" spans="1:43" ht="15.75">
      <c r="A28" s="35">
        <v>23</v>
      </c>
      <c r="B28" s="4" t="s">
        <v>50</v>
      </c>
      <c r="C28" s="63">
        <v>34</v>
      </c>
      <c r="D28" s="63">
        <v>78</v>
      </c>
      <c r="E28" s="43">
        <v>109.99</v>
      </c>
      <c r="F28" s="44">
        <v>397</v>
      </c>
      <c r="G28" s="16">
        <f t="shared" si="0"/>
        <v>100</v>
      </c>
      <c r="H28" s="10">
        <f t="shared" si="1"/>
        <v>71.995000000000005</v>
      </c>
      <c r="I28" s="15">
        <f t="shared" si="2"/>
        <v>237.5</v>
      </c>
      <c r="J28" s="62">
        <v>208</v>
      </c>
      <c r="K28" s="62">
        <v>419</v>
      </c>
      <c r="L28" s="64" t="s">
        <v>81</v>
      </c>
      <c r="M28" s="64" t="s">
        <v>81</v>
      </c>
      <c r="N28" s="37">
        <v>124</v>
      </c>
      <c r="O28" s="38">
        <v>290</v>
      </c>
      <c r="P28" s="16">
        <f t="shared" si="13"/>
        <v>66.666666666666657</v>
      </c>
      <c r="Q28" s="10">
        <f t="shared" si="4"/>
        <v>166</v>
      </c>
      <c r="R28" s="10">
        <f t="shared" si="5"/>
        <v>354.5</v>
      </c>
      <c r="S28" s="62">
        <v>132</v>
      </c>
      <c r="T28" s="62">
        <v>132</v>
      </c>
      <c r="U28" s="53">
        <v>192</v>
      </c>
      <c r="V28" s="54">
        <v>220</v>
      </c>
      <c r="W28" s="39">
        <v>180</v>
      </c>
      <c r="X28" s="39">
        <v>180</v>
      </c>
      <c r="Y28" s="16">
        <f t="shared" si="6"/>
        <v>100</v>
      </c>
      <c r="Z28" s="10">
        <f t="shared" si="7"/>
        <v>168</v>
      </c>
      <c r="AA28" s="10">
        <f t="shared" si="8"/>
        <v>177.33333333333334</v>
      </c>
      <c r="AB28" s="39">
        <v>240</v>
      </c>
      <c r="AC28" s="39">
        <v>240</v>
      </c>
      <c r="AD28" s="39">
        <v>110</v>
      </c>
      <c r="AE28" s="39">
        <v>230</v>
      </c>
      <c r="AF28" s="39" t="s">
        <v>81</v>
      </c>
      <c r="AG28" s="39" t="s">
        <v>81</v>
      </c>
      <c r="AH28" s="39">
        <v>135</v>
      </c>
      <c r="AI28" s="39">
        <v>145</v>
      </c>
      <c r="AJ28" s="27">
        <f t="shared" si="9"/>
        <v>75</v>
      </c>
      <c r="AK28" s="10">
        <f t="shared" si="10"/>
        <v>161.66666666666666</v>
      </c>
      <c r="AL28" s="10">
        <f t="shared" si="11"/>
        <v>205</v>
      </c>
      <c r="AM28" s="40">
        <v>200</v>
      </c>
      <c r="AN28" s="39">
        <v>265</v>
      </c>
      <c r="AO28" s="14">
        <f t="shared" si="12"/>
        <v>100</v>
      </c>
      <c r="AP28" s="10"/>
      <c r="AQ28" s="10"/>
    </row>
    <row r="29" spans="1:43" ht="15.75">
      <c r="A29" s="35">
        <v>24</v>
      </c>
      <c r="B29" s="4" t="s">
        <v>52</v>
      </c>
      <c r="C29" s="63">
        <v>54.6</v>
      </c>
      <c r="D29" s="63">
        <v>349</v>
      </c>
      <c r="E29" s="43">
        <v>421.99</v>
      </c>
      <c r="F29" s="44">
        <v>899</v>
      </c>
      <c r="G29" s="16">
        <f t="shared" si="0"/>
        <v>100</v>
      </c>
      <c r="H29" s="10">
        <f t="shared" si="1"/>
        <v>238.29500000000002</v>
      </c>
      <c r="I29" s="15">
        <f t="shared" si="2"/>
        <v>624</v>
      </c>
      <c r="J29" s="62">
        <v>329</v>
      </c>
      <c r="K29" s="62">
        <v>730.56</v>
      </c>
      <c r="L29" s="64" t="s">
        <v>81</v>
      </c>
      <c r="M29" s="64" t="s">
        <v>81</v>
      </c>
      <c r="N29" s="37">
        <v>499</v>
      </c>
      <c r="O29" s="38">
        <v>520</v>
      </c>
      <c r="P29" s="16">
        <f t="shared" si="13"/>
        <v>66.666666666666657</v>
      </c>
      <c r="Q29" s="10">
        <f t="shared" si="4"/>
        <v>414</v>
      </c>
      <c r="R29" s="10">
        <f t="shared" si="5"/>
        <v>625.28</v>
      </c>
      <c r="S29" s="62">
        <v>438</v>
      </c>
      <c r="T29" s="62">
        <v>438</v>
      </c>
      <c r="U29" s="53">
        <v>446</v>
      </c>
      <c r="V29" s="54">
        <v>446</v>
      </c>
      <c r="W29" s="39">
        <v>340</v>
      </c>
      <c r="X29" s="39">
        <v>420</v>
      </c>
      <c r="Y29" s="16">
        <f t="shared" si="6"/>
        <v>100</v>
      </c>
      <c r="Z29" s="10">
        <f t="shared" si="7"/>
        <v>408</v>
      </c>
      <c r="AA29" s="10">
        <f t="shared" si="8"/>
        <v>434.66666666666669</v>
      </c>
      <c r="AB29" s="39">
        <v>420</v>
      </c>
      <c r="AC29" s="39">
        <v>420</v>
      </c>
      <c r="AD29" s="39">
        <v>350</v>
      </c>
      <c r="AE29" s="39">
        <v>440</v>
      </c>
      <c r="AF29" s="39" t="s">
        <v>81</v>
      </c>
      <c r="AG29" s="39" t="s">
        <v>81</v>
      </c>
      <c r="AH29" s="39">
        <v>160</v>
      </c>
      <c r="AI29" s="39">
        <v>395</v>
      </c>
      <c r="AJ29" s="27">
        <f t="shared" si="9"/>
        <v>75</v>
      </c>
      <c r="AK29" s="10">
        <f t="shared" si="10"/>
        <v>310</v>
      </c>
      <c r="AL29" s="10">
        <f t="shared" si="11"/>
        <v>418.33333333333331</v>
      </c>
      <c r="AM29" s="40">
        <v>450</v>
      </c>
      <c r="AN29" s="39">
        <v>599</v>
      </c>
      <c r="AO29" s="14">
        <f t="shared" si="12"/>
        <v>100</v>
      </c>
      <c r="AP29" s="10"/>
      <c r="AQ29" s="10"/>
    </row>
    <row r="30" spans="1:43" ht="16.5" customHeight="1">
      <c r="A30" s="35">
        <v>25</v>
      </c>
      <c r="B30" s="4" t="s">
        <v>54</v>
      </c>
      <c r="C30" s="63">
        <v>22.9</v>
      </c>
      <c r="D30" s="63">
        <v>77.900000000000006</v>
      </c>
      <c r="E30" s="43">
        <v>59.99</v>
      </c>
      <c r="F30" s="44">
        <v>61.99</v>
      </c>
      <c r="G30" s="16">
        <f t="shared" si="0"/>
        <v>100</v>
      </c>
      <c r="H30" s="10">
        <f t="shared" si="1"/>
        <v>41.445</v>
      </c>
      <c r="I30" s="15">
        <f t="shared" si="2"/>
        <v>69.945000000000007</v>
      </c>
      <c r="J30" s="62">
        <v>35.799999999999997</v>
      </c>
      <c r="K30" s="62">
        <v>70</v>
      </c>
      <c r="L30" s="64">
        <v>30</v>
      </c>
      <c r="M30" s="64">
        <v>42.2</v>
      </c>
      <c r="N30" s="37">
        <v>27.7</v>
      </c>
      <c r="O30" s="38">
        <v>39.5</v>
      </c>
      <c r="P30" s="16">
        <f t="shared" si="13"/>
        <v>100</v>
      </c>
      <c r="Q30" s="10">
        <f t="shared" si="4"/>
        <v>31.166666666666668</v>
      </c>
      <c r="R30" s="10">
        <f t="shared" si="5"/>
        <v>50.566666666666663</v>
      </c>
      <c r="S30" s="62">
        <v>55</v>
      </c>
      <c r="T30" s="62">
        <v>61</v>
      </c>
      <c r="U30" s="37">
        <v>51</v>
      </c>
      <c r="V30" s="38">
        <v>54</v>
      </c>
      <c r="W30" s="39">
        <v>29</v>
      </c>
      <c r="X30" s="39">
        <v>38</v>
      </c>
      <c r="Y30" s="16">
        <f t="shared" si="6"/>
        <v>100</v>
      </c>
      <c r="Z30" s="10">
        <f t="shared" si="7"/>
        <v>45</v>
      </c>
      <c r="AA30" s="10">
        <f t="shared" si="8"/>
        <v>51</v>
      </c>
      <c r="AB30" s="39">
        <v>75</v>
      </c>
      <c r="AC30" s="39">
        <v>75</v>
      </c>
      <c r="AD30" s="39">
        <v>46</v>
      </c>
      <c r="AE30" s="39">
        <v>70</v>
      </c>
      <c r="AF30" s="39" t="s">
        <v>81</v>
      </c>
      <c r="AG30" s="39" t="s">
        <v>81</v>
      </c>
      <c r="AH30" s="39">
        <v>21</v>
      </c>
      <c r="AI30" s="39">
        <v>29</v>
      </c>
      <c r="AJ30" s="27">
        <f t="shared" si="9"/>
        <v>75</v>
      </c>
      <c r="AK30" s="10">
        <f t="shared" si="10"/>
        <v>47.333333333333336</v>
      </c>
      <c r="AL30" s="10">
        <f t="shared" si="11"/>
        <v>58</v>
      </c>
      <c r="AM30" s="40">
        <v>35</v>
      </c>
      <c r="AN30" s="39">
        <v>40</v>
      </c>
      <c r="AO30" s="14">
        <f t="shared" si="12"/>
        <v>100</v>
      </c>
      <c r="AP30" s="10"/>
      <c r="AQ30" s="10"/>
    </row>
    <row r="31" spans="1:43" ht="15.75">
      <c r="A31" s="35">
        <v>26</v>
      </c>
      <c r="B31" s="4" t="s">
        <v>56</v>
      </c>
      <c r="C31" s="63">
        <v>72</v>
      </c>
      <c r="D31" s="63">
        <v>100</v>
      </c>
      <c r="E31" s="43">
        <v>141.99</v>
      </c>
      <c r="F31" s="44">
        <v>162.99</v>
      </c>
      <c r="G31" s="16">
        <f t="shared" si="0"/>
        <v>100</v>
      </c>
      <c r="H31" s="10">
        <f t="shared" si="1"/>
        <v>106.995</v>
      </c>
      <c r="I31" s="15">
        <f t="shared" si="2"/>
        <v>131.495</v>
      </c>
      <c r="J31" s="62">
        <v>165</v>
      </c>
      <c r="K31" s="62">
        <v>146.22</v>
      </c>
      <c r="L31" s="64">
        <v>70.8</v>
      </c>
      <c r="M31" s="64">
        <v>70.8</v>
      </c>
      <c r="N31" s="37">
        <v>127</v>
      </c>
      <c r="O31" s="38">
        <v>160</v>
      </c>
      <c r="P31" s="16">
        <f t="shared" si="13"/>
        <v>100</v>
      </c>
      <c r="Q31" s="10">
        <f t="shared" si="4"/>
        <v>120.93333333333334</v>
      </c>
      <c r="R31" s="10">
        <f t="shared" si="5"/>
        <v>125.67333333333333</v>
      </c>
      <c r="S31" s="62">
        <v>66.5</v>
      </c>
      <c r="T31" s="62">
        <v>86</v>
      </c>
      <c r="U31" s="53">
        <v>153</v>
      </c>
      <c r="V31" s="54">
        <v>178</v>
      </c>
      <c r="W31" s="39">
        <v>138</v>
      </c>
      <c r="X31" s="39">
        <v>178</v>
      </c>
      <c r="Y31" s="16">
        <f t="shared" si="6"/>
        <v>100</v>
      </c>
      <c r="Z31" s="10">
        <f t="shared" si="7"/>
        <v>119.16666666666667</v>
      </c>
      <c r="AA31" s="10">
        <f t="shared" si="8"/>
        <v>147.33333333333334</v>
      </c>
      <c r="AB31" s="39">
        <v>160</v>
      </c>
      <c r="AC31" s="39">
        <v>160</v>
      </c>
      <c r="AD31" s="39">
        <v>142</v>
      </c>
      <c r="AE31" s="39">
        <v>160</v>
      </c>
      <c r="AF31" s="39" t="s">
        <v>81</v>
      </c>
      <c r="AG31" s="39" t="s">
        <v>81</v>
      </c>
      <c r="AH31" s="39">
        <v>72</v>
      </c>
      <c r="AI31" s="39">
        <v>74</v>
      </c>
      <c r="AJ31" s="27">
        <f t="shared" si="9"/>
        <v>75</v>
      </c>
      <c r="AK31" s="10">
        <f t="shared" si="10"/>
        <v>124.66666666666667</v>
      </c>
      <c r="AL31" s="10">
        <f t="shared" si="11"/>
        <v>131.33333333333334</v>
      </c>
      <c r="AM31" s="40">
        <v>210</v>
      </c>
      <c r="AN31" s="39">
        <v>250</v>
      </c>
      <c r="AO31" s="14">
        <f t="shared" si="12"/>
        <v>100</v>
      </c>
      <c r="AP31" s="10"/>
      <c r="AQ31" s="10"/>
    </row>
    <row r="32" spans="1:43" ht="15.75">
      <c r="A32" s="35">
        <v>27</v>
      </c>
      <c r="B32" s="4" t="s">
        <v>58</v>
      </c>
      <c r="C32" s="63">
        <v>370</v>
      </c>
      <c r="D32" s="63">
        <v>1530</v>
      </c>
      <c r="E32" s="43">
        <v>323.99</v>
      </c>
      <c r="F32" s="44">
        <v>640.99</v>
      </c>
      <c r="G32" s="16">
        <f t="shared" si="0"/>
        <v>100</v>
      </c>
      <c r="H32" s="10">
        <f t="shared" si="1"/>
        <v>346.995</v>
      </c>
      <c r="I32" s="15">
        <f t="shared" si="2"/>
        <v>1085.4949999999999</v>
      </c>
      <c r="J32" s="62">
        <v>379.9</v>
      </c>
      <c r="K32" s="62">
        <v>1100</v>
      </c>
      <c r="L32" s="64">
        <v>325.7</v>
      </c>
      <c r="M32" s="64">
        <v>460.2</v>
      </c>
      <c r="N32" s="37">
        <v>325</v>
      </c>
      <c r="O32" s="38">
        <v>550</v>
      </c>
      <c r="P32" s="16">
        <f t="shared" si="13"/>
        <v>100</v>
      </c>
      <c r="Q32" s="10">
        <f t="shared" si="4"/>
        <v>343.5333333333333</v>
      </c>
      <c r="R32" s="10">
        <f t="shared" si="5"/>
        <v>703.4</v>
      </c>
      <c r="S32" s="62">
        <v>375</v>
      </c>
      <c r="T32" s="62">
        <v>375</v>
      </c>
      <c r="U32" s="53">
        <v>417</v>
      </c>
      <c r="V32" s="54">
        <v>419</v>
      </c>
      <c r="W32" s="39">
        <v>398</v>
      </c>
      <c r="X32" s="39">
        <v>460</v>
      </c>
      <c r="Y32" s="16">
        <f t="shared" si="6"/>
        <v>100</v>
      </c>
      <c r="Z32" s="10">
        <f t="shared" si="7"/>
        <v>396.66666666666669</v>
      </c>
      <c r="AA32" s="10">
        <f t="shared" si="8"/>
        <v>418</v>
      </c>
      <c r="AB32" s="39">
        <v>380</v>
      </c>
      <c r="AC32" s="39">
        <v>380</v>
      </c>
      <c r="AD32" s="39">
        <v>340</v>
      </c>
      <c r="AE32" s="39">
        <v>610</v>
      </c>
      <c r="AF32" s="39" t="s">
        <v>81</v>
      </c>
      <c r="AG32" s="39" t="s">
        <v>81</v>
      </c>
      <c r="AH32" s="39">
        <v>290</v>
      </c>
      <c r="AI32" s="39">
        <v>515</v>
      </c>
      <c r="AJ32" s="27">
        <f t="shared" si="9"/>
        <v>75</v>
      </c>
      <c r="AK32" s="10">
        <f t="shared" si="10"/>
        <v>336.66666666666669</v>
      </c>
      <c r="AL32" s="10">
        <f t="shared" si="11"/>
        <v>501.66666666666669</v>
      </c>
      <c r="AM32" s="40">
        <v>360</v>
      </c>
      <c r="AN32" s="39">
        <v>600</v>
      </c>
      <c r="AO32" s="14">
        <f t="shared" si="12"/>
        <v>100</v>
      </c>
      <c r="AP32" s="10"/>
      <c r="AQ32" s="10"/>
    </row>
    <row r="33" spans="1:43" ht="15.75">
      <c r="A33" s="35">
        <v>28</v>
      </c>
      <c r="B33" s="25" t="s">
        <v>60</v>
      </c>
      <c r="C33" s="63">
        <v>20</v>
      </c>
      <c r="D33" s="63">
        <v>39.9</v>
      </c>
      <c r="E33" s="43">
        <v>23.99</v>
      </c>
      <c r="F33" s="44">
        <v>57.99</v>
      </c>
      <c r="G33" s="16">
        <f t="shared" si="0"/>
        <v>100</v>
      </c>
      <c r="H33" s="10">
        <f t="shared" si="1"/>
        <v>21.994999999999997</v>
      </c>
      <c r="I33" s="15">
        <f t="shared" si="2"/>
        <v>48.945</v>
      </c>
      <c r="J33" s="62">
        <v>18.899999999999999</v>
      </c>
      <c r="K33" s="62">
        <v>37.799999999999997</v>
      </c>
      <c r="L33" s="64">
        <v>21.9</v>
      </c>
      <c r="M33" s="64">
        <v>21.9</v>
      </c>
      <c r="N33" s="37">
        <v>17.899999999999999</v>
      </c>
      <c r="O33" s="38">
        <v>17.899999999999999</v>
      </c>
      <c r="P33" s="16">
        <f t="shared" si="13"/>
        <v>100</v>
      </c>
      <c r="Q33" s="10">
        <f t="shared" si="4"/>
        <v>19.566666666666666</v>
      </c>
      <c r="R33" s="10">
        <f t="shared" si="5"/>
        <v>25.866666666666664</v>
      </c>
      <c r="S33" s="62">
        <v>15</v>
      </c>
      <c r="T33" s="62">
        <v>15</v>
      </c>
      <c r="U33" s="57">
        <v>23</v>
      </c>
      <c r="V33" s="58">
        <v>23</v>
      </c>
      <c r="W33" s="39">
        <v>37</v>
      </c>
      <c r="X33" s="39">
        <v>37</v>
      </c>
      <c r="Y33" s="16">
        <f t="shared" si="6"/>
        <v>100</v>
      </c>
      <c r="Z33" s="10">
        <f t="shared" si="7"/>
        <v>25</v>
      </c>
      <c r="AA33" s="10">
        <f t="shared" si="8"/>
        <v>25</v>
      </c>
      <c r="AB33" s="39" t="s">
        <v>81</v>
      </c>
      <c r="AC33" s="39" t="s">
        <v>81</v>
      </c>
      <c r="AD33" s="39">
        <v>30</v>
      </c>
      <c r="AE33" s="39">
        <v>30</v>
      </c>
      <c r="AF33" s="39">
        <v>20</v>
      </c>
      <c r="AG33" s="39">
        <v>25</v>
      </c>
      <c r="AH33" s="39">
        <v>25</v>
      </c>
      <c r="AI33" s="39">
        <v>25</v>
      </c>
      <c r="AJ33" s="27">
        <f t="shared" si="9"/>
        <v>75</v>
      </c>
      <c r="AK33" s="10">
        <f t="shared" si="10"/>
        <v>25</v>
      </c>
      <c r="AL33" s="10">
        <f t="shared" si="11"/>
        <v>26.666666666666668</v>
      </c>
      <c r="AM33" s="40">
        <v>25</v>
      </c>
      <c r="AN33" s="39">
        <v>30</v>
      </c>
      <c r="AO33" s="14">
        <f t="shared" si="12"/>
        <v>100</v>
      </c>
      <c r="AP33" s="10"/>
      <c r="AQ33" s="10"/>
    </row>
    <row r="34" spans="1:43" ht="15.75">
      <c r="A34" s="35">
        <v>29</v>
      </c>
      <c r="B34" s="25" t="s">
        <v>62</v>
      </c>
      <c r="C34" s="63">
        <v>29.9</v>
      </c>
      <c r="D34" s="63">
        <v>65</v>
      </c>
      <c r="E34" s="43">
        <v>27.99</v>
      </c>
      <c r="F34" s="44">
        <v>69.989999999999995</v>
      </c>
      <c r="G34" s="16">
        <f t="shared" si="0"/>
        <v>100</v>
      </c>
      <c r="H34" s="10">
        <f t="shared" si="1"/>
        <v>28.945</v>
      </c>
      <c r="I34" s="15">
        <f t="shared" si="2"/>
        <v>67.495000000000005</v>
      </c>
      <c r="J34" s="62">
        <v>33.26</v>
      </c>
      <c r="K34" s="62">
        <v>38.4</v>
      </c>
      <c r="L34" s="64">
        <v>39.9</v>
      </c>
      <c r="M34" s="64">
        <v>39.9</v>
      </c>
      <c r="N34" s="37">
        <v>35.9</v>
      </c>
      <c r="O34" s="38">
        <v>35.9</v>
      </c>
      <c r="P34" s="16">
        <f t="shared" si="13"/>
        <v>100</v>
      </c>
      <c r="Q34" s="10">
        <f t="shared" si="4"/>
        <v>36.353333333333332</v>
      </c>
      <c r="R34" s="10">
        <f t="shared" si="5"/>
        <v>38.066666666666663</v>
      </c>
      <c r="S34" s="62" t="s">
        <v>81</v>
      </c>
      <c r="T34" s="62" t="s">
        <v>81</v>
      </c>
      <c r="U34" s="57">
        <v>40</v>
      </c>
      <c r="V34" s="58">
        <v>40</v>
      </c>
      <c r="W34" s="39">
        <v>38</v>
      </c>
      <c r="X34" s="39">
        <v>38</v>
      </c>
      <c r="Y34" s="16">
        <f t="shared" si="6"/>
        <v>66.666666666666657</v>
      </c>
      <c r="Z34" s="10">
        <f t="shared" si="7"/>
        <v>39</v>
      </c>
      <c r="AA34" s="10">
        <f t="shared" si="8"/>
        <v>39</v>
      </c>
      <c r="AB34" s="39" t="s">
        <v>81</v>
      </c>
      <c r="AC34" s="39" t="s">
        <v>81</v>
      </c>
      <c r="AD34" s="39">
        <v>40</v>
      </c>
      <c r="AE34" s="39">
        <v>40</v>
      </c>
      <c r="AF34" s="39">
        <v>40</v>
      </c>
      <c r="AG34" s="39">
        <v>45</v>
      </c>
      <c r="AH34" s="39">
        <v>45</v>
      </c>
      <c r="AI34" s="39">
        <v>75</v>
      </c>
      <c r="AJ34" s="27">
        <f t="shared" si="9"/>
        <v>75</v>
      </c>
      <c r="AK34" s="10">
        <f t="shared" si="10"/>
        <v>41.666666666666664</v>
      </c>
      <c r="AL34" s="10">
        <f t="shared" si="11"/>
        <v>53.333333333333336</v>
      </c>
      <c r="AM34" s="40">
        <v>45</v>
      </c>
      <c r="AN34" s="39">
        <v>45</v>
      </c>
      <c r="AO34" s="14">
        <f t="shared" si="12"/>
        <v>100</v>
      </c>
      <c r="AP34" s="10"/>
      <c r="AQ34" s="10"/>
    </row>
    <row r="35" spans="1:43" ht="15.75">
      <c r="A35" s="35">
        <v>30</v>
      </c>
      <c r="B35" s="25" t="s">
        <v>106</v>
      </c>
      <c r="C35" s="63">
        <v>57.9</v>
      </c>
      <c r="D35" s="63">
        <v>58.9</v>
      </c>
      <c r="E35" s="43">
        <v>66.989999999999995</v>
      </c>
      <c r="F35" s="44">
        <v>66.989999999999995</v>
      </c>
      <c r="G35" s="16">
        <f t="shared" si="0"/>
        <v>100</v>
      </c>
      <c r="H35" s="10">
        <f t="shared" si="1"/>
        <v>62.444999999999993</v>
      </c>
      <c r="I35" s="15">
        <f t="shared" si="2"/>
        <v>62.944999999999993</v>
      </c>
      <c r="J35" s="62">
        <v>58.9</v>
      </c>
      <c r="K35" s="62">
        <v>229.9</v>
      </c>
      <c r="L35" s="64">
        <v>69.599999999999994</v>
      </c>
      <c r="M35" s="64">
        <v>69.599999999999994</v>
      </c>
      <c r="N35" s="37">
        <v>69</v>
      </c>
      <c r="O35" s="38">
        <v>69</v>
      </c>
      <c r="P35" s="16">
        <f t="shared" si="13"/>
        <v>100</v>
      </c>
      <c r="Q35" s="10">
        <f t="shared" si="4"/>
        <v>65.833333333333329</v>
      </c>
      <c r="R35" s="10">
        <f t="shared" si="5"/>
        <v>122.83333333333333</v>
      </c>
      <c r="S35" s="62" t="s">
        <v>81</v>
      </c>
      <c r="T35" s="62" t="s">
        <v>81</v>
      </c>
      <c r="U35" s="57">
        <v>65</v>
      </c>
      <c r="V35" s="58">
        <v>75</v>
      </c>
      <c r="W35" s="39">
        <v>39</v>
      </c>
      <c r="X35" s="39">
        <v>39</v>
      </c>
      <c r="Y35" s="16">
        <f t="shared" si="6"/>
        <v>66.666666666666657</v>
      </c>
      <c r="Z35" s="10">
        <f t="shared" si="7"/>
        <v>52</v>
      </c>
      <c r="AA35" s="10">
        <f t="shared" si="8"/>
        <v>57</v>
      </c>
      <c r="AB35" s="39" t="s">
        <v>81</v>
      </c>
      <c r="AC35" s="39" t="s">
        <v>81</v>
      </c>
      <c r="AD35" s="39">
        <v>70</v>
      </c>
      <c r="AE35" s="39">
        <v>70</v>
      </c>
      <c r="AF35" s="39">
        <v>65</v>
      </c>
      <c r="AG35" s="39">
        <v>65</v>
      </c>
      <c r="AH35" s="39">
        <v>60</v>
      </c>
      <c r="AI35" s="39">
        <v>70</v>
      </c>
      <c r="AJ35" s="27">
        <f t="shared" si="9"/>
        <v>75</v>
      </c>
      <c r="AK35" s="10">
        <f t="shared" si="10"/>
        <v>65</v>
      </c>
      <c r="AL35" s="10">
        <f t="shared" si="11"/>
        <v>68.333333333333329</v>
      </c>
      <c r="AM35" s="40">
        <v>50</v>
      </c>
      <c r="AN35" s="39">
        <v>65</v>
      </c>
      <c r="AO35" s="14">
        <f t="shared" si="12"/>
        <v>100</v>
      </c>
      <c r="AP35" s="10"/>
      <c r="AQ35" s="10"/>
    </row>
    <row r="36" spans="1:43" ht="15.75">
      <c r="A36" s="35">
        <v>31</v>
      </c>
      <c r="B36" s="25" t="s">
        <v>64</v>
      </c>
      <c r="C36" s="63">
        <v>43.9</v>
      </c>
      <c r="D36" s="63">
        <v>53.9</v>
      </c>
      <c r="E36" s="43">
        <v>48.99</v>
      </c>
      <c r="F36" s="44">
        <v>59.99</v>
      </c>
      <c r="G36" s="16">
        <f t="shared" si="0"/>
        <v>100</v>
      </c>
      <c r="H36" s="10">
        <f t="shared" si="1"/>
        <v>46.445</v>
      </c>
      <c r="I36" s="15">
        <f t="shared" si="2"/>
        <v>56.945</v>
      </c>
      <c r="J36" s="62">
        <v>21.1</v>
      </c>
      <c r="K36" s="62">
        <v>51.2</v>
      </c>
      <c r="L36" s="64">
        <v>39.5</v>
      </c>
      <c r="M36" s="64">
        <v>39.5</v>
      </c>
      <c r="N36" s="37">
        <v>21.2</v>
      </c>
      <c r="O36" s="38">
        <v>24.9</v>
      </c>
      <c r="P36" s="16">
        <f t="shared" si="13"/>
        <v>100</v>
      </c>
      <c r="Q36" s="10">
        <f t="shared" si="4"/>
        <v>27.266666666666666</v>
      </c>
      <c r="R36" s="10">
        <f t="shared" si="5"/>
        <v>38.533333333333331</v>
      </c>
      <c r="S36" s="62" t="s">
        <v>81</v>
      </c>
      <c r="T36" s="62" t="s">
        <v>81</v>
      </c>
      <c r="U36" s="59">
        <v>45</v>
      </c>
      <c r="V36" s="60">
        <v>50</v>
      </c>
      <c r="W36" s="39">
        <v>38</v>
      </c>
      <c r="X36" s="39">
        <v>38</v>
      </c>
      <c r="Y36" s="16">
        <f t="shared" si="6"/>
        <v>66.666666666666657</v>
      </c>
      <c r="Z36" s="10">
        <f t="shared" si="7"/>
        <v>41.5</v>
      </c>
      <c r="AA36" s="10">
        <f t="shared" si="8"/>
        <v>44</v>
      </c>
      <c r="AB36" s="39" t="s">
        <v>81</v>
      </c>
      <c r="AC36" s="39" t="s">
        <v>81</v>
      </c>
      <c r="AD36" s="39">
        <v>45</v>
      </c>
      <c r="AE36" s="39">
        <v>45</v>
      </c>
      <c r="AF36" s="39">
        <v>50</v>
      </c>
      <c r="AG36" s="39">
        <v>55</v>
      </c>
      <c r="AH36" s="39">
        <v>50</v>
      </c>
      <c r="AI36" s="39">
        <v>50</v>
      </c>
      <c r="AJ36" s="27">
        <f t="shared" si="9"/>
        <v>75</v>
      </c>
      <c r="AK36" s="10">
        <f t="shared" si="10"/>
        <v>48.333333333333336</v>
      </c>
      <c r="AL36" s="10">
        <f t="shared" si="11"/>
        <v>50</v>
      </c>
      <c r="AM36" s="40">
        <v>30</v>
      </c>
      <c r="AN36" s="39">
        <v>40</v>
      </c>
      <c r="AO36" s="14">
        <f t="shared" si="12"/>
        <v>100</v>
      </c>
      <c r="AP36" s="10"/>
      <c r="AQ36" s="10"/>
    </row>
    <row r="37" spans="1:43" ht="15.75">
      <c r="A37" s="35">
        <v>32</v>
      </c>
      <c r="B37" s="25" t="s">
        <v>66</v>
      </c>
      <c r="C37" s="63">
        <v>98</v>
      </c>
      <c r="D37" s="63">
        <v>105.9</v>
      </c>
      <c r="E37" s="43">
        <v>44.99</v>
      </c>
      <c r="F37" s="44">
        <v>160.99</v>
      </c>
      <c r="G37" s="16">
        <f t="shared" si="0"/>
        <v>100</v>
      </c>
      <c r="H37" s="10">
        <f t="shared" si="1"/>
        <v>71.495000000000005</v>
      </c>
      <c r="I37" s="15">
        <f t="shared" si="2"/>
        <v>133.44499999999999</v>
      </c>
      <c r="J37" s="62">
        <v>91.3</v>
      </c>
      <c r="K37" s="62">
        <v>169.9</v>
      </c>
      <c r="L37" s="64">
        <v>92</v>
      </c>
      <c r="M37" s="64">
        <v>92</v>
      </c>
      <c r="N37" s="37">
        <v>119.9</v>
      </c>
      <c r="O37" s="38">
        <v>119.9</v>
      </c>
      <c r="P37" s="16">
        <f t="shared" si="13"/>
        <v>100</v>
      </c>
      <c r="Q37" s="10">
        <f t="shared" si="4"/>
        <v>101.06666666666668</v>
      </c>
      <c r="R37" s="10">
        <f t="shared" si="5"/>
        <v>127.26666666666665</v>
      </c>
      <c r="S37" s="62">
        <v>108</v>
      </c>
      <c r="T37" s="62">
        <v>108</v>
      </c>
      <c r="U37" s="57">
        <v>120</v>
      </c>
      <c r="V37" s="58">
        <v>150</v>
      </c>
      <c r="W37" s="39">
        <v>187</v>
      </c>
      <c r="X37" s="39">
        <v>187</v>
      </c>
      <c r="Y37" s="16">
        <f t="shared" si="6"/>
        <v>100</v>
      </c>
      <c r="Z37" s="10">
        <f t="shared" si="7"/>
        <v>138.33333333333334</v>
      </c>
      <c r="AA37" s="10">
        <f t="shared" si="8"/>
        <v>148.33333333333334</v>
      </c>
      <c r="AB37" s="39" t="s">
        <v>81</v>
      </c>
      <c r="AC37" s="39" t="s">
        <v>81</v>
      </c>
      <c r="AD37" s="39">
        <v>120</v>
      </c>
      <c r="AE37" s="39">
        <v>140</v>
      </c>
      <c r="AF37" s="39">
        <v>110</v>
      </c>
      <c r="AG37" s="39">
        <v>160</v>
      </c>
      <c r="AH37" s="39">
        <v>90</v>
      </c>
      <c r="AI37" s="39">
        <v>160</v>
      </c>
      <c r="AJ37" s="27">
        <f t="shared" si="9"/>
        <v>75</v>
      </c>
      <c r="AK37" s="10">
        <f t="shared" si="10"/>
        <v>106.66666666666667</v>
      </c>
      <c r="AL37" s="10">
        <f t="shared" si="11"/>
        <v>153.33333333333334</v>
      </c>
      <c r="AM37" s="40">
        <v>100</v>
      </c>
      <c r="AN37" s="39">
        <v>120</v>
      </c>
      <c r="AO37" s="14">
        <f t="shared" si="12"/>
        <v>100</v>
      </c>
      <c r="AP37" s="10"/>
      <c r="AQ37" s="10"/>
    </row>
    <row r="38" spans="1:43" s="31" customFormat="1" ht="15.75">
      <c r="A38" s="35">
        <v>33</v>
      </c>
      <c r="B38" s="4" t="s">
        <v>67</v>
      </c>
      <c r="C38" s="63">
        <v>156.9</v>
      </c>
      <c r="D38" s="63">
        <v>197</v>
      </c>
      <c r="E38" s="43">
        <v>217.99</v>
      </c>
      <c r="F38" s="44">
        <v>249.99</v>
      </c>
      <c r="G38" s="16">
        <f t="shared" si="0"/>
        <v>100</v>
      </c>
      <c r="H38" s="10">
        <f t="shared" si="1"/>
        <v>187.44499999999999</v>
      </c>
      <c r="I38" s="15">
        <f t="shared" si="2"/>
        <v>223.495</v>
      </c>
      <c r="J38" s="62">
        <v>222.5</v>
      </c>
      <c r="K38" s="62">
        <v>273</v>
      </c>
      <c r="L38" s="64">
        <v>200.6</v>
      </c>
      <c r="M38" s="64">
        <v>222.7</v>
      </c>
      <c r="N38" s="37">
        <v>200</v>
      </c>
      <c r="O38" s="38">
        <v>209</v>
      </c>
      <c r="P38" s="16">
        <f t="shared" si="13"/>
        <v>100</v>
      </c>
      <c r="Q38" s="10">
        <f t="shared" si="4"/>
        <v>207.70000000000002</v>
      </c>
      <c r="R38" s="10">
        <f t="shared" si="5"/>
        <v>234.9</v>
      </c>
      <c r="S38" s="62" t="s">
        <v>81</v>
      </c>
      <c r="T38" s="62" t="s">
        <v>81</v>
      </c>
      <c r="U38" s="53">
        <v>180</v>
      </c>
      <c r="V38" s="54">
        <v>230</v>
      </c>
      <c r="W38" s="39">
        <v>189</v>
      </c>
      <c r="X38" s="39">
        <v>189</v>
      </c>
      <c r="Y38" s="16">
        <f t="shared" si="6"/>
        <v>66.666666666666657</v>
      </c>
      <c r="Z38" s="10">
        <f t="shared" si="7"/>
        <v>184.5</v>
      </c>
      <c r="AA38" s="10">
        <f t="shared" si="8"/>
        <v>209.5</v>
      </c>
      <c r="AB38" s="39" t="s">
        <v>81</v>
      </c>
      <c r="AC38" s="39" t="s">
        <v>81</v>
      </c>
      <c r="AD38" s="39">
        <v>200</v>
      </c>
      <c r="AE38" s="39">
        <v>299</v>
      </c>
      <c r="AF38" s="39">
        <v>180</v>
      </c>
      <c r="AG38" s="39">
        <v>180</v>
      </c>
      <c r="AH38" s="39">
        <v>180</v>
      </c>
      <c r="AI38" s="39">
        <v>270</v>
      </c>
      <c r="AJ38" s="27">
        <f t="shared" si="9"/>
        <v>75</v>
      </c>
      <c r="AK38" s="10">
        <f t="shared" si="10"/>
        <v>186.66666666666666</v>
      </c>
      <c r="AL38" s="10">
        <f t="shared" si="11"/>
        <v>249.66666666666666</v>
      </c>
      <c r="AM38" s="40">
        <v>150</v>
      </c>
      <c r="AN38" s="39">
        <v>220</v>
      </c>
      <c r="AO38" s="14">
        <f t="shared" si="12"/>
        <v>100</v>
      </c>
      <c r="AP38" s="10"/>
      <c r="AQ38" s="10"/>
    </row>
    <row r="39" spans="1:43" ht="15.75">
      <c r="A39" s="35">
        <v>34</v>
      </c>
      <c r="B39" s="4" t="s">
        <v>69</v>
      </c>
      <c r="C39" s="63">
        <v>193</v>
      </c>
      <c r="D39" s="63">
        <v>193</v>
      </c>
      <c r="E39" s="43" t="s">
        <v>81</v>
      </c>
      <c r="F39" s="44" t="s">
        <v>81</v>
      </c>
      <c r="G39" s="16">
        <f t="shared" si="0"/>
        <v>50</v>
      </c>
      <c r="H39" s="10">
        <f t="shared" si="1"/>
        <v>193</v>
      </c>
      <c r="I39" s="15">
        <f t="shared" si="2"/>
        <v>193</v>
      </c>
      <c r="J39" s="62">
        <v>259</v>
      </c>
      <c r="K39" s="62">
        <v>279</v>
      </c>
      <c r="L39" s="64">
        <v>271.39999999999998</v>
      </c>
      <c r="M39" s="64">
        <v>271.39999999999998</v>
      </c>
      <c r="N39" s="37">
        <v>229</v>
      </c>
      <c r="O39" s="38">
        <v>269</v>
      </c>
      <c r="P39" s="16">
        <f t="shared" si="13"/>
        <v>100</v>
      </c>
      <c r="Q39" s="10">
        <f t="shared" si="4"/>
        <v>253.13333333333333</v>
      </c>
      <c r="R39" s="10">
        <f t="shared" si="5"/>
        <v>273.13333333333333</v>
      </c>
      <c r="S39" s="62" t="s">
        <v>81</v>
      </c>
      <c r="T39" s="62" t="s">
        <v>81</v>
      </c>
      <c r="U39" s="53">
        <v>300</v>
      </c>
      <c r="V39" s="54">
        <v>300</v>
      </c>
      <c r="W39" s="39" t="s">
        <v>81</v>
      </c>
      <c r="X39" s="39" t="s">
        <v>81</v>
      </c>
      <c r="Y39" s="16">
        <f t="shared" si="6"/>
        <v>33.333333333333329</v>
      </c>
      <c r="Z39" s="10">
        <f t="shared" si="7"/>
        <v>300</v>
      </c>
      <c r="AA39" s="10">
        <f t="shared" si="8"/>
        <v>300</v>
      </c>
      <c r="AB39" s="39" t="s">
        <v>81</v>
      </c>
      <c r="AC39" s="39" t="s">
        <v>81</v>
      </c>
      <c r="AD39" s="39">
        <v>220</v>
      </c>
      <c r="AE39" s="39">
        <v>280</v>
      </c>
      <c r="AF39" s="39">
        <v>250</v>
      </c>
      <c r="AG39" s="39">
        <v>250</v>
      </c>
      <c r="AH39" s="39">
        <v>280</v>
      </c>
      <c r="AI39" s="39">
        <v>280</v>
      </c>
      <c r="AJ39" s="27">
        <f t="shared" si="9"/>
        <v>75</v>
      </c>
      <c r="AK39" s="10">
        <f t="shared" si="10"/>
        <v>250</v>
      </c>
      <c r="AL39" s="10">
        <f t="shared" si="11"/>
        <v>270</v>
      </c>
      <c r="AM39" s="40">
        <v>200</v>
      </c>
      <c r="AN39" s="39">
        <v>250</v>
      </c>
      <c r="AO39" s="14">
        <f t="shared" si="12"/>
        <v>100</v>
      </c>
      <c r="AP39" s="10"/>
      <c r="AQ39" s="10"/>
    </row>
    <row r="40" spans="1:43" ht="15.75">
      <c r="A40" s="35">
        <v>35</v>
      </c>
      <c r="B40" s="4" t="s">
        <v>71</v>
      </c>
      <c r="C40" s="63">
        <v>56.9</v>
      </c>
      <c r="D40" s="63">
        <v>99.9</v>
      </c>
      <c r="E40" s="43">
        <v>80.989999999999995</v>
      </c>
      <c r="F40" s="44">
        <v>80.989999999999995</v>
      </c>
      <c r="G40" s="16">
        <f t="shared" si="0"/>
        <v>100</v>
      </c>
      <c r="H40" s="10">
        <f t="shared" si="1"/>
        <v>68.944999999999993</v>
      </c>
      <c r="I40" s="15">
        <f t="shared" si="2"/>
        <v>90.444999999999993</v>
      </c>
      <c r="J40" s="62">
        <v>30.3</v>
      </c>
      <c r="K40" s="62">
        <v>217</v>
      </c>
      <c r="L40" s="64">
        <v>61.3</v>
      </c>
      <c r="M40" s="64">
        <v>68.5</v>
      </c>
      <c r="N40" s="37">
        <v>79</v>
      </c>
      <c r="O40" s="38">
        <v>85</v>
      </c>
      <c r="P40" s="16">
        <f t="shared" si="13"/>
        <v>100</v>
      </c>
      <c r="Q40" s="10">
        <f t="shared" si="4"/>
        <v>56.866666666666667</v>
      </c>
      <c r="R40" s="10">
        <f t="shared" si="5"/>
        <v>123.5</v>
      </c>
      <c r="S40" s="62">
        <v>65</v>
      </c>
      <c r="T40" s="62">
        <v>76</v>
      </c>
      <c r="U40" s="53">
        <v>75</v>
      </c>
      <c r="V40" s="54">
        <v>125</v>
      </c>
      <c r="W40" s="39">
        <v>89</v>
      </c>
      <c r="X40" s="39">
        <v>119</v>
      </c>
      <c r="Y40" s="16">
        <f t="shared" si="6"/>
        <v>100</v>
      </c>
      <c r="Z40" s="10">
        <f t="shared" si="7"/>
        <v>76.333333333333329</v>
      </c>
      <c r="AA40" s="10">
        <f t="shared" si="8"/>
        <v>106.66666666666667</v>
      </c>
      <c r="AB40" s="39" t="s">
        <v>81</v>
      </c>
      <c r="AC40" s="39" t="s">
        <v>81</v>
      </c>
      <c r="AD40" s="39">
        <v>56</v>
      </c>
      <c r="AE40" s="39">
        <v>150</v>
      </c>
      <c r="AF40" s="39">
        <v>70</v>
      </c>
      <c r="AG40" s="39">
        <v>70</v>
      </c>
      <c r="AH40" s="39">
        <v>65</v>
      </c>
      <c r="AI40" s="39">
        <v>85</v>
      </c>
      <c r="AJ40" s="27">
        <f t="shared" si="9"/>
        <v>75</v>
      </c>
      <c r="AK40" s="10">
        <f t="shared" si="10"/>
        <v>63.666666666666664</v>
      </c>
      <c r="AL40" s="10">
        <f t="shared" si="11"/>
        <v>101.66666666666667</v>
      </c>
      <c r="AM40" s="40">
        <v>55</v>
      </c>
      <c r="AN40" s="39">
        <v>65</v>
      </c>
      <c r="AO40" s="14">
        <f t="shared" si="12"/>
        <v>100</v>
      </c>
      <c r="AP40" s="10"/>
      <c r="AQ40" s="10"/>
    </row>
    <row r="41" spans="1:43" ht="15.75">
      <c r="A41" s="35">
        <v>36</v>
      </c>
      <c r="B41" s="4" t="s">
        <v>73</v>
      </c>
      <c r="C41" s="63">
        <v>71.900000000000006</v>
      </c>
      <c r="D41" s="63">
        <v>130</v>
      </c>
      <c r="E41" s="43">
        <v>64.989999999999995</v>
      </c>
      <c r="F41" s="44">
        <v>64.989999999999995</v>
      </c>
      <c r="G41" s="16">
        <f t="shared" si="0"/>
        <v>100</v>
      </c>
      <c r="H41" s="10">
        <f t="shared" si="1"/>
        <v>68.444999999999993</v>
      </c>
      <c r="I41" s="15">
        <f t="shared" si="2"/>
        <v>97.495000000000005</v>
      </c>
      <c r="J41" s="62">
        <v>85.9</v>
      </c>
      <c r="K41" s="62">
        <v>176</v>
      </c>
      <c r="L41" s="64">
        <v>85.8</v>
      </c>
      <c r="M41" s="64">
        <v>85.8</v>
      </c>
      <c r="N41" s="37">
        <v>75.900000000000006</v>
      </c>
      <c r="O41" s="38">
        <v>75.900000000000006</v>
      </c>
      <c r="P41" s="16">
        <f t="shared" si="13"/>
        <v>100</v>
      </c>
      <c r="Q41" s="10">
        <f t="shared" si="4"/>
        <v>82.533333333333331</v>
      </c>
      <c r="R41" s="10">
        <f t="shared" si="5"/>
        <v>112.56666666666668</v>
      </c>
      <c r="S41" s="62" t="s">
        <v>81</v>
      </c>
      <c r="T41" s="62" t="s">
        <v>81</v>
      </c>
      <c r="U41" s="53">
        <v>85</v>
      </c>
      <c r="V41" s="54">
        <v>85</v>
      </c>
      <c r="W41" s="39">
        <v>78</v>
      </c>
      <c r="X41" s="39">
        <v>89</v>
      </c>
      <c r="Y41" s="16">
        <f t="shared" si="6"/>
        <v>66.666666666666657</v>
      </c>
      <c r="Z41" s="10">
        <f t="shared" si="7"/>
        <v>81.5</v>
      </c>
      <c r="AA41" s="10">
        <f t="shared" si="8"/>
        <v>87</v>
      </c>
      <c r="AB41" s="39" t="s">
        <v>81</v>
      </c>
      <c r="AC41" s="39" t="s">
        <v>81</v>
      </c>
      <c r="AD41" s="39">
        <v>90</v>
      </c>
      <c r="AE41" s="39">
        <v>90</v>
      </c>
      <c r="AF41" s="39">
        <v>75</v>
      </c>
      <c r="AG41" s="39">
        <v>75</v>
      </c>
      <c r="AH41" s="39">
        <v>70</v>
      </c>
      <c r="AI41" s="39">
        <v>85</v>
      </c>
      <c r="AJ41" s="27">
        <f t="shared" si="9"/>
        <v>75</v>
      </c>
      <c r="AK41" s="10">
        <f t="shared" si="10"/>
        <v>78.333333333333329</v>
      </c>
      <c r="AL41" s="10">
        <f t="shared" si="11"/>
        <v>83.333333333333329</v>
      </c>
      <c r="AM41" s="40">
        <v>75</v>
      </c>
      <c r="AN41" s="39">
        <v>85</v>
      </c>
      <c r="AO41" s="14">
        <f t="shared" si="12"/>
        <v>100</v>
      </c>
      <c r="AP41" s="10"/>
      <c r="AQ41" s="10"/>
    </row>
    <row r="42" spans="1:43" ht="15.75">
      <c r="A42" s="35">
        <v>37</v>
      </c>
      <c r="B42" s="4" t="s">
        <v>75</v>
      </c>
      <c r="C42" s="63">
        <v>142</v>
      </c>
      <c r="D42" s="63">
        <v>159.9</v>
      </c>
      <c r="E42" s="43">
        <v>147.99</v>
      </c>
      <c r="F42" s="44">
        <v>219.99</v>
      </c>
      <c r="G42" s="16">
        <f t="shared" si="0"/>
        <v>100</v>
      </c>
      <c r="H42" s="10">
        <f t="shared" si="1"/>
        <v>144.995</v>
      </c>
      <c r="I42" s="15">
        <f t="shared" si="2"/>
        <v>189.94499999999999</v>
      </c>
      <c r="J42" s="62">
        <v>158</v>
      </c>
      <c r="K42" s="62">
        <v>249</v>
      </c>
      <c r="L42" s="64" t="s">
        <v>81</v>
      </c>
      <c r="M42" s="64" t="s">
        <v>81</v>
      </c>
      <c r="N42" s="37">
        <v>129.9</v>
      </c>
      <c r="O42" s="38">
        <v>199.9</v>
      </c>
      <c r="P42" s="16">
        <f t="shared" si="13"/>
        <v>66.666666666666657</v>
      </c>
      <c r="Q42" s="10">
        <f t="shared" si="4"/>
        <v>143.94999999999999</v>
      </c>
      <c r="R42" s="10">
        <f t="shared" si="5"/>
        <v>224.45</v>
      </c>
      <c r="S42" s="62" t="s">
        <v>81</v>
      </c>
      <c r="T42" s="62" t="s">
        <v>81</v>
      </c>
      <c r="U42" s="53">
        <v>180</v>
      </c>
      <c r="V42" s="54">
        <v>200</v>
      </c>
      <c r="W42" s="39" t="s">
        <v>81</v>
      </c>
      <c r="X42" s="39" t="s">
        <v>81</v>
      </c>
      <c r="Y42" s="16">
        <f t="shared" si="6"/>
        <v>33.333333333333329</v>
      </c>
      <c r="Z42" s="10">
        <f t="shared" si="7"/>
        <v>180</v>
      </c>
      <c r="AA42" s="10">
        <f t="shared" si="8"/>
        <v>200</v>
      </c>
      <c r="AB42" s="39" t="s">
        <v>81</v>
      </c>
      <c r="AC42" s="39" t="s">
        <v>81</v>
      </c>
      <c r="AD42" s="39">
        <v>200</v>
      </c>
      <c r="AE42" s="39">
        <v>200</v>
      </c>
      <c r="AF42" s="39">
        <v>120</v>
      </c>
      <c r="AG42" s="39">
        <v>200</v>
      </c>
      <c r="AH42" s="39">
        <v>180</v>
      </c>
      <c r="AI42" s="39">
        <v>180</v>
      </c>
      <c r="AJ42" s="27">
        <f t="shared" si="9"/>
        <v>75</v>
      </c>
      <c r="AK42" s="10">
        <f t="shared" si="10"/>
        <v>166.66666666666666</v>
      </c>
      <c r="AL42" s="10">
        <f t="shared" si="11"/>
        <v>193.33333333333334</v>
      </c>
      <c r="AM42" s="40">
        <v>150</v>
      </c>
      <c r="AN42" s="39">
        <v>300</v>
      </c>
      <c r="AO42" s="14">
        <f t="shared" si="12"/>
        <v>100</v>
      </c>
      <c r="AP42" s="10"/>
      <c r="AQ42" s="10"/>
    </row>
    <row r="43" spans="1:43" ht="15.75">
      <c r="A43" s="35">
        <v>38</v>
      </c>
      <c r="B43" s="4" t="s">
        <v>77</v>
      </c>
      <c r="C43" s="63">
        <v>59.9</v>
      </c>
      <c r="D43" s="63">
        <v>77</v>
      </c>
      <c r="E43" s="43">
        <v>60.99</v>
      </c>
      <c r="F43" s="44">
        <v>99.99</v>
      </c>
      <c r="G43" s="16">
        <f t="shared" si="0"/>
        <v>100</v>
      </c>
      <c r="H43" s="10">
        <f t="shared" si="1"/>
        <v>60.445</v>
      </c>
      <c r="I43" s="15">
        <f t="shared" si="2"/>
        <v>88.495000000000005</v>
      </c>
      <c r="J43" s="62">
        <v>69.900000000000006</v>
      </c>
      <c r="K43" s="62">
        <v>118</v>
      </c>
      <c r="L43" s="64">
        <v>66.400000000000006</v>
      </c>
      <c r="M43" s="64">
        <v>66.400000000000006</v>
      </c>
      <c r="N43" s="37">
        <v>49.9</v>
      </c>
      <c r="O43" s="38">
        <v>49.9</v>
      </c>
      <c r="P43" s="16">
        <f t="shared" si="13"/>
        <v>100</v>
      </c>
      <c r="Q43" s="10">
        <f t="shared" si="4"/>
        <v>62.06666666666667</v>
      </c>
      <c r="R43" s="10">
        <f t="shared" si="5"/>
        <v>78.100000000000009</v>
      </c>
      <c r="S43" s="62" t="s">
        <v>81</v>
      </c>
      <c r="T43" s="62" t="s">
        <v>81</v>
      </c>
      <c r="U43" s="53">
        <v>80</v>
      </c>
      <c r="V43" s="54">
        <v>80</v>
      </c>
      <c r="W43" s="39">
        <v>89</v>
      </c>
      <c r="X43" s="39">
        <v>109</v>
      </c>
      <c r="Y43" s="16">
        <f t="shared" si="6"/>
        <v>66.666666666666657</v>
      </c>
      <c r="Z43" s="10">
        <f t="shared" si="7"/>
        <v>84.5</v>
      </c>
      <c r="AA43" s="10">
        <f t="shared" si="8"/>
        <v>94.5</v>
      </c>
      <c r="AB43" s="39" t="s">
        <v>81</v>
      </c>
      <c r="AC43" s="39" t="s">
        <v>81</v>
      </c>
      <c r="AD43" s="39">
        <v>100</v>
      </c>
      <c r="AE43" s="39">
        <v>120</v>
      </c>
      <c r="AF43" s="39">
        <v>75</v>
      </c>
      <c r="AG43" s="39">
        <v>100</v>
      </c>
      <c r="AH43" s="39">
        <v>85</v>
      </c>
      <c r="AI43" s="39">
        <v>100</v>
      </c>
      <c r="AJ43" s="27">
        <f t="shared" si="9"/>
        <v>75</v>
      </c>
      <c r="AK43" s="10">
        <f t="shared" si="10"/>
        <v>86.666666666666671</v>
      </c>
      <c r="AL43" s="10">
        <f t="shared" si="11"/>
        <v>106.66666666666667</v>
      </c>
      <c r="AM43" s="40">
        <v>85</v>
      </c>
      <c r="AN43" s="39">
        <v>100</v>
      </c>
      <c r="AO43" s="14">
        <f t="shared" si="12"/>
        <v>100</v>
      </c>
      <c r="AP43" s="10"/>
      <c r="AQ43" s="10"/>
    </row>
    <row r="44" spans="1:43" ht="15.75">
      <c r="A44" s="35">
        <v>39</v>
      </c>
      <c r="B44" s="4" t="s">
        <v>79</v>
      </c>
      <c r="C44" s="63">
        <v>70</v>
      </c>
      <c r="D44" s="63">
        <v>70</v>
      </c>
      <c r="E44" s="43">
        <v>60.99</v>
      </c>
      <c r="F44" s="44">
        <v>129.99</v>
      </c>
      <c r="G44" s="16">
        <f t="shared" si="0"/>
        <v>100</v>
      </c>
      <c r="H44" s="10">
        <f t="shared" si="1"/>
        <v>65.495000000000005</v>
      </c>
      <c r="I44" s="15">
        <f t="shared" si="2"/>
        <v>99.995000000000005</v>
      </c>
      <c r="J44" s="62">
        <v>60</v>
      </c>
      <c r="K44" s="62">
        <v>159</v>
      </c>
      <c r="L44" s="64">
        <v>75.8</v>
      </c>
      <c r="M44" s="64">
        <v>106.3</v>
      </c>
      <c r="N44" s="37">
        <v>90</v>
      </c>
      <c r="O44" s="38">
        <v>90</v>
      </c>
      <c r="P44" s="16">
        <f t="shared" si="13"/>
        <v>100</v>
      </c>
      <c r="Q44" s="10">
        <f t="shared" si="4"/>
        <v>75.266666666666666</v>
      </c>
      <c r="R44" s="10">
        <f t="shared" si="5"/>
        <v>118.43333333333334</v>
      </c>
      <c r="S44" s="62">
        <v>119</v>
      </c>
      <c r="T44" s="62">
        <v>119</v>
      </c>
      <c r="U44" s="53">
        <v>120</v>
      </c>
      <c r="V44" s="54">
        <v>120</v>
      </c>
      <c r="W44" s="39">
        <v>89</v>
      </c>
      <c r="X44" s="39">
        <v>119</v>
      </c>
      <c r="Y44" s="16">
        <f t="shared" si="6"/>
        <v>100</v>
      </c>
      <c r="Z44" s="10">
        <f t="shared" si="7"/>
        <v>109.33333333333333</v>
      </c>
      <c r="AA44" s="10">
        <f t="shared" si="8"/>
        <v>119.33333333333333</v>
      </c>
      <c r="AB44" s="39" t="s">
        <v>81</v>
      </c>
      <c r="AC44" s="39" t="s">
        <v>81</v>
      </c>
      <c r="AD44" s="39">
        <v>80</v>
      </c>
      <c r="AE44" s="39">
        <v>140</v>
      </c>
      <c r="AF44" s="39">
        <v>110</v>
      </c>
      <c r="AG44" s="39">
        <v>150</v>
      </c>
      <c r="AH44" s="39">
        <v>120</v>
      </c>
      <c r="AI44" s="39">
        <v>150</v>
      </c>
      <c r="AJ44" s="27">
        <f t="shared" si="9"/>
        <v>75</v>
      </c>
      <c r="AK44" s="10">
        <f t="shared" si="10"/>
        <v>103.33333333333333</v>
      </c>
      <c r="AL44" s="10">
        <f t="shared" si="11"/>
        <v>146.66666666666666</v>
      </c>
      <c r="AM44" s="40">
        <v>95</v>
      </c>
      <c r="AN44" s="39">
        <v>110</v>
      </c>
      <c r="AO44" s="14">
        <f t="shared" si="12"/>
        <v>100</v>
      </c>
      <c r="AP44" s="10"/>
      <c r="AQ44" s="10"/>
    </row>
    <row r="45" spans="1:43" s="31" customFormat="1" ht="15.75">
      <c r="A45" s="35">
        <v>40</v>
      </c>
      <c r="B45" s="4" t="s">
        <v>80</v>
      </c>
      <c r="C45" s="63">
        <v>49</v>
      </c>
      <c r="D45" s="63">
        <v>77</v>
      </c>
      <c r="E45" s="43">
        <v>47.99</v>
      </c>
      <c r="F45" s="44">
        <v>61.99</v>
      </c>
      <c r="G45" s="16">
        <f t="shared" si="0"/>
        <v>100</v>
      </c>
      <c r="H45" s="10">
        <f t="shared" si="1"/>
        <v>48.495000000000005</v>
      </c>
      <c r="I45" s="15">
        <f t="shared" si="2"/>
        <v>69.495000000000005</v>
      </c>
      <c r="J45" s="62">
        <v>55.3</v>
      </c>
      <c r="K45" s="62">
        <v>69</v>
      </c>
      <c r="L45" s="64">
        <v>60.5</v>
      </c>
      <c r="M45" s="64">
        <v>62.5</v>
      </c>
      <c r="N45" s="37">
        <v>54</v>
      </c>
      <c r="O45" s="38">
        <v>58</v>
      </c>
      <c r="P45" s="16">
        <f t="shared" si="13"/>
        <v>100</v>
      </c>
      <c r="Q45" s="10">
        <f t="shared" si="4"/>
        <v>56.6</v>
      </c>
      <c r="R45" s="10">
        <f t="shared" si="5"/>
        <v>63.166666666666664</v>
      </c>
      <c r="S45" s="62">
        <v>69</v>
      </c>
      <c r="T45" s="62">
        <v>69</v>
      </c>
      <c r="U45" s="53">
        <v>64</v>
      </c>
      <c r="V45" s="54">
        <v>64</v>
      </c>
      <c r="W45" s="61">
        <v>60</v>
      </c>
      <c r="X45" s="39">
        <v>60</v>
      </c>
      <c r="Y45" s="16">
        <f t="shared" si="6"/>
        <v>100</v>
      </c>
      <c r="Z45" s="10">
        <f t="shared" si="7"/>
        <v>64.333333333333329</v>
      </c>
      <c r="AA45" s="10">
        <f t="shared" si="8"/>
        <v>64.333333333333329</v>
      </c>
      <c r="AB45" s="39">
        <v>61</v>
      </c>
      <c r="AC45" s="39">
        <v>61</v>
      </c>
      <c r="AD45" s="39">
        <v>59</v>
      </c>
      <c r="AE45" s="39">
        <v>62</v>
      </c>
      <c r="AF45" s="39">
        <v>59</v>
      </c>
      <c r="AG45" s="39">
        <v>64</v>
      </c>
      <c r="AH45" s="39">
        <v>54</v>
      </c>
      <c r="AI45" s="39">
        <v>67</v>
      </c>
      <c r="AJ45" s="27">
        <f t="shared" si="9"/>
        <v>100</v>
      </c>
      <c r="AK45" s="10">
        <f t="shared" si="10"/>
        <v>58.25</v>
      </c>
      <c r="AL45" s="10">
        <f t="shared" si="11"/>
        <v>63.5</v>
      </c>
      <c r="AM45" s="40">
        <v>65</v>
      </c>
      <c r="AN45" s="39">
        <v>65</v>
      </c>
      <c r="AO45" s="16">
        <f t="shared" si="12"/>
        <v>100</v>
      </c>
      <c r="AP45" s="10"/>
      <c r="AQ45" s="10"/>
    </row>
    <row r="48" spans="1:43">
      <c r="C48" s="24"/>
      <c r="D48" s="1" t="s">
        <v>99</v>
      </c>
    </row>
    <row r="49" spans="4:4" ht="15">
      <c r="D49" s="26"/>
    </row>
  </sheetData>
  <mergeCells count="38">
    <mergeCell ref="AB3:AL3"/>
    <mergeCell ref="AM3:AQ3"/>
    <mergeCell ref="AQ4:AQ5"/>
    <mergeCell ref="AP4:AP5"/>
    <mergeCell ref="AK4:AK5"/>
    <mergeCell ref="AL4:AL5"/>
    <mergeCell ref="AM4:AN4"/>
    <mergeCell ref="AO4:AO5"/>
    <mergeCell ref="AJ4:AJ5"/>
    <mergeCell ref="S3:AA3"/>
    <mergeCell ref="J3:R3"/>
    <mergeCell ref="AO1:AQ1"/>
    <mergeCell ref="A3:A4"/>
    <mergeCell ref="C4:D4"/>
    <mergeCell ref="B3:B5"/>
    <mergeCell ref="B1:AA1"/>
    <mergeCell ref="B2:AA2"/>
    <mergeCell ref="AB4:AC4"/>
    <mergeCell ref="W4:X4"/>
    <mergeCell ref="H4:H5"/>
    <mergeCell ref="I4:I5"/>
    <mergeCell ref="C3:I3"/>
    <mergeCell ref="Q4:Q5"/>
    <mergeCell ref="R4:R5"/>
    <mergeCell ref="Z4:Z5"/>
    <mergeCell ref="E4:F4"/>
    <mergeCell ref="G4:G5"/>
    <mergeCell ref="AF4:AG4"/>
    <mergeCell ref="AH4:AI4"/>
    <mergeCell ref="AD4:AE4"/>
    <mergeCell ref="AA4:AA5"/>
    <mergeCell ref="Y4:Y5"/>
    <mergeCell ref="J4:K4"/>
    <mergeCell ref="L4:M4"/>
    <mergeCell ref="N4:O4"/>
    <mergeCell ref="U4:V4"/>
    <mergeCell ref="P4:P5"/>
    <mergeCell ref="S4:T4"/>
  </mergeCells>
  <pageMargins left="0.23622047244094491" right="0.23622047244094491" top="0.19685039370078741" bottom="0.15748031496062992" header="0.31496062992125984" footer="0.31496062992125984"/>
  <pageSetup paperSize="9" scale="60" fitToWidth="2" orientation="landscape" r:id="rId1"/>
  <colBreaks count="1" manualBreakCount="1">
    <brk id="18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X41"/>
  <sheetViews>
    <sheetView topLeftCell="A10" workbookViewId="0">
      <selection activeCell="A2" sqref="A2:C41"/>
    </sheetView>
  </sheetViews>
  <sheetFormatPr defaultRowHeight="14.25"/>
  <cols>
    <col min="1" max="1" width="9.140625" style="1"/>
    <col min="2" max="2" width="46.5703125" style="1" customWidth="1"/>
    <col min="3" max="3" width="14.42578125" style="12" customWidth="1"/>
    <col min="4" max="4" width="15.5703125" style="12" customWidth="1"/>
    <col min="5" max="5" width="13" style="12" customWidth="1"/>
    <col min="6" max="6" width="10.85546875" style="12" customWidth="1"/>
    <col min="7" max="7" width="14.42578125" style="12" customWidth="1"/>
    <col min="8" max="10" width="9.140625" style="12" hidden="1" customWidth="1"/>
    <col min="11" max="11" width="13.85546875" style="12" customWidth="1"/>
    <col min="12" max="16" width="9.140625" style="12" hidden="1" customWidth="1"/>
    <col min="17" max="17" width="13.140625" style="12" customWidth="1"/>
    <col min="18" max="18" width="11" style="12" customWidth="1"/>
    <col min="19" max="19" width="13" style="12" customWidth="1"/>
    <col min="20" max="20" width="12.85546875" style="12" customWidth="1"/>
    <col min="21" max="21" width="13.5703125" style="12" customWidth="1"/>
    <col min="22" max="22" width="11.140625" style="12" customWidth="1"/>
    <col min="23" max="23" width="13.42578125" style="12" customWidth="1"/>
    <col min="24" max="24" width="13.5703125" style="12" customWidth="1"/>
    <col min="25" max="25" width="12.7109375" style="12" customWidth="1"/>
    <col min="26" max="26" width="13.140625" style="12" customWidth="1"/>
    <col min="27" max="27" width="12.7109375" style="12" customWidth="1"/>
    <col min="28" max="28" width="13.28515625" style="12" customWidth="1"/>
    <col min="29" max="29" width="14.140625" style="12" customWidth="1"/>
    <col min="30" max="30" width="10.85546875" style="12" customWidth="1"/>
    <col min="31" max="33" width="9.140625" style="1"/>
    <col min="34" max="34" width="9.140625" style="12"/>
    <col min="35" max="41" width="9.140625" style="1"/>
    <col min="42" max="42" width="9.140625" style="18"/>
    <col min="43" max="43" width="0.5703125" style="17" customWidth="1"/>
    <col min="44" max="45" width="9.140625" style="1" hidden="1" customWidth="1"/>
    <col min="46" max="47" width="9.140625" style="12" hidden="1" customWidth="1"/>
    <col min="48" max="50" width="9.140625" style="1" hidden="1" customWidth="1"/>
    <col min="51" max="16384" width="9.140625" style="1"/>
  </cols>
  <sheetData>
    <row r="2" spans="1:3" ht="15.75">
      <c r="A2" s="28" t="s">
        <v>102</v>
      </c>
      <c r="B2" s="29" t="s">
        <v>12</v>
      </c>
      <c r="C2" s="30"/>
    </row>
    <row r="3" spans="1:3" ht="15.75">
      <c r="A3" s="5" t="s">
        <v>95</v>
      </c>
      <c r="B3" s="4" t="s">
        <v>13</v>
      </c>
      <c r="C3" s="10"/>
    </row>
    <row r="4" spans="1:3" ht="15.75">
      <c r="A4" s="5" t="s">
        <v>14</v>
      </c>
      <c r="B4" s="4" t="s">
        <v>15</v>
      </c>
      <c r="C4" s="10"/>
    </row>
    <row r="5" spans="1:3" ht="15.75">
      <c r="A5" s="5" t="s">
        <v>16</v>
      </c>
      <c r="B5" s="4" t="s">
        <v>17</v>
      </c>
      <c r="C5" s="10"/>
    </row>
    <row r="6" spans="1:3" ht="15.75">
      <c r="A6" s="5" t="s">
        <v>18</v>
      </c>
      <c r="B6" s="4" t="s">
        <v>19</v>
      </c>
      <c r="C6" s="10"/>
    </row>
    <row r="7" spans="1:3" ht="15.75">
      <c r="A7" s="28" t="s">
        <v>87</v>
      </c>
      <c r="B7" s="29" t="s">
        <v>20</v>
      </c>
      <c r="C7" s="30"/>
    </row>
    <row r="8" spans="1:3" ht="15.75">
      <c r="A8" s="5" t="s">
        <v>21</v>
      </c>
      <c r="B8" s="4" t="s">
        <v>22</v>
      </c>
      <c r="C8" s="10"/>
    </row>
    <row r="9" spans="1:3" ht="15.75">
      <c r="A9" s="5" t="s">
        <v>23</v>
      </c>
      <c r="B9" s="4" t="s">
        <v>24</v>
      </c>
      <c r="C9" s="10"/>
    </row>
    <row r="10" spans="1:3" ht="15.75">
      <c r="A10" s="5" t="s">
        <v>25</v>
      </c>
      <c r="B10" s="4" t="s">
        <v>26</v>
      </c>
      <c r="C10" s="10"/>
    </row>
    <row r="11" spans="1:3" ht="15.75">
      <c r="A11" s="6" t="s">
        <v>27</v>
      </c>
      <c r="B11" s="4" t="s">
        <v>28</v>
      </c>
      <c r="C11" s="10"/>
    </row>
    <row r="12" spans="1:3" ht="15.75">
      <c r="A12" s="6" t="s">
        <v>29</v>
      </c>
      <c r="B12" s="4" t="s">
        <v>30</v>
      </c>
      <c r="C12" s="10"/>
    </row>
    <row r="13" spans="1:3" ht="15.75">
      <c r="A13" s="6" t="s">
        <v>31</v>
      </c>
      <c r="B13" s="4" t="s">
        <v>32</v>
      </c>
      <c r="C13" s="10"/>
    </row>
    <row r="14" spans="1:3" ht="15.75">
      <c r="A14" s="28" t="s">
        <v>101</v>
      </c>
      <c r="B14" s="29" t="s">
        <v>33</v>
      </c>
      <c r="C14" s="30"/>
    </row>
    <row r="15" spans="1:3" ht="15.75">
      <c r="A15" s="5" t="s">
        <v>34</v>
      </c>
      <c r="B15" s="4" t="s">
        <v>35</v>
      </c>
      <c r="C15" s="10"/>
    </row>
    <row r="16" spans="1:3" ht="15.75">
      <c r="A16" s="28" t="s">
        <v>105</v>
      </c>
      <c r="B16" s="29" t="s">
        <v>36</v>
      </c>
      <c r="C16" s="30"/>
    </row>
    <row r="17" spans="1:3" ht="15.75">
      <c r="A17" s="5" t="s">
        <v>37</v>
      </c>
      <c r="B17" s="4" t="s">
        <v>38</v>
      </c>
      <c r="C17" s="10"/>
    </row>
    <row r="18" spans="1:3" ht="15.75">
      <c r="A18" s="6" t="s">
        <v>39</v>
      </c>
      <c r="B18" s="4" t="s">
        <v>40</v>
      </c>
      <c r="C18" s="10"/>
    </row>
    <row r="19" spans="1:3" ht="15.75">
      <c r="A19" s="6" t="s">
        <v>41</v>
      </c>
      <c r="B19" s="4" t="s">
        <v>42</v>
      </c>
      <c r="C19" s="10"/>
    </row>
    <row r="20" spans="1:3" ht="15.75">
      <c r="A20" s="6" t="s">
        <v>43</v>
      </c>
      <c r="B20" s="4" t="s">
        <v>44</v>
      </c>
      <c r="C20" s="10"/>
    </row>
    <row r="21" spans="1:3" ht="15.75">
      <c r="A21" s="21" t="s">
        <v>45</v>
      </c>
      <c r="B21" s="13" t="s">
        <v>96</v>
      </c>
      <c r="C21" s="10"/>
    </row>
    <row r="22" spans="1:3" ht="31.5">
      <c r="A22" s="21" t="s">
        <v>46</v>
      </c>
      <c r="B22" s="13" t="s">
        <v>97</v>
      </c>
      <c r="C22" s="10"/>
    </row>
    <row r="23" spans="1:3" ht="15.75">
      <c r="A23" s="5" t="s">
        <v>47</v>
      </c>
      <c r="B23" s="4" t="s">
        <v>48</v>
      </c>
      <c r="C23" s="10"/>
    </row>
    <row r="24" spans="1:3" ht="15.75">
      <c r="A24" s="5" t="s">
        <v>49</v>
      </c>
      <c r="B24" s="4" t="s">
        <v>50</v>
      </c>
      <c r="C24" s="10"/>
    </row>
    <row r="25" spans="1:3" ht="15.75">
      <c r="A25" s="5" t="s">
        <v>51</v>
      </c>
      <c r="B25" s="4" t="s">
        <v>52</v>
      </c>
      <c r="C25" s="10"/>
    </row>
    <row r="26" spans="1:3" ht="15.75">
      <c r="A26" s="5" t="s">
        <v>53</v>
      </c>
      <c r="B26" s="4" t="s">
        <v>54</v>
      </c>
      <c r="C26" s="10"/>
    </row>
    <row r="27" spans="1:3" ht="15.75">
      <c r="A27" s="5" t="s">
        <v>55</v>
      </c>
      <c r="B27" s="4" t="s">
        <v>56</v>
      </c>
      <c r="C27" s="10"/>
    </row>
    <row r="28" spans="1:3" ht="15.75">
      <c r="A28" s="5" t="s">
        <v>57</v>
      </c>
      <c r="B28" s="4" t="s">
        <v>58</v>
      </c>
      <c r="C28" s="10"/>
    </row>
    <row r="29" spans="1:3" ht="15.75">
      <c r="A29" s="5" t="s">
        <v>59</v>
      </c>
      <c r="B29" s="25" t="s">
        <v>60</v>
      </c>
      <c r="C29" s="10"/>
    </row>
    <row r="30" spans="1:3" ht="15.75">
      <c r="A30" s="5" t="s">
        <v>61</v>
      </c>
      <c r="B30" s="25" t="s">
        <v>62</v>
      </c>
      <c r="C30" s="10"/>
    </row>
    <row r="31" spans="1:3" ht="15.75">
      <c r="A31" s="5">
        <v>30</v>
      </c>
      <c r="B31" s="25" t="s">
        <v>86</v>
      </c>
      <c r="C31" s="10"/>
    </row>
    <row r="32" spans="1:3" ht="15.75">
      <c r="A32" s="5" t="s">
        <v>63</v>
      </c>
      <c r="B32" s="25" t="s">
        <v>64</v>
      </c>
      <c r="C32" s="10"/>
    </row>
    <row r="33" spans="1:3" ht="15.75">
      <c r="A33" s="6" t="s">
        <v>65</v>
      </c>
      <c r="B33" s="25" t="s">
        <v>66</v>
      </c>
      <c r="C33" s="10"/>
    </row>
    <row r="34" spans="1:3" ht="15.75">
      <c r="A34" s="32" t="s">
        <v>103</v>
      </c>
      <c r="B34" s="29" t="s">
        <v>67</v>
      </c>
      <c r="C34" s="30"/>
    </row>
    <row r="35" spans="1:3" ht="15.75">
      <c r="A35" s="6" t="s">
        <v>68</v>
      </c>
      <c r="B35" s="4" t="s">
        <v>69</v>
      </c>
      <c r="C35" s="10"/>
    </row>
    <row r="36" spans="1:3" ht="15.75">
      <c r="A36" s="5" t="s">
        <v>70</v>
      </c>
      <c r="B36" s="4" t="s">
        <v>71</v>
      </c>
      <c r="C36" s="10"/>
    </row>
    <row r="37" spans="1:3" ht="15.75">
      <c r="A37" s="5" t="s">
        <v>72</v>
      </c>
      <c r="B37" s="4" t="s">
        <v>73</v>
      </c>
      <c r="C37" s="10"/>
    </row>
    <row r="38" spans="1:3" ht="15.75">
      <c r="A38" s="6" t="s">
        <v>74</v>
      </c>
      <c r="B38" s="4" t="s">
        <v>75</v>
      </c>
      <c r="C38" s="10"/>
    </row>
    <row r="39" spans="1:3" ht="15.75">
      <c r="A39" s="6" t="s">
        <v>76</v>
      </c>
      <c r="B39" s="4" t="s">
        <v>77</v>
      </c>
      <c r="C39" s="10"/>
    </row>
    <row r="40" spans="1:3" ht="15.75">
      <c r="A40" s="6" t="s">
        <v>78</v>
      </c>
      <c r="B40" s="4" t="s">
        <v>79</v>
      </c>
      <c r="C40" s="10"/>
    </row>
    <row r="41" spans="1:3" ht="15.75">
      <c r="A41" s="28" t="s">
        <v>104</v>
      </c>
      <c r="B41" s="29" t="s">
        <v>80</v>
      </c>
      <c r="C41" s="30"/>
    </row>
  </sheetData>
  <pageMargins left="0.31496062992125984" right="0.31496062992125984" top="0.15748031496062992" bottom="0.15748031496062992" header="0.19685039370078741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"/>
  <sheetViews>
    <sheetView workbookViewId="0">
      <selection sqref="A1:AD44"/>
    </sheetView>
  </sheetViews>
  <sheetFormatPr defaultRowHeight="15"/>
  <cols>
    <col min="2" max="2" width="9.140625" customWidth="1"/>
    <col min="6" max="6" width="9.140625" customWidth="1"/>
  </cols>
  <sheetData>
    <row r="3" ht="15" customHeight="1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Форма мониторинга МО </vt:lpstr>
      <vt:lpstr>Лист1</vt:lpstr>
      <vt:lpstr>Лист2</vt:lpstr>
      <vt:lpstr>Лист3</vt:lpstr>
      <vt:lpstr>'Форма мониторинга МО '!_GoBack</vt:lpstr>
      <vt:lpstr>'Форма мониторинга МО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2019-05-13T05:47:48Z</dcterms:modified>
</cp:coreProperties>
</file>