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4.2019" sheetId="7" r:id="rId1"/>
  </sheets>
  <definedNames>
    <definedName name="_xlnm.Print_Area" localSheetId="0">'на 01.04.2019'!$A$1:$D$111</definedName>
  </definedNames>
  <calcPr calcId="152511"/>
</workbook>
</file>

<file path=xl/calcChain.xml><?xml version="1.0" encoding="utf-8"?>
<calcChain xmlns="http://schemas.openxmlformats.org/spreadsheetml/2006/main">
  <c r="B86" i="7" l="1"/>
  <c r="B39" i="7"/>
  <c r="C106" i="7" l="1"/>
  <c r="D104" i="7"/>
  <c r="C104" i="7"/>
  <c r="C103" i="7"/>
  <c r="B103" i="7"/>
  <c r="D103" i="7" s="1"/>
  <c r="D102" i="7"/>
  <c r="D101" i="7"/>
  <c r="C98" i="7"/>
  <c r="B98" i="7"/>
  <c r="B106" i="7" s="1"/>
  <c r="D96" i="7"/>
  <c r="D93" i="7"/>
  <c r="C92" i="7"/>
  <c r="D92" i="7" s="1"/>
  <c r="B92" i="7"/>
  <c r="D91" i="7"/>
  <c r="D90" i="7"/>
  <c r="D89" i="7"/>
  <c r="C88" i="7"/>
  <c r="D88" i="7" s="1"/>
  <c r="B88" i="7"/>
  <c r="D87" i="7"/>
  <c r="D86" i="7"/>
  <c r="D85" i="7"/>
  <c r="D84" i="7"/>
  <c r="C83" i="7"/>
  <c r="B83" i="7"/>
  <c r="D83" i="7" s="1"/>
  <c r="D82" i="7"/>
  <c r="C81" i="7"/>
  <c r="B81" i="7"/>
  <c r="D80" i="7"/>
  <c r="D79" i="7"/>
  <c r="D78" i="7"/>
  <c r="D77" i="7"/>
  <c r="D76" i="7"/>
  <c r="C75" i="7"/>
  <c r="B75" i="7"/>
  <c r="D74" i="7"/>
  <c r="D73" i="7"/>
  <c r="C72" i="7"/>
  <c r="B72" i="7"/>
  <c r="D72" i="7" s="1"/>
  <c r="D71" i="7"/>
  <c r="D70" i="7"/>
  <c r="D69" i="7"/>
  <c r="D68" i="7"/>
  <c r="C67" i="7"/>
  <c r="B67" i="7"/>
  <c r="D66" i="7"/>
  <c r="D65" i="7"/>
  <c r="D64" i="7"/>
  <c r="D63" i="7"/>
  <c r="C62" i="7"/>
  <c r="B62" i="7"/>
  <c r="D62" i="7" s="1"/>
  <c r="D61" i="7"/>
  <c r="D60" i="7"/>
  <c r="D59" i="7"/>
  <c r="C58" i="7"/>
  <c r="B58" i="7"/>
  <c r="D57" i="7"/>
  <c r="D56" i="7"/>
  <c r="D55" i="7"/>
  <c r="D54" i="7"/>
  <c r="D53" i="7"/>
  <c r="D52" i="7"/>
  <c r="D51" i="7"/>
  <c r="C50" i="7"/>
  <c r="B50" i="7"/>
  <c r="B95" i="7" s="1"/>
  <c r="D44" i="7"/>
  <c r="D43" i="7"/>
  <c r="D42" i="7"/>
  <c r="D41" i="7"/>
  <c r="C40" i="7"/>
  <c r="B40" i="7"/>
  <c r="D40" i="7" s="1"/>
  <c r="D39" i="7"/>
  <c r="C37" i="7"/>
  <c r="B37" i="7"/>
  <c r="D36" i="7"/>
  <c r="D35" i="7"/>
  <c r="D34" i="7"/>
  <c r="C33" i="7"/>
  <c r="B33" i="7"/>
  <c r="D33" i="7" s="1"/>
  <c r="D32" i="7"/>
  <c r="D31" i="7"/>
  <c r="D30" i="7"/>
  <c r="D29" i="7"/>
  <c r="D28" i="7"/>
  <c r="D27" i="7"/>
  <c r="D26" i="7"/>
  <c r="C25" i="7"/>
  <c r="B25" i="7"/>
  <c r="B24" i="7" s="1"/>
  <c r="C24" i="7"/>
  <c r="D24" i="7" s="1"/>
  <c r="D22" i="7"/>
  <c r="D19" i="7"/>
  <c r="D18" i="7"/>
  <c r="D17" i="7"/>
  <c r="D16" i="7"/>
  <c r="D15" i="7"/>
  <c r="D14" i="7"/>
  <c r="C13" i="7"/>
  <c r="D13" i="7" s="1"/>
  <c r="B13" i="7"/>
  <c r="D12" i="7"/>
  <c r="D11" i="7"/>
  <c r="D10" i="7"/>
  <c r="C9" i="7"/>
  <c r="D9" i="7" s="1"/>
  <c r="B9" i="7"/>
  <c r="D8" i="7"/>
  <c r="D7" i="7"/>
  <c r="C6" i="7"/>
  <c r="B6" i="7"/>
  <c r="B5" i="7" s="1"/>
  <c r="D81" i="7" l="1"/>
  <c r="D75" i="7"/>
  <c r="D67" i="7"/>
  <c r="D58" i="7"/>
  <c r="D37" i="7"/>
  <c r="C5" i="7"/>
  <c r="D5" i="7" s="1"/>
  <c r="B48" i="7"/>
  <c r="B97" i="7" s="1"/>
  <c r="B4" i="7"/>
  <c r="D106" i="7"/>
  <c r="D6" i="7"/>
  <c r="D25" i="7"/>
  <c r="D50" i="7"/>
  <c r="C95" i="7"/>
  <c r="D95" i="7" s="1"/>
  <c r="C4" i="7"/>
  <c r="D4" i="7" l="1"/>
  <c r="C48" i="7"/>
  <c r="C97" i="7" s="1"/>
  <c r="D97" i="7" s="1"/>
  <c r="D48" i="7"/>
</calcChain>
</file>

<file path=xl/sharedStrings.xml><?xml version="1.0" encoding="utf-8"?>
<sst xmlns="http://schemas.openxmlformats.org/spreadsheetml/2006/main" count="111" uniqueCount="110">
  <si>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</si>
  <si>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</si>
  <si>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</si>
  <si>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</si>
  <si>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</si>
  <si>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</si>
  <si>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</si>
  <si>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</si>
  <si>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</si>
  <si>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</si>
  <si>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</si>
  <si>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</si>
  <si>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</si>
  <si>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</si>
  <si>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</si>
  <si>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</si>
  <si>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</si>
  <si>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</si>
  <si>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</si>
  <si>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</si>
  <si>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</si>
  <si>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</si>
  <si>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</si>
  <si>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</si>
  <si>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</si>
  <si>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</si>
  <si>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</si>
  <si>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</si>
  <si>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</si>
  <si>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</si>
  <si>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</si>
  <si>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</si>
  <si>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</si>
  <si>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</si>
  <si>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</si>
  <si>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</si>
  <si>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</si>
  <si>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</si>
  <si>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</si>
  <si>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</si>
  <si>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</si>
  <si>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</si>
  <si>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</si>
  <si>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</si>
  <si>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</si>
  <si>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</si>
  <si>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</si>
  <si>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</si>
  <si>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</si>
  <si>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</si>
  <si>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</si>
  <si>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</si>
  <si>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</si>
  <si>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</si>
  <si>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</si>
  <si>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</si>
  <si>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</si>
  <si>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</si>
  <si>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</si>
  <si>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</si>
  <si>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</si>
  <si>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</si>
  <si>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</si>
  <si>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</si>
  <si>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</si>
  <si>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</si>
  <si>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</si>
  <si>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</si>
  <si>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</si>
  <si>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</si>
  <si>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</si>
  <si>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</si>
  <si>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</si>
  <si>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</si>
  <si>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</si>
  <si>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</si>
  <si>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</si>
  <si>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</si>
  <si>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</si>
  <si>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</si>
  <si>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</si>
  <si>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</si>
  <si>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</si>
  <si>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</si>
  <si>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</si>
  <si>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</si>
  <si>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</si>
  <si>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</si>
  <si>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</si>
  <si>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</si>
  <si>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</si>
  <si>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</si>
  <si>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</si>
  <si>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</si>
  <si>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</si>
  <si>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</si>
  <si>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</si>
  <si>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</si>
  <si>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</si>
  <si>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</si>
  <si>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</si>
  <si>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</si>
  <si>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</si>
  <si>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</si>
  <si>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</si>
  <si>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</si>
  <si>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И. о. начальника финансового отдела</t>
  </si>
  <si>
    <t>администрации города Новочебоксарска</t>
  </si>
  <si>
    <t>Е. М. Запорожцева</t>
  </si>
  <si>
    <t xml:space="preserve"> Сводка об исполнении бюджета города Новочебоксарска на 1 апреля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</si>
</sst>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zoomScaleNormal="100" workbookViewId="0">
      <selection activeCell="H12" sqref="H12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2.140625" customWidth="1"/>
  </cols>
  <sheetData>
    <row r="1" spans="1:4" ht="32.25" customHeight="1" x14ac:dyDescent="0.3">
      <c r="A1" s="98" t="s">
        <v>109</v>
      </c>
      <c r="B1" s="98"/>
      <c r="C1" s="98"/>
      <c r="D1" s="98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630066659.28999996</v>
      </c>
      <c r="C4" s="10">
        <f>C5+C24</f>
        <v>130620623.07000001</v>
      </c>
      <c r="D4" s="11">
        <f t="shared" ref="D4:D48" si="0">C4/B4*100</f>
        <v>20.731238694202897</v>
      </c>
    </row>
    <row r="5" spans="1:4" ht="29.25" customHeight="1" x14ac:dyDescent="0.25">
      <c r="A5" s="75" t="s">
        <v>6</v>
      </c>
      <c r="B5" s="67">
        <f>B6+B8+B9+B13+B17+B22+B23</f>
        <v>452199700</v>
      </c>
      <c r="C5" s="12">
        <f>C6+C8+C9+C13+C17+C22+C23</f>
        <v>97161659.400000006</v>
      </c>
      <c r="D5" s="13">
        <f t="shared" si="0"/>
        <v>21.486449327586907</v>
      </c>
    </row>
    <row r="6" spans="1:4" ht="21.75" customHeight="1" x14ac:dyDescent="0.25">
      <c r="A6" s="76" t="s">
        <v>7</v>
      </c>
      <c r="B6" s="68">
        <f>B7</f>
        <v>256600000</v>
      </c>
      <c r="C6" s="14">
        <f>C7</f>
        <v>58193220.649999999</v>
      </c>
      <c r="D6" s="15">
        <f t="shared" si="0"/>
        <v>22.678573908807483</v>
      </c>
    </row>
    <row r="7" spans="1:4" ht="21" customHeight="1" x14ac:dyDescent="0.25">
      <c r="A7" s="77" t="s">
        <v>8</v>
      </c>
      <c r="B7" s="16">
        <v>256600000</v>
      </c>
      <c r="C7" s="16">
        <v>58193220.649999999</v>
      </c>
      <c r="D7" s="17">
        <f t="shared" si="0"/>
        <v>22.678573908807483</v>
      </c>
    </row>
    <row r="8" spans="1:4" ht="22.5" customHeight="1" x14ac:dyDescent="0.25">
      <c r="A8" s="76" t="s">
        <v>9</v>
      </c>
      <c r="B8" s="18">
        <v>3552700</v>
      </c>
      <c r="C8" s="18">
        <v>1121906.8</v>
      </c>
      <c r="D8" s="19">
        <f t="shared" si="0"/>
        <v>31.578990626847187</v>
      </c>
    </row>
    <row r="9" spans="1:4" ht="24" customHeight="1" x14ac:dyDescent="0.25">
      <c r="A9" s="76" t="s">
        <v>10</v>
      </c>
      <c r="B9" s="18">
        <f>B10+B11+B12</f>
        <v>53273000</v>
      </c>
      <c r="C9" s="18">
        <f>C10+C11+C12</f>
        <v>11977059.66</v>
      </c>
      <c r="D9" s="19">
        <f t="shared" si="0"/>
        <v>22.482420100238397</v>
      </c>
    </row>
    <row r="10" spans="1:4" ht="23.25" customHeight="1" x14ac:dyDescent="0.25">
      <c r="A10" s="77" t="s">
        <v>11</v>
      </c>
      <c r="B10" s="16">
        <v>50473000</v>
      </c>
      <c r="C10" s="16">
        <v>11350051.18</v>
      </c>
      <c r="D10" s="17">
        <f t="shared" si="0"/>
        <v>22.487371822558593</v>
      </c>
    </row>
    <row r="11" spans="1:4" ht="20.25" customHeight="1" x14ac:dyDescent="0.25">
      <c r="A11" s="77" t="s">
        <v>12</v>
      </c>
      <c r="B11" s="16">
        <v>800000</v>
      </c>
      <c r="C11" s="16">
        <v>100000</v>
      </c>
      <c r="D11" s="17">
        <f t="shared" si="0"/>
        <v>12.5</v>
      </c>
    </row>
    <row r="12" spans="1:4" ht="30" x14ac:dyDescent="0.25">
      <c r="A12" s="77" t="s">
        <v>13</v>
      </c>
      <c r="B12" s="16">
        <v>2000000</v>
      </c>
      <c r="C12" s="16">
        <v>527008.48</v>
      </c>
      <c r="D12" s="17">
        <f t="shared" si="0"/>
        <v>26.350424</v>
      </c>
    </row>
    <row r="13" spans="1:4" ht="21.75" customHeight="1" x14ac:dyDescent="0.25">
      <c r="A13" s="76" t="s">
        <v>14</v>
      </c>
      <c r="B13" s="18">
        <f>B14+B15+B16</f>
        <v>120244000</v>
      </c>
      <c r="C13" s="18">
        <f>C14+C15+C16</f>
        <v>21263642.129999999</v>
      </c>
      <c r="D13" s="19">
        <f t="shared" si="0"/>
        <v>17.683744827184725</v>
      </c>
    </row>
    <row r="14" spans="1:4" ht="19.5" customHeight="1" x14ac:dyDescent="0.25">
      <c r="A14" s="77" t="s">
        <v>15</v>
      </c>
      <c r="B14" s="16">
        <v>25642000</v>
      </c>
      <c r="C14" s="16">
        <v>1018852.78</v>
      </c>
      <c r="D14" s="17">
        <f t="shared" si="0"/>
        <v>3.9733748537555575</v>
      </c>
    </row>
    <row r="15" spans="1:4" ht="19.5" customHeight="1" x14ac:dyDescent="0.25">
      <c r="A15" s="77" t="s">
        <v>16</v>
      </c>
      <c r="B15" s="16">
        <v>8500000</v>
      </c>
      <c r="C15" s="16">
        <v>938635.96</v>
      </c>
      <c r="D15" s="17">
        <f t="shared" si="0"/>
        <v>11.042776</v>
      </c>
    </row>
    <row r="16" spans="1:4" ht="21.75" customHeight="1" x14ac:dyDescent="0.25">
      <c r="A16" s="78" t="s">
        <v>17</v>
      </c>
      <c r="B16" s="16">
        <v>86102000</v>
      </c>
      <c r="C16" s="16">
        <v>19306153.390000001</v>
      </c>
      <c r="D16" s="17">
        <f t="shared" si="0"/>
        <v>22.422421534923696</v>
      </c>
    </row>
    <row r="17" spans="1:4" ht="33" customHeight="1" x14ac:dyDescent="0.25">
      <c r="A17" s="79" t="s">
        <v>18</v>
      </c>
      <c r="B17" s="18">
        <v>30000</v>
      </c>
      <c r="C17" s="18">
        <v>1244.4000000000001</v>
      </c>
      <c r="D17" s="19">
        <f t="shared" si="0"/>
        <v>4.1480000000000006</v>
      </c>
    </row>
    <row r="18" spans="1:4" ht="17.25" hidden="1" customHeight="1" x14ac:dyDescent="0.25">
      <c r="A18" s="78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8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8" t="s">
        <v>21</v>
      </c>
      <c r="B20" s="18"/>
      <c r="C20" s="18"/>
      <c r="D20" s="17"/>
    </row>
    <row r="21" spans="1:4" ht="18" hidden="1" customHeight="1" x14ac:dyDescent="0.25">
      <c r="A21" s="78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9" t="s">
        <v>23</v>
      </c>
      <c r="B22" s="18">
        <v>18500000</v>
      </c>
      <c r="C22" s="18">
        <v>4604585.76</v>
      </c>
      <c r="D22" s="19">
        <f t="shared" si="0"/>
        <v>24.889652756756757</v>
      </c>
    </row>
    <row r="23" spans="1:4" ht="1.5" customHeight="1" thickBot="1" x14ac:dyDescent="0.3">
      <c r="A23" s="80" t="s">
        <v>24</v>
      </c>
      <c r="B23" s="84">
        <v>0</v>
      </c>
      <c r="C23" s="20">
        <v>0</v>
      </c>
      <c r="D23" s="21"/>
    </row>
    <row r="24" spans="1:4" ht="30" customHeight="1" x14ac:dyDescent="0.25">
      <c r="A24" s="81" t="s">
        <v>25</v>
      </c>
      <c r="B24" s="70">
        <f>B25+B31+B32+B33+B36+B37</f>
        <v>177866959.28999999</v>
      </c>
      <c r="C24" s="22">
        <f>C25+C31+C32+C33+C36+C37</f>
        <v>33458963.669999998</v>
      </c>
      <c r="D24" s="23">
        <f t="shared" si="0"/>
        <v>18.811230485729187</v>
      </c>
    </row>
    <row r="25" spans="1:4" ht="33.75" customHeight="1" x14ac:dyDescent="0.25">
      <c r="A25" s="79" t="s">
        <v>26</v>
      </c>
      <c r="B25" s="71">
        <f>B26+B27+B28+B29+B30</f>
        <v>109167000</v>
      </c>
      <c r="C25" s="24">
        <f>C26+C27+C28+C29+C30</f>
        <v>21546428.18</v>
      </c>
      <c r="D25" s="19">
        <f t="shared" si="0"/>
        <v>19.737125853050831</v>
      </c>
    </row>
    <row r="26" spans="1:4" ht="50.25" customHeight="1" x14ac:dyDescent="0.25">
      <c r="A26" s="78" t="s">
        <v>27</v>
      </c>
      <c r="B26" s="72">
        <v>3667000</v>
      </c>
      <c r="C26" s="25">
        <v>3567000</v>
      </c>
      <c r="D26" s="17">
        <f t="shared" si="0"/>
        <v>97.27297518407417</v>
      </c>
    </row>
    <row r="27" spans="1:4" ht="23.25" customHeight="1" x14ac:dyDescent="0.25">
      <c r="A27" s="78" t="s">
        <v>28</v>
      </c>
      <c r="B27" s="72">
        <v>93500000</v>
      </c>
      <c r="C27" s="25">
        <v>14122480.77</v>
      </c>
      <c r="D27" s="17">
        <f t="shared" si="0"/>
        <v>15.104257508021391</v>
      </c>
    </row>
    <row r="28" spans="1:4" ht="20.25" customHeight="1" x14ac:dyDescent="0.25">
      <c r="A28" s="78" t="s">
        <v>29</v>
      </c>
      <c r="B28" s="72">
        <v>3000000</v>
      </c>
      <c r="C28" s="25">
        <v>825042.47</v>
      </c>
      <c r="D28" s="17">
        <f t="shared" si="0"/>
        <v>27.501415666666666</v>
      </c>
    </row>
    <row r="29" spans="1:4" ht="37.5" customHeight="1" x14ac:dyDescent="0.25">
      <c r="A29" s="78" t="s">
        <v>30</v>
      </c>
      <c r="B29" s="72">
        <v>500000</v>
      </c>
      <c r="C29" s="25">
        <v>0</v>
      </c>
      <c r="D29" s="17">
        <f t="shared" si="0"/>
        <v>0</v>
      </c>
    </row>
    <row r="30" spans="1:4" ht="30" x14ac:dyDescent="0.25">
      <c r="A30" s="78" t="s">
        <v>31</v>
      </c>
      <c r="B30" s="72">
        <v>8500000</v>
      </c>
      <c r="C30" s="25">
        <v>3031904.94</v>
      </c>
      <c r="D30" s="26">
        <f t="shared" si="0"/>
        <v>35.669469882352942</v>
      </c>
    </row>
    <row r="31" spans="1:4" ht="22.5" customHeight="1" x14ac:dyDescent="0.25">
      <c r="A31" s="79" t="s">
        <v>32</v>
      </c>
      <c r="B31" s="69">
        <v>5000000</v>
      </c>
      <c r="C31" s="18">
        <v>2361945.52</v>
      </c>
      <c r="D31" s="19">
        <f t="shared" si="0"/>
        <v>47.238910400000002</v>
      </c>
    </row>
    <row r="32" spans="1:4" ht="30.75" customHeight="1" x14ac:dyDescent="0.25">
      <c r="A32" s="79" t="s">
        <v>33</v>
      </c>
      <c r="B32" s="73">
        <v>800000</v>
      </c>
      <c r="C32" s="27">
        <v>213677.79</v>
      </c>
      <c r="D32" s="19">
        <f t="shared" si="0"/>
        <v>26.709723750000002</v>
      </c>
    </row>
    <row r="33" spans="1:4" ht="15.75" x14ac:dyDescent="0.25">
      <c r="A33" s="79" t="s">
        <v>34</v>
      </c>
      <c r="B33" s="73">
        <f>B34+B35</f>
        <v>21400000</v>
      </c>
      <c r="C33" s="27">
        <f>C34+C35</f>
        <v>4694935.1199999992</v>
      </c>
      <c r="D33" s="19">
        <f t="shared" si="0"/>
        <v>21.938949158878501</v>
      </c>
    </row>
    <row r="34" spans="1:4" ht="21.75" customHeight="1" x14ac:dyDescent="0.25">
      <c r="A34" s="78" t="s">
        <v>35</v>
      </c>
      <c r="B34" s="72">
        <v>21000000</v>
      </c>
      <c r="C34" s="25">
        <v>4671807.8499999996</v>
      </c>
      <c r="D34" s="17">
        <f t="shared" si="0"/>
        <v>22.246704047619044</v>
      </c>
    </row>
    <row r="35" spans="1:4" ht="18.75" customHeight="1" x14ac:dyDescent="0.25">
      <c r="A35" s="78" t="s">
        <v>36</v>
      </c>
      <c r="B35" s="72">
        <v>400000</v>
      </c>
      <c r="C35" s="25">
        <v>23127.27</v>
      </c>
      <c r="D35" s="17">
        <f t="shared" si="0"/>
        <v>5.7818174999999998</v>
      </c>
    </row>
    <row r="36" spans="1:4" ht="21.75" customHeight="1" x14ac:dyDescent="0.25">
      <c r="A36" s="79" t="s">
        <v>37</v>
      </c>
      <c r="B36" s="73">
        <v>15500000</v>
      </c>
      <c r="C36" s="27">
        <v>3692764.84</v>
      </c>
      <c r="D36" s="19">
        <f t="shared" si="0"/>
        <v>23.824289290322579</v>
      </c>
    </row>
    <row r="37" spans="1:4" ht="21.75" customHeight="1" x14ac:dyDescent="0.25">
      <c r="A37" s="79" t="s">
        <v>38</v>
      </c>
      <c r="B37" s="73">
        <f>B38+B39</f>
        <v>25999959.289999999</v>
      </c>
      <c r="C37" s="27">
        <f>C38+C39</f>
        <v>949212.22000000009</v>
      </c>
      <c r="D37" s="19">
        <f t="shared" si="0"/>
        <v>3.6508219471139034</v>
      </c>
    </row>
    <row r="38" spans="1:4" ht="21" customHeight="1" x14ac:dyDescent="0.25">
      <c r="A38" s="78" t="s">
        <v>39</v>
      </c>
      <c r="B38" s="72">
        <v>0</v>
      </c>
      <c r="C38" s="25">
        <v>48024.93</v>
      </c>
      <c r="D38" s="17"/>
    </row>
    <row r="39" spans="1:4" ht="21.75" customHeight="1" thickBot="1" x14ac:dyDescent="0.3">
      <c r="A39" s="82" t="s">
        <v>38</v>
      </c>
      <c r="B39" s="85">
        <f>25999949.29+10</f>
        <v>25999959.289999999</v>
      </c>
      <c r="C39" s="86">
        <v>901187.29</v>
      </c>
      <c r="D39" s="87">
        <f t="shared" si="0"/>
        <v>3.4661103886674587</v>
      </c>
    </row>
    <row r="40" spans="1:4" ht="30" customHeight="1" x14ac:dyDescent="0.25">
      <c r="A40" s="92" t="s">
        <v>40</v>
      </c>
      <c r="B40" s="22">
        <f>B41+B42+B43+B44+B45</f>
        <v>1346139768.1400001</v>
      </c>
      <c r="C40" s="22">
        <f>C41+C42+C43+C44+C45+C46</f>
        <v>228853641.84</v>
      </c>
      <c r="D40" s="13">
        <f t="shared" si="0"/>
        <v>17.000734043851452</v>
      </c>
    </row>
    <row r="41" spans="1:4" ht="31.5" customHeight="1" x14ac:dyDescent="0.25">
      <c r="A41" s="93" t="s">
        <v>41</v>
      </c>
      <c r="B41" s="25">
        <v>71150700</v>
      </c>
      <c r="C41" s="25">
        <v>17787600</v>
      </c>
      <c r="D41" s="26">
        <f t="shared" si="0"/>
        <v>24.99989458993376</v>
      </c>
    </row>
    <row r="42" spans="1:4" ht="15.75" x14ac:dyDescent="0.25">
      <c r="A42" s="93" t="s">
        <v>42</v>
      </c>
      <c r="B42" s="25">
        <v>19707800</v>
      </c>
      <c r="C42" s="25">
        <v>0</v>
      </c>
      <c r="D42" s="26">
        <f t="shared" si="0"/>
        <v>0</v>
      </c>
    </row>
    <row r="43" spans="1:4" ht="18.75" customHeight="1" x14ac:dyDescent="0.25">
      <c r="A43" s="93" t="s">
        <v>43</v>
      </c>
      <c r="B43" s="25">
        <v>1308042656</v>
      </c>
      <c r="C43" s="25">
        <v>263854764.62</v>
      </c>
      <c r="D43" s="26">
        <f t="shared" si="0"/>
        <v>20.171724783568525</v>
      </c>
    </row>
    <row r="44" spans="1:4" ht="33.75" hidden="1" customHeight="1" x14ac:dyDescent="0.25">
      <c r="A44" s="93" t="s">
        <v>44</v>
      </c>
      <c r="B44" s="25">
        <v>0</v>
      </c>
      <c r="C44" s="25">
        <v>0</v>
      </c>
      <c r="D44" s="26" t="e">
        <f t="shared" si="0"/>
        <v>#DIV/0!</v>
      </c>
    </row>
    <row r="45" spans="1:4" ht="47.25" customHeight="1" thickBot="1" x14ac:dyDescent="0.3">
      <c r="A45" s="93" t="s">
        <v>45</v>
      </c>
      <c r="B45" s="16">
        <v>-52761387.859999999</v>
      </c>
      <c r="C45" s="16">
        <v>-52788722.780000001</v>
      </c>
      <c r="D45" s="26"/>
    </row>
    <row r="46" spans="1:4" ht="19.5" hidden="1" customHeight="1" thickBot="1" x14ac:dyDescent="0.3">
      <c r="A46" s="94" t="s">
        <v>46</v>
      </c>
      <c r="B46" s="95">
        <v>0</v>
      </c>
      <c r="C46" s="95">
        <v>0</v>
      </c>
      <c r="D46" s="28"/>
    </row>
    <row r="47" spans="1:4" ht="50.25" hidden="1" customHeight="1" thickBot="1" x14ac:dyDescent="0.3">
      <c r="A47" s="88" t="s">
        <v>47</v>
      </c>
      <c r="B47" s="89"/>
      <c r="C47" s="90"/>
      <c r="D47" s="91"/>
    </row>
    <row r="48" spans="1:4" ht="35.25" customHeight="1" thickBot="1" x14ac:dyDescent="0.3">
      <c r="A48" s="83" t="s">
        <v>48</v>
      </c>
      <c r="B48" s="74">
        <f>B5+B24+B40</f>
        <v>1976206427.4300001</v>
      </c>
      <c r="C48" s="29">
        <f>C5+C24+C40</f>
        <v>359474264.91000003</v>
      </c>
      <c r="D48" s="30">
        <f t="shared" si="0"/>
        <v>18.190117182114726</v>
      </c>
    </row>
    <row r="49" spans="1:4" ht="26.25" customHeight="1" x14ac:dyDescent="0.25">
      <c r="A49" s="31" t="s">
        <v>49</v>
      </c>
      <c r="B49" s="99"/>
      <c r="C49" s="100"/>
      <c r="D49" s="101"/>
    </row>
    <row r="50" spans="1:4" ht="15.75" x14ac:dyDescent="0.25">
      <c r="A50" s="32" t="s">
        <v>50</v>
      </c>
      <c r="B50" s="33">
        <f>B51+B52+B53+B54+B55+B56+B57</f>
        <v>115157100</v>
      </c>
      <c r="C50" s="33">
        <f>C51+C52+C53+C54+C55+C56+C57</f>
        <v>23811791.300000001</v>
      </c>
      <c r="D50" s="34">
        <f t="shared" ref="D50:D106" si="1">C50/B50*100</f>
        <v>20.677657999376507</v>
      </c>
    </row>
    <row r="51" spans="1:4" ht="49.5" customHeight="1" x14ac:dyDescent="0.25">
      <c r="A51" s="35" t="s">
        <v>51</v>
      </c>
      <c r="B51" s="36">
        <v>7325000</v>
      </c>
      <c r="C51" s="37">
        <v>965193.54</v>
      </c>
      <c r="D51" s="38">
        <f t="shared" si="1"/>
        <v>13.176703617747441</v>
      </c>
    </row>
    <row r="52" spans="1:4" ht="46.5" customHeight="1" x14ac:dyDescent="0.25">
      <c r="A52" s="35" t="s">
        <v>52</v>
      </c>
      <c r="B52" s="36">
        <v>45794700</v>
      </c>
      <c r="C52" s="37">
        <v>10416802.279999999</v>
      </c>
      <c r="D52" s="38">
        <f t="shared" si="1"/>
        <v>22.746742046568709</v>
      </c>
    </row>
    <row r="53" spans="1:4" ht="15.75" x14ac:dyDescent="0.25">
      <c r="A53" s="35" t="s">
        <v>53</v>
      </c>
      <c r="B53" s="36">
        <v>30700</v>
      </c>
      <c r="C53" s="37">
        <v>0</v>
      </c>
      <c r="D53" s="38">
        <f t="shared" si="1"/>
        <v>0</v>
      </c>
    </row>
    <row r="54" spans="1:4" ht="30" customHeight="1" x14ac:dyDescent="0.25">
      <c r="A54" s="35" t="s">
        <v>54</v>
      </c>
      <c r="B54" s="36">
        <v>9302200</v>
      </c>
      <c r="C54" s="37">
        <v>1903259.91</v>
      </c>
      <c r="D54" s="38">
        <f t="shared" si="1"/>
        <v>20.460320246823333</v>
      </c>
    </row>
    <row r="55" spans="1:4" ht="22.5" hidden="1" customHeight="1" x14ac:dyDescent="0.25">
      <c r="A55" s="35" t="s">
        <v>55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56</v>
      </c>
      <c r="B56" s="36">
        <v>8704600</v>
      </c>
      <c r="C56" s="37">
        <v>0</v>
      </c>
      <c r="D56" s="38">
        <f t="shared" si="1"/>
        <v>0</v>
      </c>
    </row>
    <row r="57" spans="1:4" ht="15.75" x14ac:dyDescent="0.25">
      <c r="A57" s="35" t="s">
        <v>57</v>
      </c>
      <c r="B57" s="36">
        <v>43999900</v>
      </c>
      <c r="C57" s="37">
        <v>10526535.57</v>
      </c>
      <c r="D57" s="38">
        <f t="shared" si="1"/>
        <v>23.923998849997389</v>
      </c>
    </row>
    <row r="58" spans="1:4" ht="29.25" x14ac:dyDescent="0.25">
      <c r="A58" s="32" t="s">
        <v>58</v>
      </c>
      <c r="B58" s="33">
        <f>B59+B60+B61</f>
        <v>22596600</v>
      </c>
      <c r="C58" s="33">
        <f>C59+C60+C61</f>
        <v>2866284.38</v>
      </c>
      <c r="D58" s="34">
        <f t="shared" si="1"/>
        <v>12.684582547816929</v>
      </c>
    </row>
    <row r="59" spans="1:4" ht="15.75" x14ac:dyDescent="0.25">
      <c r="A59" s="35" t="s">
        <v>59</v>
      </c>
      <c r="B59" s="36">
        <v>5090500</v>
      </c>
      <c r="C59" s="37">
        <v>987007.15</v>
      </c>
      <c r="D59" s="38">
        <f t="shared" si="1"/>
        <v>19.389198507022886</v>
      </c>
    </row>
    <row r="60" spans="1:4" ht="34.5" customHeight="1" x14ac:dyDescent="0.25">
      <c r="A60" s="35" t="s">
        <v>60</v>
      </c>
      <c r="B60" s="36">
        <v>12133600</v>
      </c>
      <c r="C60" s="37">
        <v>1879277.23</v>
      </c>
      <c r="D60" s="38">
        <f t="shared" si="1"/>
        <v>15.488208198720907</v>
      </c>
    </row>
    <row r="61" spans="1:4" ht="32.25" customHeight="1" x14ac:dyDescent="0.25">
      <c r="A61" s="35" t="s">
        <v>61</v>
      </c>
      <c r="B61" s="36">
        <v>5372500</v>
      </c>
      <c r="C61" s="39">
        <v>0</v>
      </c>
      <c r="D61" s="38">
        <f t="shared" si="1"/>
        <v>0</v>
      </c>
    </row>
    <row r="62" spans="1:4" ht="15.75" x14ac:dyDescent="0.25">
      <c r="A62" s="32" t="s">
        <v>62</v>
      </c>
      <c r="B62" s="33">
        <f>B63+B64+B65+B66</f>
        <v>227373983.46000001</v>
      </c>
      <c r="C62" s="33">
        <f>C63+C64+C65+C66</f>
        <v>21575167.219999999</v>
      </c>
      <c r="D62" s="34">
        <f t="shared" si="1"/>
        <v>9.4888460375659189</v>
      </c>
    </row>
    <row r="63" spans="1:4" ht="15.75" x14ac:dyDescent="0.25">
      <c r="A63" s="35" t="s">
        <v>63</v>
      </c>
      <c r="B63" s="36">
        <v>520800</v>
      </c>
      <c r="C63" s="40">
        <v>28975.4</v>
      </c>
      <c r="D63" s="38">
        <f t="shared" si="1"/>
        <v>5.56363287250384</v>
      </c>
    </row>
    <row r="64" spans="1:4" ht="15.75" x14ac:dyDescent="0.25">
      <c r="A64" s="35" t="s">
        <v>64</v>
      </c>
      <c r="B64" s="36">
        <v>13658444.439999999</v>
      </c>
      <c r="C64" s="40">
        <v>8000000</v>
      </c>
      <c r="D64" s="38">
        <f t="shared" si="1"/>
        <v>58.57182371786989</v>
      </c>
    </row>
    <row r="65" spans="1:7" ht="15.75" x14ac:dyDescent="0.25">
      <c r="A65" s="35" t="s">
        <v>65</v>
      </c>
      <c r="B65" s="41">
        <v>207394739.02000001</v>
      </c>
      <c r="C65" s="37">
        <v>13386191.82</v>
      </c>
      <c r="D65" s="38">
        <f t="shared" si="1"/>
        <v>6.4544510064496423</v>
      </c>
    </row>
    <row r="66" spans="1:7" ht="20.25" customHeight="1" x14ac:dyDescent="0.25">
      <c r="A66" s="35" t="s">
        <v>66</v>
      </c>
      <c r="B66" s="36">
        <v>5800000</v>
      </c>
      <c r="C66" s="42">
        <v>160000</v>
      </c>
      <c r="D66" s="38">
        <f t="shared" si="1"/>
        <v>2.7586206896551726</v>
      </c>
    </row>
    <row r="67" spans="1:7" ht="15.75" x14ac:dyDescent="0.25">
      <c r="A67" s="32" t="s">
        <v>67</v>
      </c>
      <c r="B67" s="33">
        <f>B68+B69+B71+B70</f>
        <v>124376627.62</v>
      </c>
      <c r="C67" s="43">
        <f>C68+C69+C71+C70</f>
        <v>11370014.92</v>
      </c>
      <c r="D67" s="34">
        <f t="shared" si="1"/>
        <v>9.1416009081208429</v>
      </c>
    </row>
    <row r="68" spans="1:7" ht="15.75" x14ac:dyDescent="0.25">
      <c r="A68" s="35" t="s">
        <v>68</v>
      </c>
      <c r="B68" s="36">
        <v>11837155.199999999</v>
      </c>
      <c r="C68" s="42">
        <v>135991.4</v>
      </c>
      <c r="D68" s="38">
        <f t="shared" si="1"/>
        <v>1.1488520485057085</v>
      </c>
    </row>
    <row r="69" spans="1:7" ht="15.75" hidden="1" x14ac:dyDescent="0.25">
      <c r="A69" s="35" t="s">
        <v>69</v>
      </c>
      <c r="B69" s="36"/>
      <c r="C69" s="37"/>
      <c r="D69" s="38" t="e">
        <f t="shared" si="1"/>
        <v>#DIV/0!</v>
      </c>
    </row>
    <row r="70" spans="1:7" ht="15.75" x14ac:dyDescent="0.25">
      <c r="A70" s="35" t="s">
        <v>70</v>
      </c>
      <c r="B70" s="36">
        <v>106939272.42</v>
      </c>
      <c r="C70" s="42">
        <v>9861325.5199999996</v>
      </c>
      <c r="D70" s="38">
        <f t="shared" si="1"/>
        <v>9.2214256716372756</v>
      </c>
    </row>
    <row r="71" spans="1:7" ht="17.25" customHeight="1" x14ac:dyDescent="0.25">
      <c r="A71" s="35" t="s">
        <v>71</v>
      </c>
      <c r="B71" s="36">
        <v>5600200</v>
      </c>
      <c r="C71" s="42">
        <v>1372698</v>
      </c>
      <c r="D71" s="38">
        <f t="shared" si="1"/>
        <v>24.511588871826007</v>
      </c>
    </row>
    <row r="72" spans="1:7" ht="15.75" x14ac:dyDescent="0.25">
      <c r="A72" s="32" t="s">
        <v>72</v>
      </c>
      <c r="B72" s="33">
        <f>B73+B74</f>
        <v>7835700</v>
      </c>
      <c r="C72" s="33">
        <f>C73+C74</f>
        <v>1110174.99</v>
      </c>
      <c r="D72" s="34">
        <f t="shared" si="1"/>
        <v>14.168166085991041</v>
      </c>
    </row>
    <row r="73" spans="1:7" ht="20.25" customHeight="1" x14ac:dyDescent="0.25">
      <c r="A73" s="35" t="s">
        <v>73</v>
      </c>
      <c r="B73" s="36">
        <v>7835700</v>
      </c>
      <c r="C73" s="37">
        <v>1110174.99</v>
      </c>
      <c r="D73" s="38">
        <f t="shared" si="1"/>
        <v>14.168166085991041</v>
      </c>
    </row>
    <row r="74" spans="1:7" ht="19.5" hidden="1" customHeight="1" x14ac:dyDescent="0.25">
      <c r="A74" s="35" t="s">
        <v>74</v>
      </c>
      <c r="B74" s="36"/>
      <c r="C74" s="37"/>
      <c r="D74" s="38" t="e">
        <f t="shared" si="1"/>
        <v>#DIV/0!</v>
      </c>
    </row>
    <row r="75" spans="1:7" ht="15.75" x14ac:dyDescent="0.25">
      <c r="A75" s="32" t="s">
        <v>75</v>
      </c>
      <c r="B75" s="33">
        <f>B76+B77+B78+B79+B80</f>
        <v>1402426176.2</v>
      </c>
      <c r="C75" s="33">
        <f>C76+C77+C78+C79+C80</f>
        <v>333302821.61999995</v>
      </c>
      <c r="D75" s="34">
        <f t="shared" si="1"/>
        <v>23.766158053546459</v>
      </c>
      <c r="G75" s="96"/>
    </row>
    <row r="76" spans="1:7" ht="15.75" x14ac:dyDescent="0.25">
      <c r="A76" s="35" t="s">
        <v>76</v>
      </c>
      <c r="B76" s="36">
        <v>625681716.20000005</v>
      </c>
      <c r="C76" s="37">
        <v>160750094.41999999</v>
      </c>
      <c r="D76" s="38">
        <f t="shared" si="1"/>
        <v>25.691991672106973</v>
      </c>
    </row>
    <row r="77" spans="1:7" ht="15.75" x14ac:dyDescent="0.25">
      <c r="A77" s="35" t="s">
        <v>77</v>
      </c>
      <c r="B77" s="36">
        <v>583117300</v>
      </c>
      <c r="C77" s="37">
        <v>136314400</v>
      </c>
      <c r="D77" s="44">
        <f t="shared" si="1"/>
        <v>23.376840302971633</v>
      </c>
    </row>
    <row r="78" spans="1:7" ht="15.75" x14ac:dyDescent="0.25">
      <c r="A78" s="35" t="s">
        <v>78</v>
      </c>
      <c r="B78" s="36">
        <v>164554060</v>
      </c>
      <c r="C78" s="37">
        <v>34265929</v>
      </c>
      <c r="D78" s="44">
        <f t="shared" si="1"/>
        <v>20.823508699815733</v>
      </c>
    </row>
    <row r="79" spans="1:7" ht="15.75" x14ac:dyDescent="0.25">
      <c r="A79" s="35" t="s">
        <v>79</v>
      </c>
      <c r="B79" s="36">
        <v>20878000</v>
      </c>
      <c r="C79" s="37">
        <v>15000</v>
      </c>
      <c r="D79" s="44">
        <f t="shared" si="1"/>
        <v>7.1845962256921164E-2</v>
      </c>
    </row>
    <row r="80" spans="1:7" ht="15.75" x14ac:dyDescent="0.25">
      <c r="A80" s="35" t="s">
        <v>80</v>
      </c>
      <c r="B80" s="36">
        <v>8195100</v>
      </c>
      <c r="C80" s="37">
        <v>1957398.2</v>
      </c>
      <c r="D80" s="44">
        <f t="shared" si="1"/>
        <v>23.88498248953643</v>
      </c>
    </row>
    <row r="81" spans="1:4" ht="15.75" x14ac:dyDescent="0.25">
      <c r="A81" s="32" t="s">
        <v>81</v>
      </c>
      <c r="B81" s="33">
        <f>B82</f>
        <v>72557232.299999997</v>
      </c>
      <c r="C81" s="43">
        <f>C82</f>
        <v>13871089.140000001</v>
      </c>
      <c r="D81" s="45">
        <f t="shared" si="1"/>
        <v>19.117445222617736</v>
      </c>
    </row>
    <row r="82" spans="1:4" ht="15.75" x14ac:dyDescent="0.25">
      <c r="A82" s="35" t="s">
        <v>82</v>
      </c>
      <c r="B82" s="36">
        <v>72557232.299999997</v>
      </c>
      <c r="C82" s="37">
        <v>13871089.140000001</v>
      </c>
      <c r="D82" s="44">
        <f t="shared" si="1"/>
        <v>19.117445222617736</v>
      </c>
    </row>
    <row r="83" spans="1:4" ht="15.75" x14ac:dyDescent="0.25">
      <c r="A83" s="32" t="s">
        <v>83</v>
      </c>
      <c r="B83" s="33">
        <f>B84+B85+B86+B87</f>
        <v>72390507.849999994</v>
      </c>
      <c r="C83" s="43">
        <f>C84+C85+C86+C87</f>
        <v>4338819.88</v>
      </c>
      <c r="D83" s="45">
        <f t="shared" si="1"/>
        <v>5.9936309453588121</v>
      </c>
    </row>
    <row r="84" spans="1:4" ht="15.75" x14ac:dyDescent="0.25">
      <c r="A84" s="35" t="s">
        <v>84</v>
      </c>
      <c r="B84" s="36">
        <v>1094100</v>
      </c>
      <c r="C84" s="37">
        <v>187200</v>
      </c>
      <c r="D84" s="44">
        <f t="shared" si="1"/>
        <v>17.109953386344941</v>
      </c>
    </row>
    <row r="85" spans="1:4" ht="15.75" x14ac:dyDescent="0.25">
      <c r="A85" s="35" t="s">
        <v>85</v>
      </c>
      <c r="B85" s="36">
        <v>1090700</v>
      </c>
      <c r="C85" s="37">
        <v>300000</v>
      </c>
      <c r="D85" s="44">
        <f t="shared" si="1"/>
        <v>27.505271843770057</v>
      </c>
    </row>
    <row r="86" spans="1:4" ht="15.75" x14ac:dyDescent="0.25">
      <c r="A86" s="35" t="s">
        <v>86</v>
      </c>
      <c r="B86" s="36">
        <f>67230089.05</f>
        <v>67230089.049999997</v>
      </c>
      <c r="C86" s="37">
        <v>3560734.91</v>
      </c>
      <c r="D86" s="44">
        <f t="shared" si="1"/>
        <v>5.2963412072112979</v>
      </c>
    </row>
    <row r="87" spans="1:4" ht="18.75" customHeight="1" x14ac:dyDescent="0.25">
      <c r="A87" s="35" t="s">
        <v>87</v>
      </c>
      <c r="B87" s="36">
        <v>2975618.8</v>
      </c>
      <c r="C87" s="37">
        <v>290884.96999999997</v>
      </c>
      <c r="D87" s="44">
        <f t="shared" si="1"/>
        <v>9.7756127229737899</v>
      </c>
    </row>
    <row r="88" spans="1:4" ht="15.75" x14ac:dyDescent="0.25">
      <c r="A88" s="32" t="s">
        <v>88</v>
      </c>
      <c r="B88" s="33">
        <f>B89+B90+B91</f>
        <v>6733900</v>
      </c>
      <c r="C88" s="33">
        <f>C89+C90+C91</f>
        <v>1659482.5</v>
      </c>
      <c r="D88" s="45">
        <f t="shared" si="1"/>
        <v>24.643705727735785</v>
      </c>
    </row>
    <row r="89" spans="1:4" ht="15.75" x14ac:dyDescent="0.25">
      <c r="A89" s="35" t="s">
        <v>89</v>
      </c>
      <c r="B89" s="36">
        <v>5833900</v>
      </c>
      <c r="C89" s="37">
        <v>1458480</v>
      </c>
      <c r="D89" s="44">
        <f t="shared" si="1"/>
        <v>25.000085705959989</v>
      </c>
    </row>
    <row r="90" spans="1:4" ht="15.75" x14ac:dyDescent="0.25">
      <c r="A90" s="35" t="s">
        <v>90</v>
      </c>
      <c r="B90" s="36">
        <v>900000</v>
      </c>
      <c r="C90" s="37">
        <v>201002.5</v>
      </c>
      <c r="D90" s="44">
        <f t="shared" si="1"/>
        <v>22.333611111111111</v>
      </c>
    </row>
    <row r="91" spans="1:4" ht="15.75" hidden="1" x14ac:dyDescent="0.25">
      <c r="A91" s="35" t="s">
        <v>91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92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93</v>
      </c>
      <c r="B93" s="48"/>
      <c r="C93" s="49"/>
      <c r="D93" s="44" t="e">
        <f t="shared" si="1"/>
        <v>#DIV/0!</v>
      </c>
    </row>
    <row r="94" spans="1:4" ht="16.5" thickBot="1" x14ac:dyDescent="0.3">
      <c r="A94" s="50" t="s">
        <v>94</v>
      </c>
      <c r="B94" s="51">
        <v>3500000</v>
      </c>
      <c r="C94" s="52">
        <v>0</v>
      </c>
      <c r="D94" s="53"/>
    </row>
    <row r="95" spans="1:4" ht="30.75" customHeight="1" thickBot="1" x14ac:dyDescent="0.3">
      <c r="A95" s="54" t="s">
        <v>95</v>
      </c>
      <c r="B95" s="55">
        <f>B50+B58+B62+B67+B72+B75+B81+B83+B88+B92+B94</f>
        <v>2054947827.4300001</v>
      </c>
      <c r="C95" s="56">
        <f>C50+C58+C62+C67+C72+C75+C81+C83+C88+C92+C94</f>
        <v>413905645.94999993</v>
      </c>
      <c r="D95" s="57">
        <f t="shared" si="1"/>
        <v>20.141905328450449</v>
      </c>
    </row>
    <row r="96" spans="1:4" ht="7.5" hidden="1" customHeight="1" x14ac:dyDescent="0.25">
      <c r="A96" s="58"/>
      <c r="B96" s="59"/>
      <c r="C96" s="60"/>
      <c r="D96" s="61" t="e">
        <f t="shared" si="1"/>
        <v>#DIV/0!</v>
      </c>
    </row>
    <row r="97" spans="1:4" ht="15.75" x14ac:dyDescent="0.25">
      <c r="A97" s="32" t="s">
        <v>96</v>
      </c>
      <c r="B97" s="33">
        <f>B48-B95</f>
        <v>-78741400</v>
      </c>
      <c r="C97" s="46">
        <f>C48-C95</f>
        <v>-54431381.039999902</v>
      </c>
      <c r="D97" s="45">
        <f t="shared" si="1"/>
        <v>69.126763100478144</v>
      </c>
    </row>
    <row r="98" spans="1:4" ht="15.75" x14ac:dyDescent="0.25">
      <c r="A98" s="32" t="s">
        <v>97</v>
      </c>
      <c r="B98" s="33">
        <f>B99+B100</f>
        <v>24000000</v>
      </c>
      <c r="C98" s="43">
        <f>C99+C100</f>
        <v>0</v>
      </c>
      <c r="D98" s="45"/>
    </row>
    <row r="99" spans="1:4" ht="15.75" x14ac:dyDescent="0.25">
      <c r="A99" s="35" t="s">
        <v>98</v>
      </c>
      <c r="B99" s="36">
        <v>72000000</v>
      </c>
      <c r="C99" s="37">
        <v>0</v>
      </c>
      <c r="D99" s="44"/>
    </row>
    <row r="100" spans="1:4" ht="15.75" x14ac:dyDescent="0.25">
      <c r="A100" s="35" t="s">
        <v>99</v>
      </c>
      <c r="B100" s="36">
        <v>-48000000</v>
      </c>
      <c r="C100" s="37">
        <v>0</v>
      </c>
      <c r="D100" s="44"/>
    </row>
    <row r="101" spans="1:4" ht="30" hidden="1" x14ac:dyDescent="0.25">
      <c r="A101" s="35" t="s">
        <v>100</v>
      </c>
      <c r="B101" s="36">
        <v>0</v>
      </c>
      <c r="C101" s="37">
        <v>0</v>
      </c>
      <c r="D101" s="44" t="e">
        <f t="shared" si="1"/>
        <v>#DIV/0!</v>
      </c>
    </row>
    <row r="102" spans="1:4" ht="30" hidden="1" x14ac:dyDescent="0.25">
      <c r="A102" s="35" t="s">
        <v>101</v>
      </c>
      <c r="B102" s="36">
        <v>0</v>
      </c>
      <c r="C102" s="37">
        <v>0</v>
      </c>
      <c r="D102" s="44" t="e">
        <f t="shared" si="1"/>
        <v>#DIV/0!</v>
      </c>
    </row>
    <row r="103" spans="1:4" ht="29.25" x14ac:dyDescent="0.25">
      <c r="A103" s="32" t="s">
        <v>102</v>
      </c>
      <c r="B103" s="33">
        <f>B104+B105</f>
        <v>54741400</v>
      </c>
      <c r="C103" s="46">
        <f>C104-C105</f>
        <v>54431381.039999999</v>
      </c>
      <c r="D103" s="45">
        <f t="shared" si="1"/>
        <v>99.433666365858372</v>
      </c>
    </row>
    <row r="104" spans="1:4" ht="15.75" x14ac:dyDescent="0.25">
      <c r="A104" s="35" t="s">
        <v>103</v>
      </c>
      <c r="B104" s="36">
        <v>1000000</v>
      </c>
      <c r="C104" s="37">
        <f>71555402.36+233201</f>
        <v>71788603.359999999</v>
      </c>
      <c r="D104" s="44">
        <f t="shared" si="1"/>
        <v>7178.8603359999997</v>
      </c>
    </row>
    <row r="105" spans="1:4" ht="16.5" thickBot="1" x14ac:dyDescent="0.3">
      <c r="A105" s="47" t="s">
        <v>104</v>
      </c>
      <c r="B105" s="48">
        <v>53741400</v>
      </c>
      <c r="C105" s="49">
        <v>17357222.32</v>
      </c>
      <c r="D105" s="62"/>
    </row>
    <row r="106" spans="1:4" ht="42" customHeight="1" thickBot="1" x14ac:dyDescent="0.3">
      <c r="A106" s="63" t="s">
        <v>105</v>
      </c>
      <c r="B106" s="55">
        <f>B98+B103</f>
        <v>78741400</v>
      </c>
      <c r="C106" s="55">
        <f>C103</f>
        <v>54431381.039999999</v>
      </c>
      <c r="D106" s="57">
        <f t="shared" si="1"/>
        <v>69.126763100478271</v>
      </c>
    </row>
    <row r="107" spans="1:4" ht="15.75" x14ac:dyDescent="0.25">
      <c r="A107" s="1"/>
      <c r="B107" s="2"/>
      <c r="C107" s="3"/>
      <c r="D107" s="3"/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64"/>
      <c r="C109" s="3"/>
      <c r="D109" s="3"/>
    </row>
    <row r="110" spans="1:4" ht="15.75" x14ac:dyDescent="0.25">
      <c r="A110" s="1" t="s">
        <v>106</v>
      </c>
      <c r="B110" s="64"/>
      <c r="C110" s="64"/>
      <c r="D110" s="3"/>
    </row>
    <row r="111" spans="1:4" ht="15.75" x14ac:dyDescent="0.25">
      <c r="A111" s="1" t="s">
        <v>107</v>
      </c>
      <c r="B111" s="2"/>
      <c r="C111" s="102" t="s">
        <v>108</v>
      </c>
      <c r="D111" s="103"/>
    </row>
    <row r="112" spans="1:4" ht="15.75" x14ac:dyDescent="0.25">
      <c r="A112" s="65"/>
      <c r="B112" s="66"/>
      <c r="C112" s="66"/>
      <c r="D112" s="66"/>
    </row>
    <row r="113" spans="1:4" ht="42.75" customHeight="1" x14ac:dyDescent="0.25">
      <c r="A113" s="65"/>
      <c r="B113" s="66"/>
      <c r="C113" s="66"/>
      <c r="D113" s="66"/>
    </row>
    <row r="114" spans="1:4" ht="15.75" x14ac:dyDescent="0.25">
      <c r="A114" s="65"/>
      <c r="B114" s="66"/>
      <c r="C114" s="66"/>
      <c r="D114" s="66"/>
    </row>
  </sheetData>
  <mergeCells count="3">
    <mergeCell ref="A1:D1"/>
    <mergeCell ref="B49:D49"/>
    <mergeCell ref="C111:D111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01.04.2019</vt:lpstr>
      <vt:lpstr>'на 01.04.2019'!Область_печати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2019-04-30T06:11:30Z</dcterms:modified>
</cp:coreProperties>
</file>