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<sst xmlns="http://schemas.openxmlformats.org/spreadsheetml/2006/main" count="179" uniqueCount="60">
  <si>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</si>
  <si>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</si>
  <si>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</si>
  <si>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</si>
  <si>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</si>
  <si>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</si>
  <si>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</si>
  <si>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</si>
  <si>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</si>
  <si>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</si>
  <si>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</si>
  <si>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</si>
  <si>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</si>
  <si>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</si>
  <si>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</si>
  <si>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</si>
  <si>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</si>
  <si>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</si>
  <si>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</si>
  <si>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</si>
  <si>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</si>
  <si>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</si>
  <si>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</si>
  <si>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</si>
  <si>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</si>
  <si>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</si>
  <si>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</si>
  <si>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</si>
  <si>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</si>
  <si>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</si>
  <si>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</si>
  <si>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</si>
  <si>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</si>
  <si>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</si>
  <si>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</si>
  <si>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</si>
  <si>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</si>
  <si>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</si>
  <si>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</si>
  <si>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</si>
  <si>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</si>
  <si>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</si>
  <si>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</si>
  <si>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</si>
  <si>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</si>
  <si>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</si>
  <si>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</si>
  <si>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</si>
  <si>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</si>
  <si>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</si>
  <si>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</si>
  <si>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</si>
  <si>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</si>
  <si>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</si>
  <si>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</si>
  <si>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</si>
  <si>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</si>
  <si>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2019 год </t>
  </si>
  <si>
    <t>об исполнении бюджетов сельских поселений Шумерлинского района на 01.04.2019г.</t>
  </si>
  <si>
    <t>Факт на 01.04.2019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</si>
</sst>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64" fontId="9" fillId="33" borderId="12" xfId="0" applyNumberFormat="1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65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66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164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>
      <alignment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166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3" fillId="33" borderId="12" xfId="53" applyFont="1" applyFill="1" applyBorder="1" applyAlignment="1">
      <alignment horizontal="left" vertical="center" wrapText="1"/>
      <protection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5"/>
  <sheetViews>
    <sheetView tabSelected="1" view="pageBreakPreview" zoomScale="90" zoomScaleSheetLayoutView="90" zoomScalePageLayoutView="75" workbookViewId="0" topLeftCell="CI13">
      <selection activeCell="BI22" sqref="BI22"/>
    </sheetView>
  </sheetViews>
  <sheetFormatPr defaultColWidth="9.00390625" defaultRowHeight="12.75"/>
  <cols>
    <col min="1" max="1" width="4.00390625" style="1" customWidth="1"/>
    <col min="2" max="2" width="33.375" style="1" customWidth="1"/>
    <col min="3" max="3" width="13.00390625" style="1" customWidth="1"/>
    <col min="4" max="4" width="14.375" style="1" customWidth="1"/>
    <col min="5" max="5" width="12.25390625" style="1" customWidth="1"/>
    <col min="6" max="6" width="11.125" style="1" customWidth="1"/>
    <col min="7" max="7" width="12.25390625" style="1" customWidth="1"/>
    <col min="8" max="8" width="11.75390625" style="1" customWidth="1"/>
    <col min="9" max="9" width="10.75390625" style="1" customWidth="1"/>
    <col min="10" max="10" width="11.625" style="1" customWidth="1"/>
    <col min="11" max="11" width="12.625" style="1" customWidth="1"/>
    <col min="12" max="12" width="12.25390625" style="1" customWidth="1"/>
    <col min="13" max="13" width="11.00390625" style="1" customWidth="1"/>
    <col min="14" max="14" width="12.25390625" style="1" customWidth="1"/>
    <col min="15" max="15" width="11.75390625" style="1" customWidth="1"/>
    <col min="16" max="16" width="12.25390625" style="1" customWidth="1"/>
    <col min="17" max="17" width="9.875" style="1" customWidth="1"/>
    <col min="18" max="18" width="11.125" style="1" customWidth="1"/>
    <col min="19" max="19" width="12.00390625" style="1" bestFit="1" customWidth="1"/>
    <col min="20" max="20" width="12.00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9.25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1.125" style="1" customWidth="1"/>
    <col min="40" max="40" width="11.0039062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1.25390625" style="1" customWidth="1"/>
    <col min="47" max="47" width="12.375" style="1" customWidth="1"/>
    <col min="48" max="48" width="9.875" style="1" bestFit="1" customWidth="1"/>
    <col min="49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2.003906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7" width="11.875" style="1" customWidth="1"/>
    <col min="68" max="68" width="11.375" style="1" customWidth="1"/>
    <col min="69" max="69" width="12.125" style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2.625" style="1" customWidth="1"/>
    <col min="110" max="110" width="11.125" style="1" customWidth="1"/>
    <col min="111" max="16384" width="9.125" style="1" customWidth="1"/>
  </cols>
  <sheetData>
    <row r="1" spans="21:23" ht="12.75">
      <c r="U1" s="108"/>
      <c r="V1" s="108"/>
      <c r="W1" s="108"/>
    </row>
    <row r="2" spans="21:23" ht="26.25" customHeight="1">
      <c r="U2" s="108"/>
      <c r="V2" s="108"/>
      <c r="W2" s="108"/>
    </row>
    <row r="3" spans="3:18" ht="15">
      <c r="C3" s="93" t="s">
        <v>0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3:23" ht="15.75">
      <c r="C4" s="94" t="s">
        <v>58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111" t="s">
        <v>37</v>
      </c>
      <c r="H5" s="111"/>
      <c r="I5" s="111"/>
      <c r="J5" s="111"/>
      <c r="K5" s="111"/>
      <c r="L5" s="111"/>
      <c r="M5" s="111"/>
      <c r="N5" s="111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102" t="s">
        <v>24</v>
      </c>
      <c r="B8" s="103"/>
      <c r="C8" s="95"/>
      <c r="D8" s="96"/>
      <c r="E8" s="96"/>
      <c r="F8" s="97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9"/>
      <c r="CA8" s="11"/>
      <c r="CB8" s="11"/>
      <c r="CC8" s="11"/>
      <c r="CD8" s="86" t="s">
        <v>2</v>
      </c>
      <c r="CE8" s="87"/>
      <c r="CF8" s="91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86" t="s">
        <v>28</v>
      </c>
      <c r="DF8" s="87"/>
    </row>
    <row r="9" spans="1:110" s="13" customFormat="1" ht="23.25" customHeight="1">
      <c r="A9" s="104"/>
      <c r="B9" s="105"/>
      <c r="C9" s="49"/>
      <c r="D9" s="49"/>
      <c r="E9" s="49"/>
      <c r="F9" s="71" t="s">
        <v>3</v>
      </c>
      <c r="G9" s="72"/>
      <c r="H9" s="72"/>
      <c r="I9" s="109" t="s">
        <v>1</v>
      </c>
      <c r="J9" s="110"/>
      <c r="K9" s="110"/>
      <c r="L9" s="110"/>
      <c r="M9" s="110"/>
      <c r="N9" s="11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71" t="s">
        <v>5</v>
      </c>
      <c r="BP9" s="72"/>
      <c r="BQ9" s="72"/>
      <c r="BR9" s="39" t="s">
        <v>4</v>
      </c>
      <c r="BS9" s="40"/>
      <c r="BT9" s="40"/>
      <c r="BU9" s="40"/>
      <c r="BV9" s="40"/>
      <c r="BW9" s="40"/>
      <c r="BX9" s="40"/>
      <c r="BY9" s="40"/>
      <c r="BZ9" s="41"/>
      <c r="CA9" s="46"/>
      <c r="CB9" s="46"/>
      <c r="CC9" s="46"/>
      <c r="CD9" s="68"/>
      <c r="CE9" s="69"/>
      <c r="CF9" s="70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68"/>
      <c r="DF9" s="69"/>
    </row>
    <row r="10" spans="1:110" s="13" customFormat="1" ht="12.75" customHeight="1">
      <c r="A10" s="104"/>
      <c r="B10" s="105"/>
      <c r="C10" s="49"/>
      <c r="D10" s="49"/>
      <c r="E10" s="49"/>
      <c r="F10" s="71"/>
      <c r="G10" s="72"/>
      <c r="H10" s="72"/>
      <c r="I10" s="71" t="s">
        <v>29</v>
      </c>
      <c r="J10" s="72"/>
      <c r="K10" s="73"/>
      <c r="L10" s="56" t="s">
        <v>31</v>
      </c>
      <c r="M10" s="112" t="s">
        <v>4</v>
      </c>
      <c r="N10" s="113"/>
      <c r="O10" s="113"/>
      <c r="P10" s="113"/>
      <c r="Q10" s="113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71" t="s">
        <v>30</v>
      </c>
      <c r="AJ10" s="72"/>
      <c r="AK10" s="73"/>
      <c r="AL10" s="56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71"/>
      <c r="BP10" s="72"/>
      <c r="BQ10" s="72"/>
      <c r="BR10" s="42"/>
      <c r="BS10" s="43"/>
      <c r="BT10" s="43"/>
      <c r="BU10" s="43"/>
      <c r="BV10" s="43"/>
      <c r="BW10" s="43"/>
      <c r="BX10" s="43"/>
      <c r="BY10" s="43"/>
      <c r="BZ10" s="44"/>
      <c r="CA10" s="46"/>
      <c r="CB10" s="46"/>
      <c r="CC10" s="46"/>
      <c r="CD10" s="68"/>
      <c r="CE10" s="69"/>
      <c r="CF10" s="70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68"/>
      <c r="DF10" s="69"/>
    </row>
    <row r="11" spans="1:110" s="13" customFormat="1" ht="83.25" customHeight="1">
      <c r="A11" s="104"/>
      <c r="B11" s="105"/>
      <c r="C11" s="72" t="s">
        <v>38</v>
      </c>
      <c r="D11" s="72"/>
      <c r="E11" s="73"/>
      <c r="F11" s="71"/>
      <c r="G11" s="72"/>
      <c r="H11" s="72"/>
      <c r="I11" s="71"/>
      <c r="J11" s="72"/>
      <c r="K11" s="73"/>
      <c r="L11" s="57"/>
      <c r="M11" s="60" t="s">
        <v>49</v>
      </c>
      <c r="N11" s="61"/>
      <c r="O11" s="62"/>
      <c r="P11" s="56" t="s">
        <v>31</v>
      </c>
      <c r="Q11" s="60" t="s">
        <v>6</v>
      </c>
      <c r="R11" s="61"/>
      <c r="S11" s="62"/>
      <c r="T11" s="59" t="s">
        <v>31</v>
      </c>
      <c r="U11" s="60" t="s">
        <v>7</v>
      </c>
      <c r="V11" s="61"/>
      <c r="W11" s="62"/>
      <c r="X11" s="60" t="s">
        <v>8</v>
      </c>
      <c r="Y11" s="61"/>
      <c r="Z11" s="62"/>
      <c r="AA11" s="56" t="s">
        <v>31</v>
      </c>
      <c r="AB11" s="56" t="s">
        <v>9</v>
      </c>
      <c r="AC11" s="56"/>
      <c r="AD11" s="56"/>
      <c r="AE11" s="56" t="s">
        <v>31</v>
      </c>
      <c r="AF11" s="100" t="s">
        <v>47</v>
      </c>
      <c r="AG11" s="100"/>
      <c r="AH11" s="100"/>
      <c r="AI11" s="72"/>
      <c r="AJ11" s="72"/>
      <c r="AK11" s="73"/>
      <c r="AL11" s="57"/>
      <c r="AM11" s="100" t="s">
        <v>41</v>
      </c>
      <c r="AN11" s="100"/>
      <c r="AO11" s="100"/>
      <c r="AP11" s="56" t="s">
        <v>31</v>
      </c>
      <c r="AQ11" s="56" t="s">
        <v>42</v>
      </c>
      <c r="AR11" s="56"/>
      <c r="AS11" s="56"/>
      <c r="AT11" s="56" t="s">
        <v>43</v>
      </c>
      <c r="AU11" s="56"/>
      <c r="AV11" s="56"/>
      <c r="AW11" s="56" t="s">
        <v>44</v>
      </c>
      <c r="AX11" s="56"/>
      <c r="AY11" s="56"/>
      <c r="AZ11" s="60" t="s">
        <v>45</v>
      </c>
      <c r="BA11" s="61"/>
      <c r="BB11" s="62"/>
      <c r="BC11" s="56" t="s">
        <v>31</v>
      </c>
      <c r="BD11" s="60" t="s">
        <v>53</v>
      </c>
      <c r="BE11" s="61"/>
      <c r="BF11" s="62"/>
      <c r="BG11" s="56" t="s">
        <v>51</v>
      </c>
      <c r="BH11" s="56"/>
      <c r="BI11" s="56"/>
      <c r="BJ11" s="56" t="s">
        <v>31</v>
      </c>
      <c r="BK11" s="56" t="s">
        <v>48</v>
      </c>
      <c r="BL11" s="56"/>
      <c r="BM11" s="56"/>
      <c r="BN11" s="56" t="s">
        <v>31</v>
      </c>
      <c r="BO11" s="71"/>
      <c r="BP11" s="72"/>
      <c r="BQ11" s="73"/>
      <c r="BR11" s="69" t="s">
        <v>54</v>
      </c>
      <c r="BS11" s="69"/>
      <c r="BT11" s="70"/>
      <c r="BU11" s="80" t="s">
        <v>56</v>
      </c>
      <c r="BV11" s="81"/>
      <c r="BW11" s="82"/>
      <c r="BX11" s="68" t="s">
        <v>46</v>
      </c>
      <c r="BY11" s="69"/>
      <c r="BZ11" s="70"/>
      <c r="CA11" s="60" t="s">
        <v>55</v>
      </c>
      <c r="CB11" s="61"/>
      <c r="CC11" s="62"/>
      <c r="CD11" s="68"/>
      <c r="CE11" s="69"/>
      <c r="CF11" s="70"/>
      <c r="CG11" s="74" t="s">
        <v>25</v>
      </c>
      <c r="CH11" s="75"/>
      <c r="CI11" s="76"/>
      <c r="CJ11" s="56" t="s">
        <v>33</v>
      </c>
      <c r="CK11" s="66" t="s">
        <v>1</v>
      </c>
      <c r="CL11" s="66"/>
      <c r="CM11" s="67"/>
      <c r="CN11" s="74" t="s">
        <v>26</v>
      </c>
      <c r="CO11" s="75"/>
      <c r="CP11" s="76"/>
      <c r="CQ11" s="74" t="s">
        <v>27</v>
      </c>
      <c r="CR11" s="75"/>
      <c r="CS11" s="76"/>
      <c r="CT11" s="56" t="s">
        <v>33</v>
      </c>
      <c r="CU11" s="60" t="s">
        <v>10</v>
      </c>
      <c r="CV11" s="61"/>
      <c r="CW11" s="62"/>
      <c r="CX11" s="59" t="s">
        <v>33</v>
      </c>
      <c r="CY11" s="88" t="s">
        <v>11</v>
      </c>
      <c r="CZ11" s="89"/>
      <c r="DA11" s="89"/>
      <c r="DB11" s="89"/>
      <c r="DC11" s="89"/>
      <c r="DD11" s="90"/>
      <c r="DE11" s="68"/>
      <c r="DF11" s="69"/>
    </row>
    <row r="12" spans="1:110" s="13" customFormat="1" ht="46.5" customHeight="1">
      <c r="A12" s="104"/>
      <c r="B12" s="105"/>
      <c r="C12" s="49"/>
      <c r="D12" s="49"/>
      <c r="E12" s="50"/>
      <c r="F12" s="48"/>
      <c r="G12" s="49"/>
      <c r="H12" s="49"/>
      <c r="I12" s="48"/>
      <c r="J12" s="49"/>
      <c r="K12" s="50"/>
      <c r="L12" s="58"/>
      <c r="M12" s="63"/>
      <c r="N12" s="64"/>
      <c r="O12" s="65"/>
      <c r="P12" s="58"/>
      <c r="Q12" s="63"/>
      <c r="R12" s="64"/>
      <c r="S12" s="65"/>
      <c r="T12" s="58"/>
      <c r="U12" s="63"/>
      <c r="V12" s="64"/>
      <c r="W12" s="65"/>
      <c r="X12" s="63"/>
      <c r="Y12" s="64"/>
      <c r="Z12" s="65"/>
      <c r="AA12" s="58"/>
      <c r="AB12" s="58"/>
      <c r="AC12" s="58"/>
      <c r="AD12" s="58"/>
      <c r="AE12" s="58"/>
      <c r="AF12" s="100"/>
      <c r="AG12" s="100"/>
      <c r="AH12" s="100"/>
      <c r="AI12" s="49"/>
      <c r="AJ12" s="49"/>
      <c r="AK12" s="50"/>
      <c r="AL12" s="58"/>
      <c r="AM12" s="100"/>
      <c r="AN12" s="100"/>
      <c r="AO12" s="100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63"/>
      <c r="BA12" s="64"/>
      <c r="BB12" s="65"/>
      <c r="BC12" s="58"/>
      <c r="BD12" s="63"/>
      <c r="BE12" s="64"/>
      <c r="BF12" s="65"/>
      <c r="BG12" s="58"/>
      <c r="BH12" s="58"/>
      <c r="BI12" s="58"/>
      <c r="BJ12" s="58"/>
      <c r="BK12" s="58"/>
      <c r="BL12" s="58"/>
      <c r="BM12" s="58"/>
      <c r="BN12" s="58"/>
      <c r="BO12" s="48"/>
      <c r="BP12" s="49"/>
      <c r="BQ12" s="50"/>
      <c r="BR12" s="46"/>
      <c r="BS12" s="46"/>
      <c r="BT12" s="47"/>
      <c r="BU12" s="83"/>
      <c r="BV12" s="84"/>
      <c r="BW12" s="85"/>
      <c r="BX12" s="45"/>
      <c r="BY12" s="46"/>
      <c r="BZ12" s="47"/>
      <c r="CA12" s="63"/>
      <c r="CB12" s="64"/>
      <c r="CC12" s="65"/>
      <c r="CD12" s="63"/>
      <c r="CE12" s="64"/>
      <c r="CF12" s="65"/>
      <c r="CG12" s="77"/>
      <c r="CH12" s="78"/>
      <c r="CI12" s="79"/>
      <c r="CJ12" s="58"/>
      <c r="CK12" s="67" t="s">
        <v>50</v>
      </c>
      <c r="CL12" s="92"/>
      <c r="CM12" s="92"/>
      <c r="CN12" s="77"/>
      <c r="CO12" s="78"/>
      <c r="CP12" s="79"/>
      <c r="CQ12" s="77"/>
      <c r="CR12" s="78"/>
      <c r="CS12" s="79"/>
      <c r="CT12" s="58"/>
      <c r="CU12" s="63"/>
      <c r="CV12" s="64"/>
      <c r="CW12" s="65"/>
      <c r="CX12" s="58"/>
      <c r="CY12" s="51"/>
      <c r="CZ12" s="52"/>
      <c r="DA12" s="52"/>
      <c r="DB12" s="52"/>
      <c r="DC12" s="52"/>
      <c r="DD12" s="53"/>
      <c r="DE12" s="45"/>
      <c r="DF12" s="46"/>
    </row>
    <row r="13" spans="1:111" s="13" customFormat="1" ht="51.75" customHeight="1">
      <c r="A13" s="106"/>
      <c r="B13" s="107"/>
      <c r="C13" s="4" t="s">
        <v>57</v>
      </c>
      <c r="D13" s="4" t="s">
        <v>59</v>
      </c>
      <c r="E13" s="4" t="s">
        <v>12</v>
      </c>
      <c r="F13" s="4" t="s">
        <v>57</v>
      </c>
      <c r="G13" s="4" t="s">
        <v>59</v>
      </c>
      <c r="H13" s="4" t="s">
        <v>12</v>
      </c>
      <c r="I13" s="4" t="s">
        <v>57</v>
      </c>
      <c r="J13" s="4" t="s">
        <v>59</v>
      </c>
      <c r="K13" s="4" t="s">
        <v>12</v>
      </c>
      <c r="L13" s="4" t="s">
        <v>32</v>
      </c>
      <c r="M13" s="4" t="s">
        <v>57</v>
      </c>
      <c r="N13" s="4" t="s">
        <v>59</v>
      </c>
      <c r="O13" s="4" t="s">
        <v>12</v>
      </c>
      <c r="P13" s="4" t="s">
        <v>32</v>
      </c>
      <c r="Q13" s="4" t="s">
        <v>57</v>
      </c>
      <c r="R13" s="4" t="s">
        <v>59</v>
      </c>
      <c r="S13" s="4" t="s">
        <v>12</v>
      </c>
      <c r="T13" s="20" t="s">
        <v>32</v>
      </c>
      <c r="U13" s="4" t="s">
        <v>57</v>
      </c>
      <c r="V13" s="4" t="s">
        <v>59</v>
      </c>
      <c r="W13" s="4" t="s">
        <v>12</v>
      </c>
      <c r="X13" s="4" t="s">
        <v>57</v>
      </c>
      <c r="Y13" s="4" t="s">
        <v>59</v>
      </c>
      <c r="Z13" s="4" t="s">
        <v>12</v>
      </c>
      <c r="AA13" s="4" t="s">
        <v>32</v>
      </c>
      <c r="AB13" s="4" t="s">
        <v>57</v>
      </c>
      <c r="AC13" s="4" t="s">
        <v>59</v>
      </c>
      <c r="AD13" s="4" t="s">
        <v>12</v>
      </c>
      <c r="AE13" s="21" t="s">
        <v>32</v>
      </c>
      <c r="AF13" s="4" t="s">
        <v>57</v>
      </c>
      <c r="AG13" s="4" t="s">
        <v>59</v>
      </c>
      <c r="AH13" s="4" t="s">
        <v>12</v>
      </c>
      <c r="AI13" s="4" t="s">
        <v>57</v>
      </c>
      <c r="AJ13" s="4" t="s">
        <v>59</v>
      </c>
      <c r="AK13" s="4" t="s">
        <v>12</v>
      </c>
      <c r="AL13" s="4" t="s">
        <v>32</v>
      </c>
      <c r="AM13" s="4" t="s">
        <v>57</v>
      </c>
      <c r="AN13" s="4" t="s">
        <v>59</v>
      </c>
      <c r="AO13" s="4" t="s">
        <v>12</v>
      </c>
      <c r="AP13" s="4" t="s">
        <v>32</v>
      </c>
      <c r="AQ13" s="4" t="s">
        <v>57</v>
      </c>
      <c r="AR13" s="4" t="s">
        <v>59</v>
      </c>
      <c r="AS13" s="4" t="s">
        <v>12</v>
      </c>
      <c r="AT13" s="4" t="s">
        <v>57</v>
      </c>
      <c r="AU13" s="4" t="s">
        <v>59</v>
      </c>
      <c r="AV13" s="4" t="s">
        <v>12</v>
      </c>
      <c r="AW13" s="4" t="s">
        <v>57</v>
      </c>
      <c r="AX13" s="4" t="s">
        <v>59</v>
      </c>
      <c r="AY13" s="4" t="s">
        <v>12</v>
      </c>
      <c r="AZ13" s="4" t="s">
        <v>57</v>
      </c>
      <c r="BA13" s="4" t="s">
        <v>59</v>
      </c>
      <c r="BB13" s="4" t="s">
        <v>12</v>
      </c>
      <c r="BC13" s="4" t="s">
        <v>32</v>
      </c>
      <c r="BD13" s="4" t="s">
        <v>57</v>
      </c>
      <c r="BE13" s="4" t="s">
        <v>59</v>
      </c>
      <c r="BF13" s="4" t="s">
        <v>12</v>
      </c>
      <c r="BG13" s="4" t="s">
        <v>57</v>
      </c>
      <c r="BH13" s="4" t="s">
        <v>59</v>
      </c>
      <c r="BI13" s="4" t="s">
        <v>12</v>
      </c>
      <c r="BJ13" s="4" t="s">
        <v>32</v>
      </c>
      <c r="BK13" s="4" t="s">
        <v>57</v>
      </c>
      <c r="BL13" s="4" t="s">
        <v>59</v>
      </c>
      <c r="BM13" s="4" t="s">
        <v>12</v>
      </c>
      <c r="BN13" s="4" t="s">
        <v>32</v>
      </c>
      <c r="BO13" s="4" t="s">
        <v>57</v>
      </c>
      <c r="BP13" s="4" t="s">
        <v>59</v>
      </c>
      <c r="BQ13" s="4" t="s">
        <v>12</v>
      </c>
      <c r="BR13" s="4" t="s">
        <v>57</v>
      </c>
      <c r="BS13" s="4" t="s">
        <v>59</v>
      </c>
      <c r="BT13" s="4" t="s">
        <v>12</v>
      </c>
      <c r="BU13" s="4" t="s">
        <v>57</v>
      </c>
      <c r="BV13" s="4" t="s">
        <v>59</v>
      </c>
      <c r="BW13" s="4" t="s">
        <v>12</v>
      </c>
      <c r="BX13" s="4" t="s">
        <v>57</v>
      </c>
      <c r="BY13" s="4" t="s">
        <v>59</v>
      </c>
      <c r="BZ13" s="4" t="s">
        <v>12</v>
      </c>
      <c r="CA13" s="4" t="s">
        <v>57</v>
      </c>
      <c r="CB13" s="4" t="s">
        <v>59</v>
      </c>
      <c r="CC13" s="4" t="s">
        <v>12</v>
      </c>
      <c r="CD13" s="4" t="s">
        <v>57</v>
      </c>
      <c r="CE13" s="4" t="s">
        <v>59</v>
      </c>
      <c r="CF13" s="4" t="s">
        <v>12</v>
      </c>
      <c r="CG13" s="4" t="s">
        <v>57</v>
      </c>
      <c r="CH13" s="4" t="s">
        <v>59</v>
      </c>
      <c r="CI13" s="4" t="s">
        <v>12</v>
      </c>
      <c r="CJ13" s="21" t="s">
        <v>32</v>
      </c>
      <c r="CK13" s="4" t="s">
        <v>57</v>
      </c>
      <c r="CL13" s="4" t="s">
        <v>59</v>
      </c>
      <c r="CM13" s="4" t="s">
        <v>12</v>
      </c>
      <c r="CN13" s="4" t="s">
        <v>57</v>
      </c>
      <c r="CO13" s="4" t="s">
        <v>59</v>
      </c>
      <c r="CP13" s="4" t="s">
        <v>12</v>
      </c>
      <c r="CQ13" s="4" t="s">
        <v>57</v>
      </c>
      <c r="CR13" s="4" t="s">
        <v>59</v>
      </c>
      <c r="CS13" s="4" t="s">
        <v>12</v>
      </c>
      <c r="CT13" s="21" t="s">
        <v>32</v>
      </c>
      <c r="CU13" s="4" t="s">
        <v>57</v>
      </c>
      <c r="CV13" s="4" t="s">
        <v>59</v>
      </c>
      <c r="CW13" s="4" t="s">
        <v>12</v>
      </c>
      <c r="CX13" s="21" t="s">
        <v>32</v>
      </c>
      <c r="CY13" s="4" t="s">
        <v>39</v>
      </c>
      <c r="CZ13" s="4" t="s">
        <v>40</v>
      </c>
      <c r="DA13" s="4" t="s">
        <v>12</v>
      </c>
      <c r="DB13" s="4" t="s">
        <v>39</v>
      </c>
      <c r="DC13" s="4" t="s">
        <v>40</v>
      </c>
      <c r="DD13" s="4" t="s">
        <v>12</v>
      </c>
      <c r="DE13" s="4" t="s">
        <v>57</v>
      </c>
      <c r="DF13" s="4" t="s">
        <v>59</v>
      </c>
      <c r="DG13" s="4"/>
    </row>
    <row r="14" spans="1:110" ht="30.75" customHeight="1">
      <c r="A14" s="22">
        <v>1</v>
      </c>
      <c r="B14" s="23" t="s">
        <v>34</v>
      </c>
      <c r="C14" s="24">
        <f aca="true" t="shared" si="0" ref="C14:C24">F14+BO14</f>
        <v>4977.5</v>
      </c>
      <c r="D14" s="24">
        <f aca="true" t="shared" si="1" ref="D14:D24">G14+BP14</f>
        <v>424.9</v>
      </c>
      <c r="E14" s="24">
        <f aca="true" t="shared" si="2" ref="E14:E38">D14/C14*100</f>
        <v>8.536413862380712</v>
      </c>
      <c r="F14" s="5">
        <f>+I14+AI14</f>
        <v>1488.4</v>
      </c>
      <c r="G14" s="5">
        <f>+J14+AJ14</f>
        <v>227.4</v>
      </c>
      <c r="H14" s="24">
        <f>G14/F14*100</f>
        <v>15.2781510346681</v>
      </c>
      <c r="I14" s="24">
        <f>M14+Q14+U14+X14+AB14+AF14</f>
        <v>1038</v>
      </c>
      <c r="J14" s="24">
        <f>N14+R14+V14+Y14+AC14+AG14</f>
        <v>227.4</v>
      </c>
      <c r="K14" s="24">
        <f aca="true" t="shared" si="3" ref="K14:K23">J14/I14*100</f>
        <v>21.90751445086705</v>
      </c>
      <c r="L14" s="24">
        <f aca="true" t="shared" si="4" ref="L14:L38">+J14/(G14+BY14)*100</f>
        <v>88.34498834498835</v>
      </c>
      <c r="M14" s="24">
        <v>583</v>
      </c>
      <c r="N14" s="24">
        <v>165.7</v>
      </c>
      <c r="O14" s="24">
        <f>N14/M14*100</f>
        <v>28.42195540308748</v>
      </c>
      <c r="P14" s="24">
        <f aca="true" t="shared" si="5" ref="P14:P38">+N14/(G14+BY14)*100</f>
        <v>64.37451437451438</v>
      </c>
      <c r="Q14" s="25">
        <v>27</v>
      </c>
      <c r="R14" s="5">
        <v>5.3</v>
      </c>
      <c r="S14" s="24">
        <f>R14/Q14*100</f>
        <v>19.62962962962963</v>
      </c>
      <c r="T14" s="24">
        <f aca="true" t="shared" si="6" ref="T14:T38">+R14/(G14+BY14)*100</f>
        <v>2.059052059052059</v>
      </c>
      <c r="U14" s="5">
        <v>0</v>
      </c>
      <c r="V14" s="24">
        <v>0</v>
      </c>
      <c r="W14" s="24"/>
      <c r="X14" s="54">
        <v>50</v>
      </c>
      <c r="Y14" s="5">
        <v>0.7</v>
      </c>
      <c r="Z14" s="24">
        <f aca="true" t="shared" si="7" ref="Z14:Z37">Y14/X14*100</f>
        <v>1.4</v>
      </c>
      <c r="AA14" s="24">
        <f aca="true" t="shared" si="8" ref="AA14:AA38">+Y14/(G14+BY14)*100</f>
        <v>0.27195027195027194</v>
      </c>
      <c r="AB14" s="37">
        <v>370</v>
      </c>
      <c r="AC14" s="5">
        <v>55.4</v>
      </c>
      <c r="AD14" s="24">
        <f aca="true" t="shared" si="9" ref="AD14:AD23">AC14/AB14*100</f>
        <v>14.972972972972972</v>
      </c>
      <c r="AE14" s="24">
        <f aca="true" t="shared" si="10" ref="AE14:AE38">+AC14/(G14+BY14)*100</f>
        <v>21.52292152292152</v>
      </c>
      <c r="AF14" s="24">
        <v>8</v>
      </c>
      <c r="AG14" s="24">
        <v>0.3</v>
      </c>
      <c r="AH14" s="24">
        <f>AG14/AF14*100</f>
        <v>3.75</v>
      </c>
      <c r="AI14" s="24">
        <f aca="true" t="shared" si="11" ref="AI14:AJ16">AM14+AQ14+AT14+AW14+AZ14+BG14+BK14</f>
        <v>450.40000000000003</v>
      </c>
      <c r="AJ14" s="24">
        <f t="shared" si="11"/>
        <v>0</v>
      </c>
      <c r="AK14" s="24">
        <f aca="true" t="shared" si="12" ref="AK14:AK23">AJ14/AI14*100</f>
        <v>0</v>
      </c>
      <c r="AL14" s="24">
        <f aca="true" t="shared" si="13" ref="AL14:AL38">+AJ14/(G14+BY14)*100</f>
        <v>0</v>
      </c>
      <c r="AM14" s="25"/>
      <c r="AN14" s="5"/>
      <c r="AO14" s="24"/>
      <c r="AP14" s="24">
        <f aca="true" t="shared" si="14" ref="AP14:AP38">+AN14/(G14+BY14)*100</f>
        <v>0</v>
      </c>
      <c r="AQ14" s="5">
        <v>0</v>
      </c>
      <c r="AR14" s="5">
        <v>0</v>
      </c>
      <c r="AS14" s="24"/>
      <c r="AT14" s="24">
        <v>54.3</v>
      </c>
      <c r="AU14" s="24">
        <v>0</v>
      </c>
      <c r="AV14" s="24">
        <f>AU14/AT14*100</f>
        <v>0</v>
      </c>
      <c r="AW14" s="24"/>
      <c r="AX14" s="24"/>
      <c r="AY14" s="24"/>
      <c r="AZ14" s="24">
        <v>90</v>
      </c>
      <c r="BA14" s="24">
        <v>0</v>
      </c>
      <c r="BB14" s="24">
        <f>BA14/AZ14*100</f>
        <v>0</v>
      </c>
      <c r="BC14" s="24">
        <f aca="true" t="shared" si="15" ref="BC14:BC38">+BA14/(G14+BY14)*100</f>
        <v>0</v>
      </c>
      <c r="BD14" s="24"/>
      <c r="BE14" s="24"/>
      <c r="BF14" s="24"/>
      <c r="BG14" s="24">
        <v>306.1</v>
      </c>
      <c r="BH14" s="24">
        <v>0</v>
      </c>
      <c r="BI14" s="24">
        <f>BH14/BG14*100</f>
        <v>0</v>
      </c>
      <c r="BJ14" s="24">
        <f aca="true" t="shared" si="16" ref="BJ14:BJ38">+BH14/(G14+BY14)*100</f>
        <v>0</v>
      </c>
      <c r="BK14" s="24"/>
      <c r="BL14" s="5"/>
      <c r="BM14" s="24"/>
      <c r="BN14" s="24">
        <f aca="true" t="shared" si="17" ref="BN14:BN38">BL14/(G14+BY14)*100</f>
        <v>0</v>
      </c>
      <c r="BO14" s="24">
        <v>3489.1</v>
      </c>
      <c r="BP14" s="5">
        <v>197.5</v>
      </c>
      <c r="BQ14" s="24">
        <f>BP14/BO14*100</f>
        <v>5.660485512023158</v>
      </c>
      <c r="BR14" s="25">
        <v>0</v>
      </c>
      <c r="BS14" s="5">
        <v>0</v>
      </c>
      <c r="BT14" s="24"/>
      <c r="BU14" s="24">
        <v>1467</v>
      </c>
      <c r="BV14" s="24">
        <v>0</v>
      </c>
      <c r="BW14" s="24">
        <f>BV14/BU14*100</f>
        <v>0</v>
      </c>
      <c r="BX14" s="24">
        <v>147.5</v>
      </c>
      <c r="BY14" s="24">
        <v>30</v>
      </c>
      <c r="BZ14" s="24">
        <f>BY14/BX14*100</f>
        <v>20.33898305084746</v>
      </c>
      <c r="CA14" s="24" t="s">
        <v>22</v>
      </c>
      <c r="CB14" s="24"/>
      <c r="CC14" s="24"/>
      <c r="CD14" s="24">
        <v>4991.5</v>
      </c>
      <c r="CE14" s="24">
        <v>650.3</v>
      </c>
      <c r="CF14" s="24">
        <f>CE14/CD14*100</f>
        <v>13.028147851347288</v>
      </c>
      <c r="CG14" s="24">
        <v>1074.3</v>
      </c>
      <c r="CH14" s="24">
        <v>426.9</v>
      </c>
      <c r="CI14" s="24">
        <f aca="true" t="shared" si="18" ref="CI14:CI23">CH14/CG14*100</f>
        <v>39.73750349064507</v>
      </c>
      <c r="CJ14" s="24">
        <f aca="true" t="shared" si="19" ref="CJ14:CJ23">+CH14/CE14*100</f>
        <v>65.64662463478395</v>
      </c>
      <c r="CK14" s="24">
        <v>859.4</v>
      </c>
      <c r="CL14" s="24">
        <v>426.9</v>
      </c>
      <c r="CM14" s="24">
        <f aca="true" t="shared" si="20" ref="CM14:CM23">CL14/CK14*100</f>
        <v>49.6741912962532</v>
      </c>
      <c r="CN14" s="24">
        <v>2152.8</v>
      </c>
      <c r="CO14" s="24">
        <v>12.4</v>
      </c>
      <c r="CP14" s="24">
        <f>CO14/CN14*100</f>
        <v>0.5759940542549238</v>
      </c>
      <c r="CQ14" s="24">
        <v>638.7</v>
      </c>
      <c r="CR14" s="24">
        <v>30.5</v>
      </c>
      <c r="CS14" s="24">
        <f aca="true" t="shared" si="21" ref="CS14:CS23">CR14/CQ14*100</f>
        <v>4.775324878659777</v>
      </c>
      <c r="CT14" s="24">
        <f aca="true" t="shared" si="22" ref="CT14:CT38">+CR14/CE14*100</f>
        <v>4.690143010918038</v>
      </c>
      <c r="CU14" s="5">
        <v>1035.7</v>
      </c>
      <c r="CV14" s="26">
        <v>158.2</v>
      </c>
      <c r="CW14" s="24">
        <f aca="true" t="shared" si="23" ref="CW14:CW23">CV14/CU14*100</f>
        <v>15.274693444047502</v>
      </c>
      <c r="CX14" s="24">
        <f aca="true" t="shared" si="24" ref="CX14:CX23">CV14/CE14*100</f>
        <v>24.32723358449946</v>
      </c>
      <c r="CY14" s="55">
        <v>258.5</v>
      </c>
      <c r="CZ14" s="26"/>
      <c r="DA14" s="24">
        <f aca="true" t="shared" si="25" ref="DA14:DA23">CZ14/CY14*100</f>
        <v>0</v>
      </c>
      <c r="DB14" s="6">
        <v>58.8</v>
      </c>
      <c r="DC14" s="26"/>
      <c r="DD14" s="24">
        <f aca="true" t="shared" si="26" ref="DD14:DD23">DC14/DB14*100</f>
        <v>0</v>
      </c>
      <c r="DE14" s="24">
        <f aca="true" t="shared" si="27" ref="DE14:DE24">C14-CD14</f>
        <v>-14</v>
      </c>
      <c r="DF14" s="24">
        <f aca="true" t="shared" si="28" ref="DF14:DF24">D14-CE14</f>
        <v>-225.39999999999998</v>
      </c>
    </row>
    <row r="15" spans="1:110" ht="30.75" customHeight="1">
      <c r="A15" s="22">
        <v>2</v>
      </c>
      <c r="B15" s="23" t="s">
        <v>13</v>
      </c>
      <c r="C15" s="24">
        <f t="shared" si="0"/>
        <v>5874.3</v>
      </c>
      <c r="D15" s="24">
        <f t="shared" si="1"/>
        <v>405.2</v>
      </c>
      <c r="E15" s="24">
        <f t="shared" si="2"/>
        <v>6.897843147268611</v>
      </c>
      <c r="F15" s="5">
        <f aca="true" t="shared" si="29" ref="F15:F23">+I15+AI15</f>
        <v>543.5</v>
      </c>
      <c r="G15" s="5">
        <f aca="true" t="shared" si="30" ref="G15:G23">+J15+AJ15</f>
        <v>99.7</v>
      </c>
      <c r="H15" s="24">
        <f aca="true" t="shared" si="31" ref="H15:H23">G15/F15*100</f>
        <v>18.344066237350507</v>
      </c>
      <c r="I15" s="24">
        <f aca="true" t="shared" si="32" ref="I15:I23">M15+Q15+U15+X15+AB15+AF15</f>
        <v>413.9</v>
      </c>
      <c r="J15" s="24">
        <f>N15+R15+V15+Y15+AC15+AG15</f>
        <v>99.7</v>
      </c>
      <c r="K15" s="24">
        <f t="shared" si="3"/>
        <v>24.087943947813486</v>
      </c>
      <c r="L15" s="24">
        <f t="shared" si="4"/>
        <v>94.68186134852802</v>
      </c>
      <c r="M15" s="24">
        <v>182.5</v>
      </c>
      <c r="N15" s="24">
        <v>51.9</v>
      </c>
      <c r="O15" s="24">
        <f aca="true" t="shared" si="33" ref="O15:O38">N15/M15*100</f>
        <v>28.43835616438356</v>
      </c>
      <c r="P15" s="24">
        <f t="shared" si="5"/>
        <v>49.287749287749286</v>
      </c>
      <c r="Q15" s="25">
        <v>71</v>
      </c>
      <c r="R15" s="5">
        <v>12.5</v>
      </c>
      <c r="S15" s="24">
        <f aca="true" t="shared" si="34" ref="S15:S23">R15/Q15*100</f>
        <v>17.6056338028169</v>
      </c>
      <c r="T15" s="24">
        <f t="shared" si="6"/>
        <v>11.870845204178536</v>
      </c>
      <c r="U15" s="5">
        <v>1.4</v>
      </c>
      <c r="V15" s="5">
        <v>0</v>
      </c>
      <c r="W15" s="24">
        <f aca="true" t="shared" si="35" ref="W15:W22">V15/U15*100</f>
        <v>0</v>
      </c>
      <c r="X15" s="25">
        <v>60</v>
      </c>
      <c r="Y15" s="5">
        <v>7.3</v>
      </c>
      <c r="Z15" s="24">
        <f t="shared" si="7"/>
        <v>12.166666666666666</v>
      </c>
      <c r="AA15" s="24">
        <f t="shared" si="8"/>
        <v>6.932573599240266</v>
      </c>
      <c r="AB15" s="37">
        <v>90</v>
      </c>
      <c r="AC15" s="5">
        <v>27</v>
      </c>
      <c r="AD15" s="24">
        <f t="shared" si="9"/>
        <v>30</v>
      </c>
      <c r="AE15" s="24">
        <f t="shared" si="10"/>
        <v>25.641025641025646</v>
      </c>
      <c r="AF15" s="24">
        <v>9</v>
      </c>
      <c r="AG15" s="24">
        <v>1</v>
      </c>
      <c r="AH15" s="24">
        <f>AG15/AF15*100</f>
        <v>11.11111111111111</v>
      </c>
      <c r="AI15" s="24">
        <f t="shared" si="11"/>
        <v>129.6</v>
      </c>
      <c r="AJ15" s="24">
        <f t="shared" si="11"/>
        <v>0</v>
      </c>
      <c r="AK15" s="24">
        <f t="shared" si="12"/>
        <v>0</v>
      </c>
      <c r="AL15" s="24">
        <f t="shared" si="13"/>
        <v>0</v>
      </c>
      <c r="AM15" s="25"/>
      <c r="AN15" s="5"/>
      <c r="AO15" s="24"/>
      <c r="AP15" s="24">
        <f t="shared" si="14"/>
        <v>0</v>
      </c>
      <c r="AQ15" s="5">
        <v>1.1</v>
      </c>
      <c r="AR15" s="5">
        <v>0</v>
      </c>
      <c r="AS15" s="24"/>
      <c r="AT15" s="24">
        <v>3.4</v>
      </c>
      <c r="AU15" s="24">
        <v>0</v>
      </c>
      <c r="AV15" s="24">
        <f aca="true" t="shared" si="36" ref="AV15:AV38">AU15/AT15*100</f>
        <v>0</v>
      </c>
      <c r="AW15" s="24"/>
      <c r="AX15" s="24"/>
      <c r="AY15" s="24"/>
      <c r="AZ15" s="24"/>
      <c r="BA15" s="24"/>
      <c r="BB15" s="24"/>
      <c r="BC15" s="24">
        <f t="shared" si="15"/>
        <v>0</v>
      </c>
      <c r="BD15" s="24"/>
      <c r="BE15" s="24"/>
      <c r="BF15" s="24"/>
      <c r="BG15" s="24">
        <v>125.1</v>
      </c>
      <c r="BH15" s="24">
        <v>0</v>
      </c>
      <c r="BI15" s="24">
        <f aca="true" t="shared" si="37" ref="BI15:BI24">BH15/BG15*100</f>
        <v>0</v>
      </c>
      <c r="BJ15" s="24">
        <f t="shared" si="16"/>
        <v>0</v>
      </c>
      <c r="BK15" s="24"/>
      <c r="BL15" s="5"/>
      <c r="BM15" s="24"/>
      <c r="BN15" s="24">
        <f t="shared" si="17"/>
        <v>0</v>
      </c>
      <c r="BO15" s="24">
        <v>5330.8</v>
      </c>
      <c r="BP15" s="5">
        <v>305.5</v>
      </c>
      <c r="BQ15" s="24">
        <f aca="true" t="shared" si="38" ref="BQ15:BQ22">BP15/BO15*100</f>
        <v>5.730847152397389</v>
      </c>
      <c r="BR15" s="25">
        <v>868.2</v>
      </c>
      <c r="BS15" s="5">
        <v>220.6</v>
      </c>
      <c r="BT15" s="24">
        <f aca="true" t="shared" si="39" ref="BT15:BT23">BS15/BR15*100</f>
        <v>25.408891960377787</v>
      </c>
      <c r="BU15" s="24">
        <v>1150.5</v>
      </c>
      <c r="BV15" s="24">
        <v>0</v>
      </c>
      <c r="BW15" s="24">
        <f aca="true" t="shared" si="40" ref="BW15:BW38">BV15/BU15*100</f>
        <v>0</v>
      </c>
      <c r="BX15" s="24">
        <v>138.9</v>
      </c>
      <c r="BY15" s="24">
        <v>5.6</v>
      </c>
      <c r="BZ15" s="24">
        <f aca="true" t="shared" si="41" ref="BZ15:BZ23">BY15/BX15*100</f>
        <v>4.031677465802735</v>
      </c>
      <c r="CA15" s="24"/>
      <c r="CB15" s="24"/>
      <c r="CC15" s="24"/>
      <c r="CD15" s="24">
        <v>5957.3</v>
      </c>
      <c r="CE15" s="24">
        <v>333</v>
      </c>
      <c r="CF15" s="24">
        <f aca="true" t="shared" si="42" ref="CF15:CF20">CE15/CD15*100</f>
        <v>5.589780605307774</v>
      </c>
      <c r="CG15" s="24">
        <v>1381.3</v>
      </c>
      <c r="CH15" s="24">
        <v>284.4</v>
      </c>
      <c r="CI15" s="24">
        <f t="shared" si="18"/>
        <v>20.589299934843986</v>
      </c>
      <c r="CJ15" s="24">
        <f t="shared" si="19"/>
        <v>85.4054054054054</v>
      </c>
      <c r="CK15" s="24">
        <v>1167.3</v>
      </c>
      <c r="CL15" s="24">
        <v>284.4</v>
      </c>
      <c r="CM15" s="24">
        <f t="shared" si="20"/>
        <v>24.363916730917502</v>
      </c>
      <c r="CN15" s="24">
        <v>1588.7</v>
      </c>
      <c r="CO15" s="24">
        <v>3</v>
      </c>
      <c r="CP15" s="24">
        <f aca="true" t="shared" si="43" ref="CP15:CP38">CO15/CN15*100</f>
        <v>0.18883363756530497</v>
      </c>
      <c r="CQ15" s="24">
        <v>828.3</v>
      </c>
      <c r="CR15" s="24">
        <v>23.3</v>
      </c>
      <c r="CS15" s="24">
        <v>44.4</v>
      </c>
      <c r="CT15" s="24">
        <f t="shared" si="22"/>
        <v>6.996996996996997</v>
      </c>
      <c r="CU15" s="5">
        <v>2069.2</v>
      </c>
      <c r="CV15" s="26">
        <v>0</v>
      </c>
      <c r="CW15" s="24">
        <f t="shared" si="23"/>
        <v>0</v>
      </c>
      <c r="CX15" s="24">
        <f t="shared" si="24"/>
        <v>0</v>
      </c>
      <c r="CY15" s="26">
        <v>172</v>
      </c>
      <c r="CZ15" s="26"/>
      <c r="DA15" s="24">
        <f t="shared" si="25"/>
        <v>0</v>
      </c>
      <c r="DB15" s="26">
        <v>1.6</v>
      </c>
      <c r="DC15" s="6"/>
      <c r="DD15" s="24">
        <f t="shared" si="26"/>
        <v>0</v>
      </c>
      <c r="DE15" s="24">
        <f t="shared" si="27"/>
        <v>-83</v>
      </c>
      <c r="DF15" s="24">
        <f t="shared" si="28"/>
        <v>72.19999999999999</v>
      </c>
    </row>
    <row r="16" spans="1:110" s="14" customFormat="1" ht="30" customHeight="1">
      <c r="A16" s="22">
        <v>3</v>
      </c>
      <c r="B16" s="23" t="s">
        <v>14</v>
      </c>
      <c r="C16" s="24">
        <f t="shared" si="0"/>
        <v>4517.2</v>
      </c>
      <c r="D16" s="24">
        <f t="shared" si="1"/>
        <v>505.00000000000006</v>
      </c>
      <c r="E16" s="24">
        <f t="shared" si="2"/>
        <v>11.179491720534847</v>
      </c>
      <c r="F16" s="5">
        <f t="shared" si="29"/>
        <v>761.4</v>
      </c>
      <c r="G16" s="5">
        <f t="shared" si="30"/>
        <v>122.90000000000002</v>
      </c>
      <c r="H16" s="24">
        <f t="shared" si="31"/>
        <v>16.14131862358813</v>
      </c>
      <c r="I16" s="24">
        <f>M16+Q16+U16+X16+AB16+AF16</f>
        <v>491.7</v>
      </c>
      <c r="J16" s="24">
        <f>N16+R16+V16+Y16+AC16+AG16</f>
        <v>121.50000000000001</v>
      </c>
      <c r="K16" s="24">
        <f t="shared" si="3"/>
        <v>24.710189139719343</v>
      </c>
      <c r="L16" s="24">
        <f t="shared" si="4"/>
        <v>98.86086248982913</v>
      </c>
      <c r="M16" s="24">
        <v>204.7</v>
      </c>
      <c r="N16" s="24">
        <v>58.2</v>
      </c>
      <c r="O16" s="24">
        <f t="shared" si="33"/>
        <v>28.43185148998535</v>
      </c>
      <c r="P16" s="24">
        <f t="shared" si="5"/>
        <v>47.35557363710333</v>
      </c>
      <c r="Q16" s="25">
        <v>30</v>
      </c>
      <c r="R16" s="5">
        <v>6.7</v>
      </c>
      <c r="S16" s="24">
        <f t="shared" si="34"/>
        <v>22.333333333333332</v>
      </c>
      <c r="T16" s="24">
        <f t="shared" si="6"/>
        <v>5.451586655817738</v>
      </c>
      <c r="U16" s="5">
        <v>1</v>
      </c>
      <c r="V16" s="5">
        <v>0.3</v>
      </c>
      <c r="W16" s="24">
        <f t="shared" si="35"/>
        <v>30</v>
      </c>
      <c r="X16" s="25">
        <v>75</v>
      </c>
      <c r="Y16" s="5">
        <v>42</v>
      </c>
      <c r="Z16" s="24">
        <f t="shared" si="7"/>
        <v>56.00000000000001</v>
      </c>
      <c r="AA16" s="24">
        <f t="shared" si="8"/>
        <v>34.17412530512611</v>
      </c>
      <c r="AB16" s="37">
        <v>170</v>
      </c>
      <c r="AC16" s="5">
        <v>13.4</v>
      </c>
      <c r="AD16" s="24">
        <f t="shared" si="9"/>
        <v>7.882352941176471</v>
      </c>
      <c r="AE16" s="24">
        <f t="shared" si="10"/>
        <v>10.903173311635475</v>
      </c>
      <c r="AF16" s="24">
        <v>11</v>
      </c>
      <c r="AG16" s="24">
        <v>0.9</v>
      </c>
      <c r="AH16" s="24">
        <f aca="true" t="shared" si="44" ref="AH16:AH23">AG16/AF16*100</f>
        <v>8.181818181818182</v>
      </c>
      <c r="AI16" s="24">
        <f t="shared" si="11"/>
        <v>269.7</v>
      </c>
      <c r="AJ16" s="24">
        <f t="shared" si="11"/>
        <v>1.4</v>
      </c>
      <c r="AK16" s="24">
        <f t="shared" si="12"/>
        <v>0.5190952910641453</v>
      </c>
      <c r="AL16" s="24">
        <f t="shared" si="13"/>
        <v>1.1391375101708705</v>
      </c>
      <c r="AM16" s="25">
        <v>5.7</v>
      </c>
      <c r="AN16" s="5">
        <v>1.4</v>
      </c>
      <c r="AO16" s="24">
        <f aca="true" t="shared" si="45" ref="AO16:AO23">AN16/AM16*100</f>
        <v>24.561403508771928</v>
      </c>
      <c r="AP16" s="24">
        <f t="shared" si="14"/>
        <v>1.1391375101708705</v>
      </c>
      <c r="AQ16" s="5"/>
      <c r="AR16" s="5"/>
      <c r="AS16" s="24"/>
      <c r="AT16" s="24"/>
      <c r="AU16" s="24"/>
      <c r="AV16" s="24"/>
      <c r="AW16" s="24">
        <v>0</v>
      </c>
      <c r="AX16" s="24">
        <v>0</v>
      </c>
      <c r="AY16" s="24"/>
      <c r="AZ16" s="24"/>
      <c r="BA16" s="24"/>
      <c r="BB16" s="24"/>
      <c r="BC16" s="24">
        <f t="shared" si="15"/>
        <v>0</v>
      </c>
      <c r="BD16" s="24"/>
      <c r="BE16" s="24"/>
      <c r="BF16" s="24"/>
      <c r="BG16" s="24">
        <v>264</v>
      </c>
      <c r="BH16" s="24">
        <v>0</v>
      </c>
      <c r="BI16" s="24">
        <f t="shared" si="37"/>
        <v>0</v>
      </c>
      <c r="BJ16" s="24">
        <f t="shared" si="16"/>
        <v>0</v>
      </c>
      <c r="BK16" s="24"/>
      <c r="BL16" s="5"/>
      <c r="BM16" s="24"/>
      <c r="BN16" s="24">
        <f t="shared" si="17"/>
        <v>0</v>
      </c>
      <c r="BO16" s="24">
        <v>3755.8</v>
      </c>
      <c r="BP16" s="5">
        <v>382.1</v>
      </c>
      <c r="BQ16" s="24">
        <f t="shared" si="38"/>
        <v>10.173598168166569</v>
      </c>
      <c r="BR16" s="25">
        <v>1049.5</v>
      </c>
      <c r="BS16" s="5">
        <v>266.7</v>
      </c>
      <c r="BT16" s="24">
        <f t="shared" si="39"/>
        <v>25.41210100047642</v>
      </c>
      <c r="BU16" s="24">
        <v>634.9</v>
      </c>
      <c r="BV16" s="24">
        <v>0</v>
      </c>
      <c r="BW16" s="24">
        <f t="shared" si="40"/>
        <v>0</v>
      </c>
      <c r="BX16" s="24">
        <v>130.7</v>
      </c>
      <c r="BY16" s="24">
        <v>0</v>
      </c>
      <c r="BZ16" s="24">
        <f t="shared" si="41"/>
        <v>0</v>
      </c>
      <c r="CA16" s="24"/>
      <c r="CB16" s="24"/>
      <c r="CC16" s="24"/>
      <c r="CD16" s="24">
        <v>4711.2</v>
      </c>
      <c r="CE16" s="24">
        <v>498.5</v>
      </c>
      <c r="CF16" s="24">
        <f t="shared" si="42"/>
        <v>10.581168279843777</v>
      </c>
      <c r="CG16" s="24">
        <v>1671.2</v>
      </c>
      <c r="CH16" s="24">
        <v>418.1</v>
      </c>
      <c r="CI16" s="24">
        <f t="shared" si="18"/>
        <v>25.01795117280996</v>
      </c>
      <c r="CJ16" s="24">
        <f t="shared" si="19"/>
        <v>83.87161484453361</v>
      </c>
      <c r="CK16" s="24">
        <v>1473.6</v>
      </c>
      <c r="CL16" s="24">
        <v>418.1</v>
      </c>
      <c r="CM16" s="24">
        <f t="shared" si="20"/>
        <v>28.37269272529859</v>
      </c>
      <c r="CN16" s="24">
        <v>1729.5</v>
      </c>
      <c r="CO16" s="24">
        <v>6.8</v>
      </c>
      <c r="CP16" s="24">
        <f t="shared" si="43"/>
        <v>0.3931772188493784</v>
      </c>
      <c r="CQ16" s="24">
        <v>953.6</v>
      </c>
      <c r="CR16" s="24">
        <v>7.1</v>
      </c>
      <c r="CS16" s="24">
        <v>3.3</v>
      </c>
      <c r="CT16" s="24">
        <f t="shared" si="22"/>
        <v>1.424272818455366</v>
      </c>
      <c r="CU16" s="5">
        <v>267</v>
      </c>
      <c r="CV16" s="26">
        <v>44.2</v>
      </c>
      <c r="CW16" s="24">
        <f t="shared" si="23"/>
        <v>16.55430711610487</v>
      </c>
      <c r="CX16" s="24">
        <f t="shared" si="24"/>
        <v>8.866599799398195</v>
      </c>
      <c r="CY16" s="26">
        <v>300.2</v>
      </c>
      <c r="CZ16" s="26"/>
      <c r="DA16" s="24">
        <f t="shared" si="25"/>
        <v>0</v>
      </c>
      <c r="DB16" s="26">
        <v>200</v>
      </c>
      <c r="DC16" s="6"/>
      <c r="DD16" s="24">
        <f t="shared" si="26"/>
        <v>0</v>
      </c>
      <c r="DE16" s="24">
        <f t="shared" si="27"/>
        <v>-194</v>
      </c>
      <c r="DF16" s="24">
        <f t="shared" si="28"/>
        <v>6.500000000000057</v>
      </c>
    </row>
    <row r="17" spans="1:110" ht="30.75" customHeight="1">
      <c r="A17" s="22">
        <v>4</v>
      </c>
      <c r="B17" s="23" t="s">
        <v>15</v>
      </c>
      <c r="C17" s="24">
        <f t="shared" si="0"/>
        <v>4824.4</v>
      </c>
      <c r="D17" s="24">
        <f t="shared" si="1"/>
        <v>487.1</v>
      </c>
      <c r="E17" s="24">
        <f t="shared" si="2"/>
        <v>10.096592322361332</v>
      </c>
      <c r="F17" s="5">
        <f t="shared" si="29"/>
        <v>1050.6</v>
      </c>
      <c r="G17" s="5">
        <f t="shared" si="30"/>
        <v>205.3</v>
      </c>
      <c r="H17" s="24">
        <f t="shared" si="31"/>
        <v>19.54121454407006</v>
      </c>
      <c r="I17" s="24">
        <f>M17+Q17+U17+X17+AB17+AF17</f>
        <v>764.5</v>
      </c>
      <c r="J17" s="24">
        <f>N17+R17+V17+Y17+AC17+AG17</f>
        <v>184.9</v>
      </c>
      <c r="K17" s="24">
        <f t="shared" si="3"/>
        <v>24.18574231523872</v>
      </c>
      <c r="L17" s="24">
        <f t="shared" si="4"/>
        <v>86.28091460569294</v>
      </c>
      <c r="M17" s="24">
        <v>511.8</v>
      </c>
      <c r="N17" s="24">
        <v>145.5</v>
      </c>
      <c r="O17" s="24">
        <f t="shared" si="33"/>
        <v>28.42907385697538</v>
      </c>
      <c r="P17" s="24">
        <f t="shared" si="5"/>
        <v>67.89547363509098</v>
      </c>
      <c r="Q17" s="25">
        <v>54</v>
      </c>
      <c r="R17" s="5">
        <v>9.2</v>
      </c>
      <c r="S17" s="24">
        <f t="shared" si="34"/>
        <v>17.037037037037038</v>
      </c>
      <c r="T17" s="24">
        <f t="shared" si="6"/>
        <v>4.2930471301913204</v>
      </c>
      <c r="U17" s="5">
        <v>1.2</v>
      </c>
      <c r="V17" s="5">
        <v>3.3</v>
      </c>
      <c r="W17" s="24">
        <f t="shared" si="35"/>
        <v>275</v>
      </c>
      <c r="X17" s="25">
        <v>43</v>
      </c>
      <c r="Y17" s="5">
        <v>1.3</v>
      </c>
      <c r="Z17" s="24">
        <f>Y17/X17*100</f>
        <v>3.0232558139534884</v>
      </c>
      <c r="AA17" s="24">
        <f t="shared" si="8"/>
        <v>0.6066262249183387</v>
      </c>
      <c r="AB17" s="37">
        <v>150</v>
      </c>
      <c r="AC17" s="5">
        <v>25</v>
      </c>
      <c r="AD17" s="24">
        <f t="shared" si="9"/>
        <v>16.666666666666664</v>
      </c>
      <c r="AE17" s="24">
        <f t="shared" si="10"/>
        <v>11.665888940737283</v>
      </c>
      <c r="AF17" s="24">
        <v>4.5</v>
      </c>
      <c r="AG17" s="24">
        <v>0.6</v>
      </c>
      <c r="AH17" s="24">
        <f t="shared" si="44"/>
        <v>13.333333333333334</v>
      </c>
      <c r="AI17" s="24">
        <f>+BD17+AM17+AQ17+AT17+AW17+AZ17+BG17+BK17</f>
        <v>286.1</v>
      </c>
      <c r="AJ17" s="24">
        <f>AN17+AR17+AU17+AX17+BA17+BH17+BL17+BE17</f>
        <v>20.400000000000002</v>
      </c>
      <c r="AK17" s="24">
        <f t="shared" si="12"/>
        <v>7.1303739951066065</v>
      </c>
      <c r="AL17" s="24">
        <f t="shared" si="13"/>
        <v>9.519365375641623</v>
      </c>
      <c r="AM17" s="25">
        <v>65</v>
      </c>
      <c r="AN17" s="5">
        <v>19.1</v>
      </c>
      <c r="AO17" s="24">
        <f t="shared" si="45"/>
        <v>29.384615384615387</v>
      </c>
      <c r="AP17" s="24">
        <f t="shared" si="14"/>
        <v>8.912739150723285</v>
      </c>
      <c r="AQ17" s="5">
        <v>5.1</v>
      </c>
      <c r="AR17" s="5">
        <v>1.3</v>
      </c>
      <c r="AS17" s="24">
        <f>AR17/AQ17*100</f>
        <v>25.490196078431378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>
        <f t="shared" si="15"/>
        <v>0</v>
      </c>
      <c r="BD17" s="24"/>
      <c r="BE17" s="24"/>
      <c r="BF17" s="24"/>
      <c r="BG17" s="24">
        <v>216</v>
      </c>
      <c r="BH17" s="24">
        <v>0</v>
      </c>
      <c r="BI17" s="24">
        <f t="shared" si="37"/>
        <v>0</v>
      </c>
      <c r="BJ17" s="24">
        <f t="shared" si="16"/>
        <v>0</v>
      </c>
      <c r="BK17" s="24"/>
      <c r="BL17" s="5"/>
      <c r="BM17" s="24"/>
      <c r="BN17" s="24">
        <f t="shared" si="17"/>
        <v>0</v>
      </c>
      <c r="BO17" s="24">
        <v>3773.8</v>
      </c>
      <c r="BP17" s="5">
        <v>281.8</v>
      </c>
      <c r="BQ17" s="24">
        <f t="shared" si="38"/>
        <v>7.467274365361175</v>
      </c>
      <c r="BR17" s="25">
        <v>425.6</v>
      </c>
      <c r="BS17" s="5">
        <v>108.1</v>
      </c>
      <c r="BT17" s="24">
        <f t="shared" si="39"/>
        <v>25.399436090225564</v>
      </c>
      <c r="BU17" s="24">
        <v>1441.2</v>
      </c>
      <c r="BV17" s="24">
        <v>0</v>
      </c>
      <c r="BW17" s="24">
        <f t="shared" si="40"/>
        <v>0</v>
      </c>
      <c r="BX17" s="24">
        <v>25.2</v>
      </c>
      <c r="BY17" s="24">
        <v>9</v>
      </c>
      <c r="BZ17" s="24">
        <f t="shared" si="41"/>
        <v>35.714285714285715</v>
      </c>
      <c r="CA17" s="24"/>
      <c r="CB17" s="24"/>
      <c r="CC17" s="24"/>
      <c r="CD17" s="24">
        <v>5335.1</v>
      </c>
      <c r="CE17" s="24">
        <v>445.3</v>
      </c>
      <c r="CF17" s="24">
        <f t="shared" si="42"/>
        <v>8.346610185376093</v>
      </c>
      <c r="CG17" s="24">
        <v>1448.2</v>
      </c>
      <c r="CH17" s="24">
        <v>306.3</v>
      </c>
      <c r="CI17" s="24">
        <f t="shared" si="18"/>
        <v>21.150393592045297</v>
      </c>
      <c r="CJ17" s="24">
        <f t="shared" si="19"/>
        <v>68.78508870424433</v>
      </c>
      <c r="CK17" s="24">
        <v>915.2</v>
      </c>
      <c r="CL17" s="24">
        <v>306.3</v>
      </c>
      <c r="CM17" s="24">
        <f t="shared" si="20"/>
        <v>33.46809440559441</v>
      </c>
      <c r="CN17" s="24">
        <v>1799.9</v>
      </c>
      <c r="CO17" s="24">
        <v>7.5</v>
      </c>
      <c r="CP17" s="24">
        <f t="shared" si="43"/>
        <v>0.41668981610089445</v>
      </c>
      <c r="CQ17" s="24">
        <v>1069.8</v>
      </c>
      <c r="CR17" s="24">
        <v>10.5</v>
      </c>
      <c r="CS17" s="24">
        <f t="shared" si="21"/>
        <v>0.9814918676388111</v>
      </c>
      <c r="CT17" s="24">
        <f t="shared" si="22"/>
        <v>2.3579609252189533</v>
      </c>
      <c r="CU17" s="5">
        <v>927.4</v>
      </c>
      <c r="CV17" s="26">
        <v>98.7</v>
      </c>
      <c r="CW17" s="24">
        <v>0</v>
      </c>
      <c r="CX17" s="24">
        <f t="shared" si="24"/>
        <v>22.164832697058163</v>
      </c>
      <c r="CY17" s="26">
        <v>312.7</v>
      </c>
      <c r="CZ17" s="6"/>
      <c r="DA17" s="24">
        <f t="shared" si="25"/>
        <v>0</v>
      </c>
      <c r="DB17" s="26">
        <v>60</v>
      </c>
      <c r="DC17" s="26"/>
      <c r="DD17" s="24">
        <f t="shared" si="26"/>
        <v>0</v>
      </c>
      <c r="DE17" s="24">
        <f t="shared" si="27"/>
        <v>-510.7000000000007</v>
      </c>
      <c r="DF17" s="24">
        <f t="shared" si="28"/>
        <v>41.80000000000001</v>
      </c>
    </row>
    <row r="18" spans="1:110" ht="30.75" customHeight="1">
      <c r="A18" s="22">
        <v>5</v>
      </c>
      <c r="B18" s="23" t="s">
        <v>16</v>
      </c>
      <c r="C18" s="24">
        <f t="shared" si="0"/>
        <v>6138.4</v>
      </c>
      <c r="D18" s="24">
        <f t="shared" si="1"/>
        <v>473.5</v>
      </c>
      <c r="E18" s="24">
        <f t="shared" si="2"/>
        <v>7.71373647856119</v>
      </c>
      <c r="F18" s="5">
        <f t="shared" si="29"/>
        <v>902.7</v>
      </c>
      <c r="G18" s="5">
        <f t="shared" si="30"/>
        <v>168.49999999999997</v>
      </c>
      <c r="H18" s="24">
        <f t="shared" si="31"/>
        <v>18.666223551567516</v>
      </c>
      <c r="I18" s="24">
        <f t="shared" si="32"/>
        <v>702.6</v>
      </c>
      <c r="J18" s="24">
        <f aca="true" t="shared" si="46" ref="J18:J23">N18+R18+V18+Y18+AC18+AG18</f>
        <v>142.79999999999998</v>
      </c>
      <c r="K18" s="24">
        <f t="shared" si="3"/>
        <v>20.324508966695127</v>
      </c>
      <c r="L18" s="24">
        <f t="shared" si="4"/>
        <v>84.74777448071217</v>
      </c>
      <c r="M18" s="24">
        <v>405</v>
      </c>
      <c r="N18" s="24">
        <v>115.1</v>
      </c>
      <c r="O18" s="24">
        <f t="shared" si="33"/>
        <v>28.419753086419753</v>
      </c>
      <c r="P18" s="24">
        <f t="shared" si="5"/>
        <v>68.30860534124629</v>
      </c>
      <c r="Q18" s="25">
        <v>38</v>
      </c>
      <c r="R18" s="5">
        <v>10.5</v>
      </c>
      <c r="S18" s="24">
        <f t="shared" si="34"/>
        <v>27.631578947368425</v>
      </c>
      <c r="T18" s="24">
        <f t="shared" si="6"/>
        <v>6.231454005934719</v>
      </c>
      <c r="U18" s="5">
        <v>5.6</v>
      </c>
      <c r="V18" s="5">
        <v>1.7</v>
      </c>
      <c r="W18" s="24">
        <f t="shared" si="35"/>
        <v>30.35714285714286</v>
      </c>
      <c r="X18" s="25">
        <v>79</v>
      </c>
      <c r="Y18" s="5">
        <v>0.3</v>
      </c>
      <c r="Z18" s="24">
        <f t="shared" si="7"/>
        <v>0.37974683544303794</v>
      </c>
      <c r="AA18" s="24">
        <f t="shared" si="8"/>
        <v>0.17804154302670624</v>
      </c>
      <c r="AB18" s="37">
        <v>170</v>
      </c>
      <c r="AC18" s="5">
        <v>15.2</v>
      </c>
      <c r="AD18" s="24">
        <f t="shared" si="9"/>
        <v>8.941176470588234</v>
      </c>
      <c r="AE18" s="24">
        <f t="shared" si="10"/>
        <v>9.020771513353116</v>
      </c>
      <c r="AF18" s="24">
        <v>5</v>
      </c>
      <c r="AG18" s="24">
        <v>0</v>
      </c>
      <c r="AH18" s="24">
        <f t="shared" si="44"/>
        <v>0</v>
      </c>
      <c r="AI18" s="24">
        <f aca="true" t="shared" si="47" ref="AI18:AJ20">AM18+AQ18+AT18+AW18+AZ18+BG18+BK18</f>
        <v>200.1</v>
      </c>
      <c r="AJ18" s="24">
        <f t="shared" si="47"/>
        <v>25.7</v>
      </c>
      <c r="AK18" s="24">
        <f t="shared" si="12"/>
        <v>12.843578210894552</v>
      </c>
      <c r="AL18" s="24">
        <f t="shared" si="13"/>
        <v>15.252225519287835</v>
      </c>
      <c r="AM18" s="25">
        <v>99.1</v>
      </c>
      <c r="AN18" s="5">
        <v>24.7</v>
      </c>
      <c r="AO18" s="24">
        <f t="shared" si="45"/>
        <v>24.924318869828458</v>
      </c>
      <c r="AP18" s="24">
        <f t="shared" si="14"/>
        <v>14.658753709198816</v>
      </c>
      <c r="AQ18" s="5">
        <v>1</v>
      </c>
      <c r="AR18" s="5">
        <v>1</v>
      </c>
      <c r="AS18" s="24">
        <f>AR18/AQ18*100</f>
        <v>100</v>
      </c>
      <c r="AT18" s="24"/>
      <c r="AU18" s="24"/>
      <c r="AV18" s="24"/>
      <c r="AW18" s="24"/>
      <c r="AX18" s="24"/>
      <c r="AY18" s="24"/>
      <c r="AZ18" s="24"/>
      <c r="BA18" s="24"/>
      <c r="BB18" s="24"/>
      <c r="BC18" s="24">
        <f t="shared" si="15"/>
        <v>0</v>
      </c>
      <c r="BD18" s="24"/>
      <c r="BE18" s="24"/>
      <c r="BF18" s="24"/>
      <c r="BG18" s="24">
        <v>100</v>
      </c>
      <c r="BH18" s="24">
        <v>0</v>
      </c>
      <c r="BI18" s="24">
        <f t="shared" si="37"/>
        <v>0</v>
      </c>
      <c r="BJ18" s="24">
        <f t="shared" si="16"/>
        <v>0</v>
      </c>
      <c r="BK18" s="24"/>
      <c r="BL18" s="5"/>
      <c r="BM18" s="24"/>
      <c r="BN18" s="24">
        <f t="shared" si="17"/>
        <v>0</v>
      </c>
      <c r="BO18" s="24">
        <v>5235.7</v>
      </c>
      <c r="BP18" s="5">
        <v>305</v>
      </c>
      <c r="BQ18" s="24">
        <f t="shared" si="38"/>
        <v>5.825391065187081</v>
      </c>
      <c r="BR18" s="25">
        <v>742.3</v>
      </c>
      <c r="BS18" s="5">
        <v>188.7</v>
      </c>
      <c r="BT18" s="24">
        <f t="shared" si="39"/>
        <v>25.420988818536976</v>
      </c>
      <c r="BU18" s="24">
        <v>649.9</v>
      </c>
      <c r="BV18" s="24">
        <v>0</v>
      </c>
      <c r="BW18" s="24">
        <f t="shared" si="40"/>
        <v>0</v>
      </c>
      <c r="BX18" s="24">
        <v>369.9</v>
      </c>
      <c r="BY18" s="24">
        <v>0</v>
      </c>
      <c r="BZ18" s="24">
        <f t="shared" si="41"/>
        <v>0</v>
      </c>
      <c r="CA18" s="24"/>
      <c r="CB18" s="24"/>
      <c r="CC18" s="24"/>
      <c r="CD18" s="24">
        <v>6191.7</v>
      </c>
      <c r="CE18" s="24">
        <v>397.5</v>
      </c>
      <c r="CF18" s="24">
        <f t="shared" si="42"/>
        <v>6.419884684335482</v>
      </c>
      <c r="CG18" s="24">
        <v>1453.4</v>
      </c>
      <c r="CH18" s="24">
        <v>304</v>
      </c>
      <c r="CI18" s="24">
        <f t="shared" si="18"/>
        <v>20.916471721480665</v>
      </c>
      <c r="CJ18" s="24">
        <f t="shared" si="19"/>
        <v>76.47798742138366</v>
      </c>
      <c r="CK18" s="24">
        <v>1178</v>
      </c>
      <c r="CL18" s="24">
        <v>304</v>
      </c>
      <c r="CM18" s="24">
        <f t="shared" si="20"/>
        <v>25.806451612903224</v>
      </c>
      <c r="CN18" s="24">
        <v>3381.8</v>
      </c>
      <c r="CO18" s="24">
        <v>6.9</v>
      </c>
      <c r="CP18" s="24">
        <f t="shared" si="43"/>
        <v>0.20403335501803774</v>
      </c>
      <c r="CQ18" s="24">
        <v>1047.6</v>
      </c>
      <c r="CR18" s="24">
        <v>18</v>
      </c>
      <c r="CS18" s="24">
        <f t="shared" si="21"/>
        <v>1.718213058419244</v>
      </c>
      <c r="CT18" s="24">
        <f t="shared" si="22"/>
        <v>4.528301886792453</v>
      </c>
      <c r="CU18" s="5">
        <v>218.9</v>
      </c>
      <c r="CV18" s="26">
        <v>46.4</v>
      </c>
      <c r="CW18" s="24">
        <v>0</v>
      </c>
      <c r="CX18" s="24">
        <f t="shared" si="24"/>
        <v>11.672955974842766</v>
      </c>
      <c r="CY18" s="26">
        <v>273.2</v>
      </c>
      <c r="CZ18" s="26"/>
      <c r="DA18" s="24">
        <f t="shared" si="25"/>
        <v>0</v>
      </c>
      <c r="DB18" s="26">
        <v>107.8</v>
      </c>
      <c r="DC18" s="26"/>
      <c r="DD18" s="24">
        <f t="shared" si="26"/>
        <v>0</v>
      </c>
      <c r="DE18" s="24">
        <f t="shared" si="27"/>
        <v>-53.30000000000018</v>
      </c>
      <c r="DF18" s="24">
        <f t="shared" si="28"/>
        <v>76</v>
      </c>
    </row>
    <row r="19" spans="1:110" ht="30.75" customHeight="1">
      <c r="A19" s="22">
        <v>6</v>
      </c>
      <c r="B19" s="23" t="s">
        <v>17</v>
      </c>
      <c r="C19" s="24">
        <f t="shared" si="0"/>
        <v>3477.3</v>
      </c>
      <c r="D19" s="24">
        <f t="shared" si="1"/>
        <v>367</v>
      </c>
      <c r="E19" s="24">
        <f t="shared" si="2"/>
        <v>10.554165588243752</v>
      </c>
      <c r="F19" s="5">
        <f t="shared" si="29"/>
        <v>865.9</v>
      </c>
      <c r="G19" s="5">
        <f t="shared" si="30"/>
        <v>116.3</v>
      </c>
      <c r="H19" s="24">
        <f t="shared" si="31"/>
        <v>13.431112137660236</v>
      </c>
      <c r="I19" s="24">
        <f t="shared" si="32"/>
        <v>730.8</v>
      </c>
      <c r="J19" s="24">
        <f t="shared" si="46"/>
        <v>116.3</v>
      </c>
      <c r="K19" s="24">
        <f t="shared" si="3"/>
        <v>15.914066776135744</v>
      </c>
      <c r="L19" s="24">
        <f t="shared" si="4"/>
        <v>100</v>
      </c>
      <c r="M19" s="24">
        <v>349.4</v>
      </c>
      <c r="N19" s="24">
        <v>99.3</v>
      </c>
      <c r="O19" s="24">
        <f t="shared" si="33"/>
        <v>28.420148826559817</v>
      </c>
      <c r="P19" s="24">
        <f t="shared" si="5"/>
        <v>85.38263112639724</v>
      </c>
      <c r="Q19" s="25">
        <v>50</v>
      </c>
      <c r="R19" s="5">
        <v>10.9</v>
      </c>
      <c r="S19" s="24">
        <f t="shared" si="34"/>
        <v>21.8</v>
      </c>
      <c r="T19" s="24">
        <f t="shared" si="6"/>
        <v>9.37231298366294</v>
      </c>
      <c r="U19" s="5">
        <v>0.6</v>
      </c>
      <c r="V19" s="5">
        <v>0</v>
      </c>
      <c r="W19" s="24">
        <f t="shared" si="35"/>
        <v>0</v>
      </c>
      <c r="X19" s="25">
        <v>80</v>
      </c>
      <c r="Y19" s="5">
        <v>3.1</v>
      </c>
      <c r="Z19" s="24">
        <f t="shared" si="7"/>
        <v>3.875</v>
      </c>
      <c r="AA19" s="24">
        <f t="shared" si="8"/>
        <v>2.665520206362855</v>
      </c>
      <c r="AB19" s="37">
        <v>240</v>
      </c>
      <c r="AC19" s="5">
        <v>1.8</v>
      </c>
      <c r="AD19" s="24">
        <f t="shared" si="9"/>
        <v>0.7500000000000001</v>
      </c>
      <c r="AE19" s="24">
        <f t="shared" si="10"/>
        <v>1.5477214101461738</v>
      </c>
      <c r="AF19" s="24">
        <v>10.8</v>
      </c>
      <c r="AG19" s="24">
        <v>1.2</v>
      </c>
      <c r="AH19" s="24">
        <f t="shared" si="44"/>
        <v>11.11111111111111</v>
      </c>
      <c r="AI19" s="24">
        <f t="shared" si="47"/>
        <v>135.1</v>
      </c>
      <c r="AJ19" s="24">
        <f t="shared" si="47"/>
        <v>0</v>
      </c>
      <c r="AK19" s="24">
        <f t="shared" si="12"/>
        <v>0</v>
      </c>
      <c r="AL19" s="24">
        <f t="shared" si="13"/>
        <v>0</v>
      </c>
      <c r="AM19" s="25">
        <v>0</v>
      </c>
      <c r="AN19" s="5">
        <v>0</v>
      </c>
      <c r="AO19" s="24"/>
      <c r="AP19" s="24">
        <f t="shared" si="14"/>
        <v>0</v>
      </c>
      <c r="AQ19" s="5">
        <v>6.1</v>
      </c>
      <c r="AR19" s="5">
        <v>0</v>
      </c>
      <c r="AS19" s="24">
        <f>AR19/AQ19*100</f>
        <v>0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>
        <f t="shared" si="15"/>
        <v>0</v>
      </c>
      <c r="BD19" s="24"/>
      <c r="BE19" s="24"/>
      <c r="BF19" s="24"/>
      <c r="BG19" s="24">
        <v>129</v>
      </c>
      <c r="BH19" s="24">
        <v>0</v>
      </c>
      <c r="BI19" s="24">
        <f t="shared" si="37"/>
        <v>0</v>
      </c>
      <c r="BJ19" s="24">
        <f t="shared" si="16"/>
        <v>0</v>
      </c>
      <c r="BK19" s="24"/>
      <c r="BL19" s="5"/>
      <c r="BM19" s="24"/>
      <c r="BN19" s="24">
        <f t="shared" si="17"/>
        <v>0</v>
      </c>
      <c r="BO19" s="24">
        <v>2611.4</v>
      </c>
      <c r="BP19" s="5">
        <v>250.7</v>
      </c>
      <c r="BQ19" s="24">
        <f t="shared" si="38"/>
        <v>9.600214444359347</v>
      </c>
      <c r="BR19" s="25">
        <v>528.9</v>
      </c>
      <c r="BS19" s="5">
        <v>134.4</v>
      </c>
      <c r="BT19" s="24">
        <f t="shared" si="39"/>
        <v>25.411230856494615</v>
      </c>
      <c r="BU19" s="24">
        <v>774.9</v>
      </c>
      <c r="BV19" s="24">
        <v>0</v>
      </c>
      <c r="BW19" s="24">
        <f t="shared" si="40"/>
        <v>0</v>
      </c>
      <c r="BX19" s="24">
        <v>44.6</v>
      </c>
      <c r="BY19" s="24">
        <v>0</v>
      </c>
      <c r="BZ19" s="24">
        <f t="shared" si="41"/>
        <v>0</v>
      </c>
      <c r="CA19" s="24"/>
      <c r="CB19" s="24"/>
      <c r="CC19" s="24"/>
      <c r="CD19" s="24">
        <v>3580.5</v>
      </c>
      <c r="CE19" s="24">
        <v>442.5</v>
      </c>
      <c r="CF19" s="24">
        <f t="shared" si="42"/>
        <v>12.35860913280268</v>
      </c>
      <c r="CG19" s="24">
        <v>1194.1</v>
      </c>
      <c r="CH19" s="24">
        <v>295.1</v>
      </c>
      <c r="CI19" s="24">
        <f t="shared" si="18"/>
        <v>24.713173101080315</v>
      </c>
      <c r="CJ19" s="24">
        <f t="shared" si="19"/>
        <v>66.68926553672317</v>
      </c>
      <c r="CK19" s="24">
        <v>993.1</v>
      </c>
      <c r="CL19" s="24">
        <v>295.1</v>
      </c>
      <c r="CM19" s="24">
        <f t="shared" si="20"/>
        <v>29.71503373275602</v>
      </c>
      <c r="CN19" s="24">
        <v>1231.3</v>
      </c>
      <c r="CO19" s="24">
        <v>6.8</v>
      </c>
      <c r="CP19" s="24">
        <f t="shared" si="43"/>
        <v>0.552261837082758</v>
      </c>
      <c r="CQ19" s="24">
        <v>722.4</v>
      </c>
      <c r="CR19" s="24">
        <v>40.3</v>
      </c>
      <c r="CS19" s="24">
        <f t="shared" si="21"/>
        <v>5.578626799557032</v>
      </c>
      <c r="CT19" s="24">
        <f t="shared" si="22"/>
        <v>9.10734463276836</v>
      </c>
      <c r="CU19" s="5">
        <v>342.8</v>
      </c>
      <c r="CV19" s="26">
        <v>78</v>
      </c>
      <c r="CW19" s="24">
        <f t="shared" si="23"/>
        <v>22.75379229871645</v>
      </c>
      <c r="CX19" s="24">
        <f t="shared" si="24"/>
        <v>17.627118644067796</v>
      </c>
      <c r="CY19" s="26">
        <v>203.1</v>
      </c>
      <c r="CZ19" s="26"/>
      <c r="DA19" s="24">
        <f t="shared" si="25"/>
        <v>0</v>
      </c>
      <c r="DB19" s="6">
        <v>54.9</v>
      </c>
      <c r="DC19" s="26"/>
      <c r="DD19" s="24">
        <f t="shared" si="26"/>
        <v>0</v>
      </c>
      <c r="DE19" s="24">
        <f t="shared" si="27"/>
        <v>-103.19999999999982</v>
      </c>
      <c r="DF19" s="24">
        <f t="shared" si="28"/>
        <v>-75.5</v>
      </c>
    </row>
    <row r="20" spans="1:110" ht="30.75" customHeight="1">
      <c r="A20" s="22">
        <v>7</v>
      </c>
      <c r="B20" s="23" t="s">
        <v>18</v>
      </c>
      <c r="C20" s="24">
        <f t="shared" si="0"/>
        <v>5074.6</v>
      </c>
      <c r="D20" s="24">
        <f t="shared" si="1"/>
        <v>714</v>
      </c>
      <c r="E20" s="24">
        <f t="shared" si="2"/>
        <v>14.070074488629643</v>
      </c>
      <c r="F20" s="5">
        <f t="shared" si="29"/>
        <v>1060.1</v>
      </c>
      <c r="G20" s="5">
        <f t="shared" si="30"/>
        <v>158.79999999999998</v>
      </c>
      <c r="H20" s="24">
        <f t="shared" si="31"/>
        <v>14.97971889444392</v>
      </c>
      <c r="I20" s="24">
        <f t="shared" si="32"/>
        <v>862.5</v>
      </c>
      <c r="J20" s="24">
        <f>N20+R20+V20+Y20+AC20+AG20</f>
        <v>153.79999999999998</v>
      </c>
      <c r="K20" s="24">
        <f t="shared" si="3"/>
        <v>17.831884057971013</v>
      </c>
      <c r="L20" s="24">
        <f t="shared" si="4"/>
        <v>42.509673852957434</v>
      </c>
      <c r="M20" s="24">
        <v>271.5</v>
      </c>
      <c r="N20" s="24">
        <v>77.1</v>
      </c>
      <c r="O20" s="24">
        <f t="shared" si="33"/>
        <v>28.397790055248617</v>
      </c>
      <c r="P20" s="24">
        <f t="shared" si="5"/>
        <v>21.31011608623549</v>
      </c>
      <c r="Q20" s="25">
        <v>117</v>
      </c>
      <c r="R20" s="5">
        <v>16.1</v>
      </c>
      <c r="S20" s="24">
        <f t="shared" si="34"/>
        <v>13.760683760683762</v>
      </c>
      <c r="T20" s="24">
        <f t="shared" si="6"/>
        <v>4.449972360420123</v>
      </c>
      <c r="U20" s="5">
        <v>18</v>
      </c>
      <c r="V20" s="5">
        <v>1</v>
      </c>
      <c r="W20" s="24">
        <f t="shared" si="35"/>
        <v>5.555555555555555</v>
      </c>
      <c r="X20" s="25">
        <v>80</v>
      </c>
      <c r="Y20" s="5">
        <v>1.7</v>
      </c>
      <c r="Z20" s="24">
        <f>Y20/X20*100</f>
        <v>2.125</v>
      </c>
      <c r="AA20" s="24">
        <f t="shared" si="8"/>
        <v>0.46987285793255945</v>
      </c>
      <c r="AB20" s="37">
        <v>370</v>
      </c>
      <c r="AC20" s="5">
        <v>55.7</v>
      </c>
      <c r="AD20" s="24">
        <f t="shared" si="9"/>
        <v>15.054054054054056</v>
      </c>
      <c r="AE20" s="24">
        <f t="shared" si="10"/>
        <v>15.39524599226092</v>
      </c>
      <c r="AF20" s="24">
        <v>6</v>
      </c>
      <c r="AG20" s="24">
        <v>2.2</v>
      </c>
      <c r="AH20" s="24">
        <f t="shared" si="44"/>
        <v>36.66666666666667</v>
      </c>
      <c r="AI20" s="24">
        <f t="shared" si="47"/>
        <v>197.6</v>
      </c>
      <c r="AJ20" s="24">
        <f t="shared" si="47"/>
        <v>5</v>
      </c>
      <c r="AK20" s="24">
        <f t="shared" si="12"/>
        <v>2.5303643724696356</v>
      </c>
      <c r="AL20" s="24">
        <f t="shared" si="13"/>
        <v>1.3819789939192926</v>
      </c>
      <c r="AM20" s="37">
        <v>28.3</v>
      </c>
      <c r="AN20" s="5">
        <v>5</v>
      </c>
      <c r="AO20" s="24">
        <f>AN20/AM20*100</f>
        <v>17.6678445229682</v>
      </c>
      <c r="AP20" s="24">
        <f t="shared" si="14"/>
        <v>1.3819789939192926</v>
      </c>
      <c r="AQ20" s="5"/>
      <c r="AR20" s="5"/>
      <c r="AS20" s="24"/>
      <c r="AT20" s="24">
        <v>30.3</v>
      </c>
      <c r="AU20" s="24">
        <v>0</v>
      </c>
      <c r="AV20" s="24">
        <f>AU20/AT20*100</f>
        <v>0</v>
      </c>
      <c r="AW20" s="24"/>
      <c r="AX20" s="24"/>
      <c r="AY20" s="24"/>
      <c r="AZ20" s="24"/>
      <c r="BA20" s="24"/>
      <c r="BB20" s="24"/>
      <c r="BC20" s="24">
        <f t="shared" si="15"/>
        <v>0</v>
      </c>
      <c r="BD20" s="24"/>
      <c r="BE20" s="24"/>
      <c r="BF20" s="24"/>
      <c r="BG20" s="24">
        <v>139</v>
      </c>
      <c r="BH20" s="24">
        <v>0</v>
      </c>
      <c r="BI20" s="24">
        <f t="shared" si="37"/>
        <v>0</v>
      </c>
      <c r="BJ20" s="24">
        <f t="shared" si="16"/>
        <v>0</v>
      </c>
      <c r="BK20" s="24"/>
      <c r="BL20" s="5"/>
      <c r="BM20" s="24"/>
      <c r="BN20" s="24">
        <f t="shared" si="17"/>
        <v>0</v>
      </c>
      <c r="BO20" s="24">
        <v>4014.5</v>
      </c>
      <c r="BP20" s="5">
        <v>555.2</v>
      </c>
      <c r="BQ20" s="24">
        <f t="shared" si="38"/>
        <v>13.82986673309254</v>
      </c>
      <c r="BR20" s="25">
        <v>895.6</v>
      </c>
      <c r="BS20" s="5">
        <v>227.7</v>
      </c>
      <c r="BT20" s="24">
        <f t="shared" si="39"/>
        <v>25.424296560964716</v>
      </c>
      <c r="BU20" s="24">
        <v>635.5</v>
      </c>
      <c r="BV20" s="24">
        <v>0</v>
      </c>
      <c r="BW20" s="24">
        <f t="shared" si="40"/>
        <v>0</v>
      </c>
      <c r="BX20" s="24">
        <v>268.2</v>
      </c>
      <c r="BY20" s="24">
        <v>203</v>
      </c>
      <c r="BZ20" s="24">
        <f t="shared" si="41"/>
        <v>75.68978374347502</v>
      </c>
      <c r="CA20" s="24"/>
      <c r="CB20" s="24"/>
      <c r="CC20" s="24"/>
      <c r="CD20" s="24">
        <v>5167.7</v>
      </c>
      <c r="CE20" s="24">
        <v>454.5</v>
      </c>
      <c r="CF20" s="24">
        <f t="shared" si="42"/>
        <v>8.795015190510286</v>
      </c>
      <c r="CG20" s="24">
        <v>1568.3</v>
      </c>
      <c r="CH20" s="24">
        <v>329.5</v>
      </c>
      <c r="CI20" s="24">
        <f t="shared" si="18"/>
        <v>21.010010839762803</v>
      </c>
      <c r="CJ20" s="24">
        <f t="shared" si="19"/>
        <v>72.4972497249725</v>
      </c>
      <c r="CK20" s="24">
        <v>1367.3</v>
      </c>
      <c r="CL20" s="24">
        <v>329.5</v>
      </c>
      <c r="CM20" s="24">
        <f>CL20/CK20*100</f>
        <v>24.098588459006802</v>
      </c>
      <c r="CN20" s="24">
        <v>2289.6</v>
      </c>
      <c r="CO20" s="24">
        <v>6.3</v>
      </c>
      <c r="CP20" s="24">
        <f t="shared" si="43"/>
        <v>0.2751572327044025</v>
      </c>
      <c r="CQ20" s="24">
        <v>903.1</v>
      </c>
      <c r="CR20" s="24">
        <v>32.3</v>
      </c>
      <c r="CS20" s="24">
        <f t="shared" si="21"/>
        <v>3.5765695936219686</v>
      </c>
      <c r="CT20" s="24">
        <f t="shared" si="22"/>
        <v>7.1067106710671055</v>
      </c>
      <c r="CU20" s="5">
        <v>316.7</v>
      </c>
      <c r="CV20" s="5">
        <v>64.2</v>
      </c>
      <c r="CW20" s="24">
        <f t="shared" si="23"/>
        <v>20.271550363119673</v>
      </c>
      <c r="CX20" s="24">
        <f t="shared" si="24"/>
        <v>14.125412541254127</v>
      </c>
      <c r="CY20" s="6">
        <v>495.6</v>
      </c>
      <c r="CZ20" s="26"/>
      <c r="DA20" s="24">
        <f t="shared" si="25"/>
        <v>0</v>
      </c>
      <c r="DB20" s="6">
        <v>60</v>
      </c>
      <c r="DC20" s="6"/>
      <c r="DD20" s="24">
        <f t="shared" si="26"/>
        <v>0</v>
      </c>
      <c r="DE20" s="24">
        <f t="shared" si="27"/>
        <v>-93.09999999999945</v>
      </c>
      <c r="DF20" s="24">
        <f t="shared" si="28"/>
        <v>259.5</v>
      </c>
    </row>
    <row r="21" spans="1:110" ht="30.75" customHeight="1">
      <c r="A21" s="22">
        <v>8</v>
      </c>
      <c r="B21" s="23" t="s">
        <v>19</v>
      </c>
      <c r="C21" s="24">
        <f t="shared" si="0"/>
        <v>4889.6</v>
      </c>
      <c r="D21" s="24">
        <f t="shared" si="1"/>
        <v>479.20000000000005</v>
      </c>
      <c r="E21" s="24">
        <f t="shared" si="2"/>
        <v>9.800392670157068</v>
      </c>
      <c r="F21" s="5">
        <f t="shared" si="29"/>
        <v>1111.7</v>
      </c>
      <c r="G21" s="5">
        <f t="shared" si="30"/>
        <v>178.60000000000002</v>
      </c>
      <c r="H21" s="24">
        <f t="shared" si="31"/>
        <v>16.065485292794822</v>
      </c>
      <c r="I21" s="24">
        <f t="shared" si="32"/>
        <v>573</v>
      </c>
      <c r="J21" s="24">
        <f t="shared" si="46"/>
        <v>107.50000000000001</v>
      </c>
      <c r="K21" s="24">
        <f t="shared" si="3"/>
        <v>18.760907504363004</v>
      </c>
      <c r="L21" s="24">
        <f t="shared" si="4"/>
        <v>50.516917293233085</v>
      </c>
      <c r="M21" s="24">
        <v>318.2</v>
      </c>
      <c r="N21" s="24">
        <v>90.4</v>
      </c>
      <c r="O21" s="24">
        <f t="shared" si="33"/>
        <v>28.4098051539912</v>
      </c>
      <c r="P21" s="24">
        <f t="shared" si="5"/>
        <v>42.4812030075188</v>
      </c>
      <c r="Q21" s="25">
        <v>24</v>
      </c>
      <c r="R21" s="5">
        <v>4.7</v>
      </c>
      <c r="S21" s="24">
        <f t="shared" si="34"/>
        <v>19.583333333333332</v>
      </c>
      <c r="T21" s="24">
        <f t="shared" si="6"/>
        <v>2.2086466165413534</v>
      </c>
      <c r="U21" s="5">
        <v>3.8</v>
      </c>
      <c r="V21" s="5">
        <v>0</v>
      </c>
      <c r="W21" s="24">
        <f t="shared" si="35"/>
        <v>0</v>
      </c>
      <c r="X21" s="25">
        <v>68</v>
      </c>
      <c r="Y21" s="5">
        <v>1.9</v>
      </c>
      <c r="Z21" s="24">
        <f t="shared" si="7"/>
        <v>2.7941176470588234</v>
      </c>
      <c r="AA21" s="24">
        <f t="shared" si="8"/>
        <v>0.8928571428571428</v>
      </c>
      <c r="AB21" s="37">
        <v>150</v>
      </c>
      <c r="AC21" s="5">
        <v>10.1</v>
      </c>
      <c r="AD21" s="24">
        <f t="shared" si="9"/>
        <v>6.7333333333333325</v>
      </c>
      <c r="AE21" s="24">
        <f t="shared" si="10"/>
        <v>4.746240601503759</v>
      </c>
      <c r="AF21" s="24">
        <v>9</v>
      </c>
      <c r="AG21" s="24">
        <v>0.4</v>
      </c>
      <c r="AH21" s="24">
        <f t="shared" si="44"/>
        <v>4.444444444444445</v>
      </c>
      <c r="AI21" s="24">
        <f aca="true" t="shared" si="48" ref="AI21:AJ24">AM21+AQ21+AT21+AW21+AZ21+BG21+BK21</f>
        <v>538.7</v>
      </c>
      <c r="AJ21" s="24">
        <f t="shared" si="48"/>
        <v>71.10000000000001</v>
      </c>
      <c r="AK21" s="24">
        <f t="shared" si="12"/>
        <v>13.198440690551328</v>
      </c>
      <c r="AL21" s="24">
        <f t="shared" si="13"/>
        <v>33.411654135338345</v>
      </c>
      <c r="AM21" s="25">
        <v>26.7</v>
      </c>
      <c r="AN21" s="5">
        <v>5.2</v>
      </c>
      <c r="AO21" s="24">
        <f t="shared" si="45"/>
        <v>19.475655430711612</v>
      </c>
      <c r="AP21" s="24">
        <f t="shared" si="14"/>
        <v>2.443609022556391</v>
      </c>
      <c r="AQ21" s="5"/>
      <c r="AR21" s="5"/>
      <c r="AS21" s="24"/>
      <c r="AT21" s="24">
        <v>0</v>
      </c>
      <c r="AU21" s="24">
        <v>0</v>
      </c>
      <c r="AV21" s="24"/>
      <c r="AW21" s="24"/>
      <c r="AX21" s="24"/>
      <c r="AY21" s="24"/>
      <c r="AZ21" s="24">
        <v>90</v>
      </c>
      <c r="BA21" s="24">
        <v>65.9</v>
      </c>
      <c r="BB21" s="24">
        <f>BA21/AZ21*100</f>
        <v>73.22222222222223</v>
      </c>
      <c r="BC21" s="24">
        <f t="shared" si="15"/>
        <v>30.968045112781954</v>
      </c>
      <c r="BD21" s="24"/>
      <c r="BE21" s="24"/>
      <c r="BF21" s="24"/>
      <c r="BG21" s="24">
        <v>322</v>
      </c>
      <c r="BH21" s="24">
        <v>0</v>
      </c>
      <c r="BI21" s="24">
        <f t="shared" si="37"/>
        <v>0</v>
      </c>
      <c r="BJ21" s="24">
        <f t="shared" si="16"/>
        <v>0</v>
      </c>
      <c r="BK21" s="24">
        <v>100</v>
      </c>
      <c r="BL21" s="5">
        <v>0</v>
      </c>
      <c r="BM21" s="24"/>
      <c r="BN21" s="24">
        <f t="shared" si="17"/>
        <v>0</v>
      </c>
      <c r="BO21" s="24">
        <v>3777.9</v>
      </c>
      <c r="BP21" s="5">
        <v>300.6</v>
      </c>
      <c r="BQ21" s="24">
        <f t="shared" si="38"/>
        <v>7.956801397601843</v>
      </c>
      <c r="BR21" s="25">
        <v>772.3</v>
      </c>
      <c r="BS21" s="5">
        <v>196.4</v>
      </c>
      <c r="BT21" s="24">
        <v>196.4</v>
      </c>
      <c r="BU21" s="24">
        <v>1518.8</v>
      </c>
      <c r="BV21" s="24">
        <v>0</v>
      </c>
      <c r="BW21" s="24">
        <f t="shared" si="40"/>
        <v>0</v>
      </c>
      <c r="BX21" s="24">
        <v>48.5</v>
      </c>
      <c r="BY21" s="24">
        <v>34.2</v>
      </c>
      <c r="BZ21" s="24">
        <f t="shared" si="41"/>
        <v>70.51546391752578</v>
      </c>
      <c r="CA21" s="24"/>
      <c r="CB21" s="24"/>
      <c r="CC21" s="24"/>
      <c r="CD21" s="24">
        <v>5104.6</v>
      </c>
      <c r="CE21" s="24">
        <v>494.7</v>
      </c>
      <c r="CF21" s="24">
        <f>CE21/CD21*100</f>
        <v>9.69125886455354</v>
      </c>
      <c r="CG21" s="24">
        <v>1426.4</v>
      </c>
      <c r="CH21" s="24">
        <v>371.5</v>
      </c>
      <c r="CI21" s="24">
        <f t="shared" si="18"/>
        <v>26.04458777341559</v>
      </c>
      <c r="CJ21" s="24">
        <f t="shared" si="19"/>
        <v>75.09601778855873</v>
      </c>
      <c r="CK21" s="24">
        <v>1375.4</v>
      </c>
      <c r="CL21" s="24">
        <v>371.5</v>
      </c>
      <c r="CM21" s="24">
        <f t="shared" si="20"/>
        <v>27.010324269303474</v>
      </c>
      <c r="CN21" s="24">
        <v>1119.9</v>
      </c>
      <c r="CO21" s="24">
        <v>5</v>
      </c>
      <c r="CP21" s="24">
        <f t="shared" si="43"/>
        <v>0.44646843468166797</v>
      </c>
      <c r="CQ21" s="24">
        <v>948.4</v>
      </c>
      <c r="CR21" s="24">
        <v>11.7</v>
      </c>
      <c r="CS21" s="24">
        <f t="shared" si="21"/>
        <v>1.233656684943062</v>
      </c>
      <c r="CT21" s="24">
        <f t="shared" si="22"/>
        <v>2.3650697392359006</v>
      </c>
      <c r="CU21" s="5">
        <v>1520</v>
      </c>
      <c r="CV21" s="5">
        <v>84.4</v>
      </c>
      <c r="CW21" s="24">
        <f t="shared" si="23"/>
        <v>5.552631578947369</v>
      </c>
      <c r="CX21" s="24">
        <f t="shared" si="24"/>
        <v>17.060844956539317</v>
      </c>
      <c r="CY21" s="6">
        <v>339.3</v>
      </c>
      <c r="CZ21" s="26"/>
      <c r="DA21" s="24">
        <f t="shared" si="25"/>
        <v>0</v>
      </c>
      <c r="DB21" s="26">
        <v>68</v>
      </c>
      <c r="DC21" s="26"/>
      <c r="DD21" s="24">
        <f t="shared" si="26"/>
        <v>0</v>
      </c>
      <c r="DE21" s="24">
        <f t="shared" si="27"/>
        <v>-215</v>
      </c>
      <c r="DF21" s="24">
        <f t="shared" si="28"/>
        <v>-15.499999999999943</v>
      </c>
    </row>
    <row r="22" spans="1:110" ht="30.75" customHeight="1">
      <c r="A22" s="22">
        <v>9</v>
      </c>
      <c r="B22" s="23" t="s">
        <v>36</v>
      </c>
      <c r="C22" s="24">
        <f t="shared" si="0"/>
        <v>5137.8</v>
      </c>
      <c r="D22" s="24">
        <f t="shared" si="1"/>
        <v>617.5999999999999</v>
      </c>
      <c r="E22" s="24">
        <f t="shared" si="2"/>
        <v>12.020709252987658</v>
      </c>
      <c r="F22" s="5">
        <f t="shared" si="29"/>
        <v>706.6</v>
      </c>
      <c r="G22" s="5">
        <f t="shared" si="30"/>
        <v>227.89999999999998</v>
      </c>
      <c r="H22" s="24">
        <f t="shared" si="31"/>
        <v>32.25304273988112</v>
      </c>
      <c r="I22" s="24">
        <f t="shared" si="32"/>
        <v>580</v>
      </c>
      <c r="J22" s="24">
        <f t="shared" si="46"/>
        <v>109.3</v>
      </c>
      <c r="K22" s="24">
        <f t="shared" si="3"/>
        <v>18.844827586206897</v>
      </c>
      <c r="L22" s="24">
        <f t="shared" si="4"/>
        <v>47.95963141728829</v>
      </c>
      <c r="M22" s="24">
        <v>242.5</v>
      </c>
      <c r="N22" s="24">
        <v>68.9</v>
      </c>
      <c r="O22" s="24">
        <f t="shared" si="33"/>
        <v>28.41237113402062</v>
      </c>
      <c r="P22" s="24">
        <f t="shared" si="5"/>
        <v>30.232558139534888</v>
      </c>
      <c r="Q22" s="25">
        <v>35</v>
      </c>
      <c r="R22" s="5">
        <v>3.5</v>
      </c>
      <c r="S22" s="24">
        <f t="shared" si="34"/>
        <v>10</v>
      </c>
      <c r="T22" s="24">
        <f t="shared" si="6"/>
        <v>1.53576129881527</v>
      </c>
      <c r="U22" s="5">
        <v>1.5</v>
      </c>
      <c r="V22" s="5">
        <v>0</v>
      </c>
      <c r="W22" s="24">
        <f t="shared" si="35"/>
        <v>0</v>
      </c>
      <c r="X22" s="25">
        <v>90</v>
      </c>
      <c r="Y22" s="5">
        <v>23.6</v>
      </c>
      <c r="Z22" s="24">
        <f t="shared" si="7"/>
        <v>26.222222222222225</v>
      </c>
      <c r="AA22" s="24">
        <f t="shared" si="8"/>
        <v>10.355419043440108</v>
      </c>
      <c r="AB22" s="37">
        <v>200</v>
      </c>
      <c r="AC22" s="5">
        <v>12.1</v>
      </c>
      <c r="AD22" s="24">
        <f t="shared" si="9"/>
        <v>6.05</v>
      </c>
      <c r="AE22" s="24">
        <f t="shared" si="10"/>
        <v>5.309346204475648</v>
      </c>
      <c r="AF22" s="24">
        <v>11</v>
      </c>
      <c r="AG22" s="24">
        <v>1.2</v>
      </c>
      <c r="AH22" s="24">
        <f t="shared" si="44"/>
        <v>10.909090909090908</v>
      </c>
      <c r="AI22" s="24">
        <f t="shared" si="48"/>
        <v>126.6</v>
      </c>
      <c r="AJ22" s="24">
        <f t="shared" si="48"/>
        <v>118.6</v>
      </c>
      <c r="AK22" s="24">
        <f t="shared" si="12"/>
        <v>93.68088467614534</v>
      </c>
      <c r="AL22" s="24">
        <f t="shared" si="13"/>
        <v>52.040368582711714</v>
      </c>
      <c r="AM22" s="37">
        <v>8</v>
      </c>
      <c r="AN22" s="5">
        <v>0</v>
      </c>
      <c r="AO22" s="24">
        <f>AN22/AM22*100</f>
        <v>0</v>
      </c>
      <c r="AP22" s="24">
        <f t="shared" si="14"/>
        <v>0</v>
      </c>
      <c r="AQ22" s="5"/>
      <c r="AR22" s="5"/>
      <c r="AS22" s="24"/>
      <c r="AT22" s="24">
        <v>118.6</v>
      </c>
      <c r="AU22" s="24">
        <v>118.6</v>
      </c>
      <c r="AV22" s="24">
        <f>AU22/AT22*100</f>
        <v>100</v>
      </c>
      <c r="AW22" s="24"/>
      <c r="AX22" s="24"/>
      <c r="AY22" s="24"/>
      <c r="AZ22" s="24"/>
      <c r="BA22" s="24"/>
      <c r="BB22" s="24"/>
      <c r="BC22" s="24">
        <f t="shared" si="15"/>
        <v>0</v>
      </c>
      <c r="BD22" s="24"/>
      <c r="BE22" s="24"/>
      <c r="BF22" s="24"/>
      <c r="BG22" s="24">
        <v>0</v>
      </c>
      <c r="BH22" s="24">
        <v>0</v>
      </c>
      <c r="BI22" s="24"/>
      <c r="BJ22" s="24">
        <f t="shared" si="16"/>
        <v>0</v>
      </c>
      <c r="BK22" s="24"/>
      <c r="BL22" s="5"/>
      <c r="BM22" s="24"/>
      <c r="BN22" s="24">
        <f t="shared" si="17"/>
        <v>0</v>
      </c>
      <c r="BO22" s="24">
        <v>4431.2</v>
      </c>
      <c r="BP22" s="5">
        <v>389.7</v>
      </c>
      <c r="BQ22" s="24">
        <f t="shared" si="38"/>
        <v>8.794457483300235</v>
      </c>
      <c r="BR22" s="25">
        <v>1164.8</v>
      </c>
      <c r="BS22" s="5">
        <v>296.1</v>
      </c>
      <c r="BT22" s="24">
        <f t="shared" si="39"/>
        <v>25.420673076923077</v>
      </c>
      <c r="BU22" s="24">
        <v>504.9</v>
      </c>
      <c r="BV22" s="24">
        <v>0</v>
      </c>
      <c r="BW22" s="24">
        <f t="shared" si="40"/>
        <v>0</v>
      </c>
      <c r="BX22" s="24">
        <v>228.3</v>
      </c>
      <c r="BY22" s="24">
        <v>0</v>
      </c>
      <c r="BZ22" s="24">
        <f t="shared" si="41"/>
        <v>0</v>
      </c>
      <c r="CA22" s="24"/>
      <c r="CB22" s="24"/>
      <c r="CC22" s="24"/>
      <c r="CD22" s="24">
        <v>5526.2</v>
      </c>
      <c r="CE22" s="24">
        <v>366</v>
      </c>
      <c r="CF22" s="24">
        <f>CE22/CD22*100</f>
        <v>6.622995910390504</v>
      </c>
      <c r="CG22" s="24">
        <v>1291.8</v>
      </c>
      <c r="CH22" s="24">
        <v>299.4</v>
      </c>
      <c r="CI22" s="24">
        <f t="shared" si="18"/>
        <v>23.1769623780771</v>
      </c>
      <c r="CJ22" s="24">
        <f t="shared" si="19"/>
        <v>81.80327868852459</v>
      </c>
      <c r="CK22" s="24">
        <v>1290.8</v>
      </c>
      <c r="CL22" s="24">
        <v>299.4</v>
      </c>
      <c r="CM22" s="24">
        <f t="shared" si="20"/>
        <v>23.19491788038426</v>
      </c>
      <c r="CN22" s="24">
        <v>2497.9</v>
      </c>
      <c r="CO22" s="24">
        <v>6.9</v>
      </c>
      <c r="CP22" s="24">
        <f t="shared" si="43"/>
        <v>0.2762320349093238</v>
      </c>
      <c r="CQ22" s="24">
        <v>1292.5</v>
      </c>
      <c r="CR22" s="24">
        <v>24.2</v>
      </c>
      <c r="CS22" s="24">
        <f t="shared" si="21"/>
        <v>1.8723404255319147</v>
      </c>
      <c r="CT22" s="24">
        <f t="shared" si="22"/>
        <v>6.612021857923497</v>
      </c>
      <c r="CU22" s="5">
        <v>354</v>
      </c>
      <c r="CV22" s="5">
        <v>13.3</v>
      </c>
      <c r="CW22" s="24">
        <f t="shared" si="23"/>
        <v>3.7570621468926557</v>
      </c>
      <c r="CX22" s="24">
        <f t="shared" si="24"/>
        <v>3.6338797814207653</v>
      </c>
      <c r="CY22" s="6">
        <v>426.6</v>
      </c>
      <c r="CZ22" s="26"/>
      <c r="DA22" s="24">
        <f t="shared" si="25"/>
        <v>0</v>
      </c>
      <c r="DB22" s="6">
        <v>105.4</v>
      </c>
      <c r="DC22" s="26"/>
      <c r="DD22" s="24">
        <f t="shared" si="26"/>
        <v>0</v>
      </c>
      <c r="DE22" s="24">
        <f t="shared" si="27"/>
        <v>-388.39999999999964</v>
      </c>
      <c r="DF22" s="24">
        <f t="shared" si="28"/>
        <v>251.5999999999999</v>
      </c>
    </row>
    <row r="23" spans="1:110" ht="30.75" customHeight="1">
      <c r="A23" s="22">
        <v>10</v>
      </c>
      <c r="B23" s="23" t="s">
        <v>20</v>
      </c>
      <c r="C23" s="24">
        <f t="shared" si="0"/>
        <v>5764.7</v>
      </c>
      <c r="D23" s="24">
        <f t="shared" si="1"/>
        <v>349</v>
      </c>
      <c r="E23" s="24">
        <f t="shared" si="2"/>
        <v>6.054087810293684</v>
      </c>
      <c r="F23" s="5">
        <f t="shared" si="29"/>
        <v>1643.8</v>
      </c>
      <c r="G23" s="5">
        <f t="shared" si="30"/>
        <v>131</v>
      </c>
      <c r="H23" s="24">
        <f t="shared" si="31"/>
        <v>7.969339335685607</v>
      </c>
      <c r="I23" s="24">
        <f t="shared" si="32"/>
        <v>958</v>
      </c>
      <c r="J23" s="24">
        <f t="shared" si="46"/>
        <v>121.9</v>
      </c>
      <c r="K23" s="24">
        <f t="shared" si="3"/>
        <v>12.724425887265136</v>
      </c>
      <c r="L23" s="24">
        <f t="shared" si="4"/>
        <v>93.05343511450383</v>
      </c>
      <c r="M23" s="24">
        <v>267</v>
      </c>
      <c r="N23" s="24">
        <v>75.9</v>
      </c>
      <c r="O23" s="24">
        <f t="shared" si="33"/>
        <v>28.426966292134832</v>
      </c>
      <c r="P23" s="24">
        <f t="shared" si="5"/>
        <v>57.93893129770993</v>
      </c>
      <c r="Q23" s="25">
        <v>135</v>
      </c>
      <c r="R23" s="5">
        <v>25.4</v>
      </c>
      <c r="S23" s="24">
        <f t="shared" si="34"/>
        <v>18.814814814814813</v>
      </c>
      <c r="T23" s="24">
        <f t="shared" si="6"/>
        <v>19.389312977099234</v>
      </c>
      <c r="U23" s="5">
        <v>0</v>
      </c>
      <c r="V23" s="5">
        <v>0</v>
      </c>
      <c r="W23" s="24"/>
      <c r="X23" s="25">
        <v>120</v>
      </c>
      <c r="Y23" s="5">
        <v>10.7</v>
      </c>
      <c r="Z23" s="24">
        <f t="shared" si="7"/>
        <v>8.916666666666666</v>
      </c>
      <c r="AA23" s="24">
        <f t="shared" si="8"/>
        <v>8.167938931297709</v>
      </c>
      <c r="AB23" s="37">
        <v>420</v>
      </c>
      <c r="AC23" s="5">
        <v>9.8</v>
      </c>
      <c r="AD23" s="24">
        <f t="shared" si="9"/>
        <v>2.3333333333333335</v>
      </c>
      <c r="AE23" s="24">
        <f t="shared" si="10"/>
        <v>7.480916030534352</v>
      </c>
      <c r="AF23" s="24">
        <v>16</v>
      </c>
      <c r="AG23" s="24">
        <v>0.1</v>
      </c>
      <c r="AH23" s="24">
        <f t="shared" si="44"/>
        <v>0.625</v>
      </c>
      <c r="AI23" s="24">
        <f t="shared" si="48"/>
        <v>685.8</v>
      </c>
      <c r="AJ23" s="24">
        <f t="shared" si="48"/>
        <v>9.1</v>
      </c>
      <c r="AK23" s="24">
        <f t="shared" si="12"/>
        <v>1.3269174686497522</v>
      </c>
      <c r="AL23" s="24">
        <f t="shared" si="13"/>
        <v>6.946564885496183</v>
      </c>
      <c r="AM23" s="25">
        <v>36.4</v>
      </c>
      <c r="AN23" s="5">
        <v>9.1</v>
      </c>
      <c r="AO23" s="24">
        <f t="shared" si="45"/>
        <v>25</v>
      </c>
      <c r="AP23" s="24">
        <f t="shared" si="14"/>
        <v>6.946564885496183</v>
      </c>
      <c r="AQ23" s="5"/>
      <c r="AR23" s="5"/>
      <c r="AS23" s="24"/>
      <c r="AT23" s="24">
        <v>39.4</v>
      </c>
      <c r="AU23" s="24">
        <v>0</v>
      </c>
      <c r="AV23" s="24">
        <f>AU23/AT23*100</f>
        <v>0</v>
      </c>
      <c r="AW23" s="24">
        <v>0</v>
      </c>
      <c r="AX23" s="24">
        <v>0</v>
      </c>
      <c r="AY23" s="24"/>
      <c r="AZ23" s="24">
        <v>10</v>
      </c>
      <c r="BA23" s="24">
        <v>0</v>
      </c>
      <c r="BB23" s="24">
        <f>BA23/AZ23*100</f>
        <v>0</v>
      </c>
      <c r="BC23" s="24">
        <f t="shared" si="15"/>
        <v>0</v>
      </c>
      <c r="BD23" s="24"/>
      <c r="BE23" s="24"/>
      <c r="BF23" s="24"/>
      <c r="BG23" s="24">
        <v>600</v>
      </c>
      <c r="BH23" s="24">
        <v>0</v>
      </c>
      <c r="BI23" s="24">
        <f t="shared" si="37"/>
        <v>0</v>
      </c>
      <c r="BJ23" s="24">
        <f t="shared" si="16"/>
        <v>0</v>
      </c>
      <c r="BK23" s="24"/>
      <c r="BL23" s="5"/>
      <c r="BM23" s="24"/>
      <c r="BN23" s="24">
        <f t="shared" si="17"/>
        <v>0</v>
      </c>
      <c r="BO23" s="24">
        <v>4120.9</v>
      </c>
      <c r="BP23" s="5">
        <v>218</v>
      </c>
      <c r="BQ23" s="24">
        <f>BP23/BO23*100</f>
        <v>5.290106530126915</v>
      </c>
      <c r="BR23" s="25">
        <v>452.2</v>
      </c>
      <c r="BS23" s="5">
        <v>114.9</v>
      </c>
      <c r="BT23" s="24">
        <f t="shared" si="39"/>
        <v>25.409111012826184</v>
      </c>
      <c r="BU23" s="24">
        <v>799.1</v>
      </c>
      <c r="BV23" s="24">
        <v>0</v>
      </c>
      <c r="BW23" s="24">
        <f t="shared" si="40"/>
        <v>0</v>
      </c>
      <c r="BX23" s="24">
        <v>406.8</v>
      </c>
      <c r="BY23" s="24">
        <v>0</v>
      </c>
      <c r="BZ23" s="24">
        <f t="shared" si="41"/>
        <v>0</v>
      </c>
      <c r="CA23" s="24"/>
      <c r="CB23" s="24"/>
      <c r="CC23" s="24"/>
      <c r="CD23" s="24">
        <v>6174.8</v>
      </c>
      <c r="CE23" s="24">
        <v>386.1</v>
      </c>
      <c r="CF23" s="24">
        <f>CE23/CD23*100</f>
        <v>6.252834099889876</v>
      </c>
      <c r="CG23" s="24">
        <v>1665.8</v>
      </c>
      <c r="CH23" s="24">
        <v>252</v>
      </c>
      <c r="CI23" s="24">
        <f t="shared" si="18"/>
        <v>15.127866490575098</v>
      </c>
      <c r="CJ23" s="24">
        <f t="shared" si="19"/>
        <v>65.26806526806527</v>
      </c>
      <c r="CK23" s="24">
        <v>1514.8</v>
      </c>
      <c r="CL23" s="24">
        <v>252</v>
      </c>
      <c r="CM23" s="24">
        <f t="shared" si="20"/>
        <v>16.635859519408502</v>
      </c>
      <c r="CN23" s="24">
        <v>2700.4</v>
      </c>
      <c r="CO23" s="24">
        <v>16.9</v>
      </c>
      <c r="CP23" s="24">
        <f t="shared" si="43"/>
        <v>0.6258332098948303</v>
      </c>
      <c r="CQ23" s="24">
        <v>1554.8</v>
      </c>
      <c r="CR23" s="24">
        <v>60.3</v>
      </c>
      <c r="CS23" s="24">
        <f t="shared" si="21"/>
        <v>3.8783123231283767</v>
      </c>
      <c r="CT23" s="24">
        <f t="shared" si="22"/>
        <v>15.617715617715616</v>
      </c>
      <c r="CU23" s="5">
        <v>163.7</v>
      </c>
      <c r="CV23" s="5">
        <v>34.6</v>
      </c>
      <c r="CW23" s="24">
        <f t="shared" si="23"/>
        <v>21.1362248014661</v>
      </c>
      <c r="CX23" s="24">
        <f t="shared" si="24"/>
        <v>8.96140896140896</v>
      </c>
      <c r="CY23" s="26">
        <v>415.4</v>
      </c>
      <c r="CZ23" s="26"/>
      <c r="DA23" s="24">
        <f t="shared" si="25"/>
        <v>0</v>
      </c>
      <c r="DB23" s="6">
        <v>40</v>
      </c>
      <c r="DC23" s="26"/>
      <c r="DD23" s="24">
        <f t="shared" si="26"/>
        <v>0</v>
      </c>
      <c r="DE23" s="24">
        <f t="shared" si="27"/>
        <v>-410.10000000000036</v>
      </c>
      <c r="DF23" s="24">
        <f t="shared" si="28"/>
        <v>-37.10000000000002</v>
      </c>
    </row>
    <row r="24" spans="1:110" ht="30.75" customHeight="1">
      <c r="A24" s="22">
        <v>11</v>
      </c>
      <c r="B24" s="23" t="s">
        <v>21</v>
      </c>
      <c r="C24" s="24">
        <f t="shared" si="0"/>
        <v>7374.9</v>
      </c>
      <c r="D24" s="24">
        <f t="shared" si="1"/>
        <v>694.0999999999999</v>
      </c>
      <c r="E24" s="24">
        <f>D24/C24*100</f>
        <v>9.411653039363244</v>
      </c>
      <c r="F24" s="5">
        <f>+I24+AI24</f>
        <v>1271.6999999999998</v>
      </c>
      <c r="G24" s="5">
        <f>+J24+AJ24</f>
        <v>331.4</v>
      </c>
      <c r="H24" s="24">
        <f>G24/F24*100</f>
        <v>26.059605252811203</v>
      </c>
      <c r="I24" s="24">
        <f>M24+Q24+U24+X24+AB24+AF24</f>
        <v>752.3</v>
      </c>
      <c r="J24" s="24">
        <f>N24+R24+V24+Y24+AC24+AG24</f>
        <v>144</v>
      </c>
      <c r="K24" s="24">
        <f>J24/I24*100</f>
        <v>19.141300013292568</v>
      </c>
      <c r="L24" s="24">
        <f t="shared" si="4"/>
        <v>43.45202172601086</v>
      </c>
      <c r="M24" s="24">
        <v>418.3</v>
      </c>
      <c r="N24" s="24">
        <v>118.9</v>
      </c>
      <c r="O24" s="24">
        <f>N24/M24*100</f>
        <v>28.424575663399477</v>
      </c>
      <c r="P24" s="24">
        <f t="shared" si="5"/>
        <v>35.878092939046475</v>
      </c>
      <c r="Q24" s="25">
        <v>37</v>
      </c>
      <c r="R24" s="5">
        <v>5.7</v>
      </c>
      <c r="S24" s="24">
        <f>R24/Q24*100</f>
        <v>15.405405405405407</v>
      </c>
      <c r="T24" s="24">
        <f t="shared" si="6"/>
        <v>1.7199758599879302</v>
      </c>
      <c r="U24" s="5">
        <v>4</v>
      </c>
      <c r="V24" s="5">
        <v>0.6</v>
      </c>
      <c r="W24" s="24">
        <f>V24/U24*100</f>
        <v>15</v>
      </c>
      <c r="X24" s="25">
        <v>90</v>
      </c>
      <c r="Y24" s="5">
        <v>2.6</v>
      </c>
      <c r="Z24" s="24">
        <f>Y24/X24*100</f>
        <v>2.8888888888888893</v>
      </c>
      <c r="AA24" s="24">
        <f t="shared" si="8"/>
        <v>0.7845503922751962</v>
      </c>
      <c r="AB24" s="37">
        <v>195</v>
      </c>
      <c r="AC24" s="5">
        <v>15.8</v>
      </c>
      <c r="AD24" s="24">
        <f>AC24/AB24*100</f>
        <v>8.102564102564102</v>
      </c>
      <c r="AE24" s="24">
        <f t="shared" si="10"/>
        <v>4.767652383826192</v>
      </c>
      <c r="AF24" s="24">
        <v>8</v>
      </c>
      <c r="AG24" s="24">
        <v>0.4</v>
      </c>
      <c r="AH24" s="24">
        <f>AG24/AF24*100</f>
        <v>5</v>
      </c>
      <c r="AI24" s="24">
        <f t="shared" si="48"/>
        <v>519.4</v>
      </c>
      <c r="AJ24" s="24">
        <f t="shared" si="48"/>
        <v>187.4</v>
      </c>
      <c r="AK24" s="24">
        <f>AJ24/AI24*100</f>
        <v>36.08009241432422</v>
      </c>
      <c r="AL24" s="24">
        <f t="shared" si="13"/>
        <v>56.547978273989145</v>
      </c>
      <c r="AM24" s="37">
        <v>14</v>
      </c>
      <c r="AN24" s="5">
        <v>5.3</v>
      </c>
      <c r="AO24" s="24">
        <f>AN24/AM24*100</f>
        <v>37.857142857142854</v>
      </c>
      <c r="AP24" s="24">
        <f t="shared" si="14"/>
        <v>1.5992757996379</v>
      </c>
      <c r="AQ24" s="5">
        <v>3.4</v>
      </c>
      <c r="AR24" s="5">
        <v>1.4</v>
      </c>
      <c r="AS24" s="24">
        <f aca="true" t="shared" si="49" ref="AS24:AS38">AR24/AQ24*100</f>
        <v>41.17647058823529</v>
      </c>
      <c r="AT24" s="24">
        <v>204</v>
      </c>
      <c r="AU24" s="24">
        <v>95.7</v>
      </c>
      <c r="AV24" s="24">
        <f>AU24/AT24*100</f>
        <v>46.911764705882355</v>
      </c>
      <c r="AW24" s="24"/>
      <c r="AX24" s="24"/>
      <c r="AY24" s="24"/>
      <c r="AZ24" s="24">
        <v>0</v>
      </c>
      <c r="BA24" s="24">
        <v>85</v>
      </c>
      <c r="BB24" s="24"/>
      <c r="BC24" s="24">
        <f t="shared" si="15"/>
        <v>25.648762824381414</v>
      </c>
      <c r="BD24" s="24"/>
      <c r="BE24" s="24"/>
      <c r="BF24" s="24"/>
      <c r="BG24" s="24">
        <v>198</v>
      </c>
      <c r="BH24" s="24">
        <v>0</v>
      </c>
      <c r="BI24" s="24">
        <f t="shared" si="37"/>
        <v>0</v>
      </c>
      <c r="BJ24" s="24">
        <f t="shared" si="16"/>
        <v>0</v>
      </c>
      <c r="BK24" s="24">
        <v>100</v>
      </c>
      <c r="BL24" s="5">
        <v>0</v>
      </c>
      <c r="BM24" s="24"/>
      <c r="BN24" s="24">
        <f t="shared" si="17"/>
        <v>0</v>
      </c>
      <c r="BO24" s="24">
        <v>6103.2</v>
      </c>
      <c r="BP24" s="5">
        <v>362.7</v>
      </c>
      <c r="BQ24" s="24">
        <f>BP24/BO24*100</f>
        <v>5.942784113252064</v>
      </c>
      <c r="BR24" s="25">
        <v>969.4</v>
      </c>
      <c r="BS24" s="5">
        <v>246.5</v>
      </c>
      <c r="BT24" s="24">
        <f>BS24/BR24*100</f>
        <v>25.428099855580772</v>
      </c>
      <c r="BU24" s="24">
        <v>1530.6</v>
      </c>
      <c r="BV24" s="24">
        <v>0</v>
      </c>
      <c r="BW24" s="24">
        <f t="shared" si="40"/>
        <v>0</v>
      </c>
      <c r="BX24" s="24">
        <v>148.3</v>
      </c>
      <c r="BY24" s="24">
        <v>0</v>
      </c>
      <c r="BZ24" s="24">
        <f aca="true" t="shared" si="50" ref="BZ24:BZ37">BY24/BX24*100</f>
        <v>0</v>
      </c>
      <c r="CA24" s="24"/>
      <c r="CB24" s="24"/>
      <c r="CC24" s="24"/>
      <c r="CD24" s="24">
        <v>7424.9</v>
      </c>
      <c r="CE24" s="24">
        <v>727.5</v>
      </c>
      <c r="CF24" s="24">
        <f>CE24/CD24*100</f>
        <v>9.798111759080932</v>
      </c>
      <c r="CG24" s="24">
        <v>1743.7</v>
      </c>
      <c r="CH24" s="24">
        <v>507.4</v>
      </c>
      <c r="CI24" s="24">
        <f>CH24/CG24*100</f>
        <v>29.099042266444915</v>
      </c>
      <c r="CJ24" s="24">
        <f>+CH24/CE24*100</f>
        <v>69.74570446735396</v>
      </c>
      <c r="CK24" s="24">
        <v>1494.7</v>
      </c>
      <c r="CL24" s="24">
        <v>507.4</v>
      </c>
      <c r="CM24" s="24">
        <f>CL24/CK24*100</f>
        <v>33.94661136013916</v>
      </c>
      <c r="CN24" s="24">
        <v>3467.4</v>
      </c>
      <c r="CO24" s="24">
        <v>5</v>
      </c>
      <c r="CP24" s="24">
        <f>CO24/CN24*100</f>
        <v>0.1442002653284882</v>
      </c>
      <c r="CQ24" s="24">
        <v>767.3</v>
      </c>
      <c r="CR24" s="24">
        <v>27.1</v>
      </c>
      <c r="CS24" s="24">
        <f>CR24/CQ24*100</f>
        <v>3.5318649811025677</v>
      </c>
      <c r="CT24" s="24">
        <f>+CR24/CE24*100</f>
        <v>3.7250859106529215</v>
      </c>
      <c r="CU24" s="5">
        <v>1356.5</v>
      </c>
      <c r="CV24" s="5">
        <v>165.8</v>
      </c>
      <c r="CW24" s="24">
        <f>CV24/CU24*100</f>
        <v>12.22263177294508</v>
      </c>
      <c r="CX24" s="24">
        <f>CV24/CE24*100</f>
        <v>22.790378006872857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27"/>
        <v>-50</v>
      </c>
      <c r="DF24" s="24">
        <f t="shared" si="28"/>
        <v>-33.40000000000009</v>
      </c>
    </row>
    <row r="25" spans="1:110" ht="0.75" customHeight="1" hidden="1">
      <c r="A25" s="22">
        <v>12</v>
      </c>
      <c r="B25" s="27"/>
      <c r="C25" s="24"/>
      <c r="D25" s="24"/>
      <c r="E25" s="24" t="e">
        <f t="shared" si="2"/>
        <v>#DIV/0!</v>
      </c>
      <c r="F25" s="28"/>
      <c r="G25" s="29"/>
      <c r="H25" s="24" t="e">
        <f aca="true" t="shared" si="51" ref="H25:H38">G25/F25*100</f>
        <v>#DIV/0!</v>
      </c>
      <c r="I25" s="24"/>
      <c r="J25" s="24"/>
      <c r="K25" s="24"/>
      <c r="L25" s="24" t="e">
        <f t="shared" si="4"/>
        <v>#DIV/0!</v>
      </c>
      <c r="M25" s="24"/>
      <c r="N25" s="24"/>
      <c r="O25" s="24" t="e">
        <f t="shared" si="33"/>
        <v>#DIV/0!</v>
      </c>
      <c r="P25" s="24" t="e">
        <f t="shared" si="5"/>
        <v>#DIV/0!</v>
      </c>
      <c r="Q25" s="26"/>
      <c r="R25" s="5" t="s">
        <v>35</v>
      </c>
      <c r="S25" s="24" t="e">
        <f aca="true" t="shared" si="52" ref="S25:S38">R25/Q25*100</f>
        <v>#VALUE!</v>
      </c>
      <c r="T25" s="24" t="e">
        <f t="shared" si="6"/>
        <v>#VALUE!</v>
      </c>
      <c r="U25" s="5"/>
      <c r="V25" s="5"/>
      <c r="W25" s="24" t="e">
        <f aca="true" t="shared" si="53" ref="W25:W38">V25/U25*100</f>
        <v>#DIV/0!</v>
      </c>
      <c r="X25" s="26"/>
      <c r="Y25" s="5"/>
      <c r="Z25" s="24" t="e">
        <f t="shared" si="7"/>
        <v>#DIV/0!</v>
      </c>
      <c r="AA25" s="24" t="e">
        <f t="shared" si="8"/>
        <v>#DIV/0!</v>
      </c>
      <c r="AB25" s="5"/>
      <c r="AC25" s="5"/>
      <c r="AD25" s="24" t="e">
        <f aca="true" t="shared" si="54" ref="AD25:AD37">AC25/AB25*100</f>
        <v>#DIV/0!</v>
      </c>
      <c r="AE25" s="24" t="e">
        <f t="shared" si="10"/>
        <v>#DIV/0!</v>
      </c>
      <c r="AF25" s="24"/>
      <c r="AG25" s="24"/>
      <c r="AH25" s="24"/>
      <c r="AI25" s="24"/>
      <c r="AJ25" s="24"/>
      <c r="AK25" s="24"/>
      <c r="AL25" s="24" t="e">
        <f t="shared" si="13"/>
        <v>#DIV/0!</v>
      </c>
      <c r="AM25" s="5"/>
      <c r="AN25" s="5"/>
      <c r="AO25" s="24" t="e">
        <f aca="true" t="shared" si="55" ref="AO25:AO38">AN25/AM25*100</f>
        <v>#DIV/0!</v>
      </c>
      <c r="AP25" s="24" t="e">
        <f t="shared" si="14"/>
        <v>#DIV/0!</v>
      </c>
      <c r="AQ25" s="5"/>
      <c r="AR25" s="5"/>
      <c r="AS25" s="24" t="e">
        <f t="shared" si="49"/>
        <v>#DIV/0!</v>
      </c>
      <c r="AT25" s="24"/>
      <c r="AU25" s="24"/>
      <c r="AV25" s="24" t="e">
        <f t="shared" si="36"/>
        <v>#DIV/0!</v>
      </c>
      <c r="AW25" s="24"/>
      <c r="AX25" s="24"/>
      <c r="AY25" s="24"/>
      <c r="AZ25" s="24"/>
      <c r="BA25" s="24"/>
      <c r="BB25" s="24" t="e">
        <f aca="true" t="shared" si="56" ref="BB25:BB38">BA25/AZ25*100</f>
        <v>#DIV/0!</v>
      </c>
      <c r="BC25" s="24" t="e">
        <f t="shared" si="15"/>
        <v>#DIV/0!</v>
      </c>
      <c r="BD25" s="24"/>
      <c r="BE25" s="24"/>
      <c r="BF25" s="24"/>
      <c r="BG25" s="24"/>
      <c r="BH25" s="24"/>
      <c r="BI25" s="24" t="e">
        <f aca="true" t="shared" si="57" ref="BI25:BI37">BH25/BG25*100</f>
        <v>#DIV/0!</v>
      </c>
      <c r="BJ25" s="24" t="e">
        <f t="shared" si="16"/>
        <v>#DIV/0!</v>
      </c>
      <c r="BK25" s="24"/>
      <c r="BL25" s="24"/>
      <c r="BM25" s="24" t="e">
        <f aca="true" t="shared" si="58" ref="BM25:BM38">BL25/BK25*100</f>
        <v>#DIV/0!</v>
      </c>
      <c r="BN25" s="24" t="e">
        <f t="shared" si="17"/>
        <v>#DIV/0!</v>
      </c>
      <c r="BO25" s="25"/>
      <c r="BP25" s="5"/>
      <c r="BQ25" s="24" t="e">
        <f aca="true" t="shared" si="59" ref="BQ25:BQ38">BP25/BO25*100</f>
        <v>#DIV/0!</v>
      </c>
      <c r="BR25" s="24"/>
      <c r="BS25" s="24"/>
      <c r="BT25" s="24" t="e">
        <f aca="true" t="shared" si="60" ref="BT25:BT37">BS25/BR25*100</f>
        <v>#DIV/0!</v>
      </c>
      <c r="BU25" s="24"/>
      <c r="BV25" s="24"/>
      <c r="BW25" s="24" t="e">
        <f t="shared" si="40"/>
        <v>#DIV/0!</v>
      </c>
      <c r="BX25" s="24"/>
      <c r="BY25" s="24"/>
      <c r="BZ25" s="24" t="e">
        <f t="shared" si="50"/>
        <v>#DIV/0!</v>
      </c>
      <c r="CA25" s="24"/>
      <c r="CB25" s="24"/>
      <c r="CC25" s="24">
        <v>0</v>
      </c>
      <c r="CD25" s="6"/>
      <c r="CE25" s="6"/>
      <c r="CF25" s="24" t="e">
        <f aca="true" t="shared" si="61" ref="CF25:CF38">CE25/CD25*100</f>
        <v>#DIV/0!</v>
      </c>
      <c r="CG25" s="24"/>
      <c r="CH25" s="24"/>
      <c r="CI25" s="24" t="e">
        <f aca="true" t="shared" si="62" ref="CI25:CI38">CH25/CG25*100</f>
        <v>#DIV/0!</v>
      </c>
      <c r="CJ25" s="24" t="e">
        <f aca="true" t="shared" si="63" ref="CJ25:CJ38">+CH25/CE25*100</f>
        <v>#DIV/0!</v>
      </c>
      <c r="CK25" s="24"/>
      <c r="CL25" s="24"/>
      <c r="CM25" s="24" t="e">
        <f aca="true" t="shared" si="64" ref="CM25:CM38">CL25/CK25*100</f>
        <v>#DIV/0!</v>
      </c>
      <c r="CN25" s="31"/>
      <c r="CO25" s="24"/>
      <c r="CP25" s="24" t="e">
        <f t="shared" si="43"/>
        <v>#DIV/0!</v>
      </c>
      <c r="CQ25" s="24"/>
      <c r="CR25" s="24"/>
      <c r="CS25" s="24" t="e">
        <f aca="true" t="shared" si="65" ref="CS25:CS38">CR25/CQ25*100</f>
        <v>#DIV/0!</v>
      </c>
      <c r="CT25" s="24" t="e">
        <f t="shared" si="22"/>
        <v>#DIV/0!</v>
      </c>
      <c r="CU25" s="6"/>
      <c r="CV25" s="6"/>
      <c r="CW25" s="24" t="e">
        <f aca="true" t="shared" si="66" ref="CW25:CW38">CV25/CU25*100</f>
        <v>#DIV/0!</v>
      </c>
      <c r="CX25" s="24" t="e">
        <f aca="true" t="shared" si="67" ref="CX25:CX38">+CV25/CE25*100</f>
        <v>#DIV/0!</v>
      </c>
      <c r="CY25" s="6"/>
      <c r="CZ25" s="6"/>
      <c r="DA25" s="24" t="e">
        <f aca="true" t="shared" si="68" ref="DA25:DA38">CZ25/CY25*100</f>
        <v>#DIV/0!</v>
      </c>
      <c r="DB25" s="6"/>
      <c r="DC25" s="6"/>
      <c r="DD25" s="24" t="e">
        <f aca="true" t="shared" si="69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2"/>
        <v>#DIV/0!</v>
      </c>
      <c r="F26" s="28"/>
      <c r="G26" s="29"/>
      <c r="H26" s="24" t="e">
        <f t="shared" si="51"/>
        <v>#DIV/0!</v>
      </c>
      <c r="I26" s="24"/>
      <c r="J26" s="24"/>
      <c r="K26" s="24"/>
      <c r="L26" s="24" t="e">
        <f t="shared" si="4"/>
        <v>#DIV/0!</v>
      </c>
      <c r="M26" s="24"/>
      <c r="N26" s="24"/>
      <c r="O26" s="24" t="e">
        <f t="shared" si="33"/>
        <v>#DIV/0!</v>
      </c>
      <c r="P26" s="24" t="e">
        <f t="shared" si="5"/>
        <v>#DIV/0!</v>
      </c>
      <c r="Q26" s="26"/>
      <c r="R26" s="5"/>
      <c r="S26" s="24" t="e">
        <f t="shared" si="52"/>
        <v>#DIV/0!</v>
      </c>
      <c r="T26" s="24" t="e">
        <f t="shared" si="6"/>
        <v>#DIV/0!</v>
      </c>
      <c r="U26" s="5"/>
      <c r="V26" s="5"/>
      <c r="W26" s="24" t="e">
        <f t="shared" si="53"/>
        <v>#DIV/0!</v>
      </c>
      <c r="X26" s="26"/>
      <c r="Y26" s="5"/>
      <c r="Z26" s="24" t="e">
        <f t="shared" si="7"/>
        <v>#DIV/0!</v>
      </c>
      <c r="AA26" s="24" t="e">
        <f t="shared" si="8"/>
        <v>#DIV/0!</v>
      </c>
      <c r="AB26" s="5"/>
      <c r="AC26" s="5"/>
      <c r="AD26" s="24" t="e">
        <f t="shared" si="54"/>
        <v>#DIV/0!</v>
      </c>
      <c r="AE26" s="24" t="e">
        <f t="shared" si="10"/>
        <v>#DIV/0!</v>
      </c>
      <c r="AF26" s="24"/>
      <c r="AG26" s="24"/>
      <c r="AH26" s="24"/>
      <c r="AI26" s="24"/>
      <c r="AJ26" s="24"/>
      <c r="AK26" s="24"/>
      <c r="AL26" s="24" t="e">
        <f t="shared" si="13"/>
        <v>#DIV/0!</v>
      </c>
      <c r="AM26" s="5"/>
      <c r="AN26" s="5"/>
      <c r="AO26" s="24" t="e">
        <f t="shared" si="55"/>
        <v>#DIV/0!</v>
      </c>
      <c r="AP26" s="24" t="e">
        <f t="shared" si="14"/>
        <v>#DIV/0!</v>
      </c>
      <c r="AQ26" s="5"/>
      <c r="AR26" s="5"/>
      <c r="AS26" s="24" t="e">
        <f t="shared" si="49"/>
        <v>#DIV/0!</v>
      </c>
      <c r="AT26" s="24"/>
      <c r="AU26" s="24"/>
      <c r="AV26" s="24" t="e">
        <f t="shared" si="36"/>
        <v>#DIV/0!</v>
      </c>
      <c r="AW26" s="24"/>
      <c r="AX26" s="24"/>
      <c r="AY26" s="24"/>
      <c r="AZ26" s="24"/>
      <c r="BA26" s="24"/>
      <c r="BB26" s="24" t="e">
        <f t="shared" si="56"/>
        <v>#DIV/0!</v>
      </c>
      <c r="BC26" s="24" t="e">
        <f t="shared" si="15"/>
        <v>#DIV/0!</v>
      </c>
      <c r="BD26" s="24"/>
      <c r="BE26" s="24"/>
      <c r="BF26" s="24"/>
      <c r="BG26" s="24"/>
      <c r="BH26" s="24"/>
      <c r="BI26" s="24" t="e">
        <f t="shared" si="57"/>
        <v>#DIV/0!</v>
      </c>
      <c r="BJ26" s="24" t="e">
        <f t="shared" si="16"/>
        <v>#DIV/0!</v>
      </c>
      <c r="BK26" s="24"/>
      <c r="BL26" s="24"/>
      <c r="BM26" s="24" t="e">
        <f t="shared" si="58"/>
        <v>#DIV/0!</v>
      </c>
      <c r="BN26" s="24" t="e">
        <f t="shared" si="17"/>
        <v>#DIV/0!</v>
      </c>
      <c r="BO26" s="5"/>
      <c r="BP26" s="5"/>
      <c r="BQ26" s="24" t="e">
        <f t="shared" si="59"/>
        <v>#DIV/0!</v>
      </c>
      <c r="BR26" s="24"/>
      <c r="BS26" s="24"/>
      <c r="BT26" s="24" t="e">
        <f t="shared" si="60"/>
        <v>#DIV/0!</v>
      </c>
      <c r="BU26" s="24"/>
      <c r="BV26" s="24"/>
      <c r="BW26" s="24" t="e">
        <f t="shared" si="40"/>
        <v>#DIV/0!</v>
      </c>
      <c r="BX26" s="24"/>
      <c r="BY26" s="24"/>
      <c r="BZ26" s="24" t="e">
        <f t="shared" si="50"/>
        <v>#DIV/0!</v>
      </c>
      <c r="CA26" s="24"/>
      <c r="CB26" s="24"/>
      <c r="CC26" s="24">
        <v>0</v>
      </c>
      <c r="CD26" s="6"/>
      <c r="CE26" s="6"/>
      <c r="CF26" s="24" t="e">
        <f t="shared" si="61"/>
        <v>#DIV/0!</v>
      </c>
      <c r="CG26" s="24"/>
      <c r="CH26" s="24"/>
      <c r="CI26" s="24" t="e">
        <f t="shared" si="62"/>
        <v>#DIV/0!</v>
      </c>
      <c r="CJ26" s="24" t="e">
        <f t="shared" si="63"/>
        <v>#DIV/0!</v>
      </c>
      <c r="CK26" s="24"/>
      <c r="CL26" s="24"/>
      <c r="CM26" s="24" t="e">
        <f t="shared" si="64"/>
        <v>#DIV/0!</v>
      </c>
      <c r="CN26" s="31"/>
      <c r="CO26" s="24"/>
      <c r="CP26" s="24" t="e">
        <f t="shared" si="43"/>
        <v>#DIV/0!</v>
      </c>
      <c r="CQ26" s="24"/>
      <c r="CR26" s="24"/>
      <c r="CS26" s="24" t="e">
        <f t="shared" si="65"/>
        <v>#DIV/0!</v>
      </c>
      <c r="CT26" s="24" t="e">
        <f t="shared" si="22"/>
        <v>#DIV/0!</v>
      </c>
      <c r="CU26" s="6"/>
      <c r="CV26" s="6"/>
      <c r="CW26" s="24" t="e">
        <f t="shared" si="66"/>
        <v>#DIV/0!</v>
      </c>
      <c r="CX26" s="24" t="e">
        <f t="shared" si="67"/>
        <v>#DIV/0!</v>
      </c>
      <c r="CY26" s="6"/>
      <c r="CZ26" s="6"/>
      <c r="DA26" s="24" t="e">
        <f t="shared" si="68"/>
        <v>#DIV/0!</v>
      </c>
      <c r="DB26" s="6"/>
      <c r="DC26" s="6"/>
      <c r="DD26" s="24" t="e">
        <f t="shared" si="69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2"/>
        <v>#DIV/0!</v>
      </c>
      <c r="F27" s="28"/>
      <c r="G27" s="29"/>
      <c r="H27" s="24" t="e">
        <f t="shared" si="51"/>
        <v>#DIV/0!</v>
      </c>
      <c r="I27" s="24"/>
      <c r="J27" s="24"/>
      <c r="K27" s="24"/>
      <c r="L27" s="24" t="e">
        <f t="shared" si="4"/>
        <v>#DIV/0!</v>
      </c>
      <c r="M27" s="24"/>
      <c r="N27" s="24"/>
      <c r="O27" s="24" t="e">
        <f t="shared" si="33"/>
        <v>#DIV/0!</v>
      </c>
      <c r="P27" s="24" t="e">
        <f t="shared" si="5"/>
        <v>#DIV/0!</v>
      </c>
      <c r="Q27" s="26"/>
      <c r="R27" s="5"/>
      <c r="S27" s="24" t="e">
        <f t="shared" si="52"/>
        <v>#DIV/0!</v>
      </c>
      <c r="T27" s="24" t="e">
        <f t="shared" si="6"/>
        <v>#DIV/0!</v>
      </c>
      <c r="U27" s="5"/>
      <c r="V27" s="5"/>
      <c r="W27" s="24" t="e">
        <f t="shared" si="53"/>
        <v>#DIV/0!</v>
      </c>
      <c r="X27" s="26"/>
      <c r="Y27" s="5"/>
      <c r="Z27" s="24" t="e">
        <f t="shared" si="7"/>
        <v>#DIV/0!</v>
      </c>
      <c r="AA27" s="24" t="e">
        <f t="shared" si="8"/>
        <v>#DIV/0!</v>
      </c>
      <c r="AB27" s="5"/>
      <c r="AC27" s="5"/>
      <c r="AD27" s="24" t="e">
        <f t="shared" si="54"/>
        <v>#DIV/0!</v>
      </c>
      <c r="AE27" s="24" t="e">
        <f t="shared" si="10"/>
        <v>#DIV/0!</v>
      </c>
      <c r="AF27" s="24"/>
      <c r="AG27" s="24"/>
      <c r="AH27" s="24"/>
      <c r="AI27" s="24"/>
      <c r="AJ27" s="24"/>
      <c r="AK27" s="24"/>
      <c r="AL27" s="24" t="e">
        <f t="shared" si="13"/>
        <v>#DIV/0!</v>
      </c>
      <c r="AM27" s="5"/>
      <c r="AN27" s="5"/>
      <c r="AO27" s="24" t="e">
        <f t="shared" si="55"/>
        <v>#DIV/0!</v>
      </c>
      <c r="AP27" s="24" t="e">
        <f t="shared" si="14"/>
        <v>#DIV/0!</v>
      </c>
      <c r="AQ27" s="5"/>
      <c r="AR27" s="5"/>
      <c r="AS27" s="24" t="e">
        <f t="shared" si="49"/>
        <v>#DIV/0!</v>
      </c>
      <c r="AT27" s="24"/>
      <c r="AU27" s="24"/>
      <c r="AV27" s="24" t="e">
        <f t="shared" si="36"/>
        <v>#DIV/0!</v>
      </c>
      <c r="AW27" s="24"/>
      <c r="AX27" s="24"/>
      <c r="AY27" s="24"/>
      <c r="AZ27" s="24"/>
      <c r="BA27" s="24"/>
      <c r="BB27" s="24" t="e">
        <f t="shared" si="56"/>
        <v>#DIV/0!</v>
      </c>
      <c r="BC27" s="24" t="e">
        <f t="shared" si="15"/>
        <v>#DIV/0!</v>
      </c>
      <c r="BD27" s="24"/>
      <c r="BE27" s="24"/>
      <c r="BF27" s="24"/>
      <c r="BG27" s="24"/>
      <c r="BH27" s="24"/>
      <c r="BI27" s="24" t="e">
        <f t="shared" si="57"/>
        <v>#DIV/0!</v>
      </c>
      <c r="BJ27" s="24" t="e">
        <f t="shared" si="16"/>
        <v>#DIV/0!</v>
      </c>
      <c r="BK27" s="24"/>
      <c r="BL27" s="24"/>
      <c r="BM27" s="24" t="e">
        <f t="shared" si="58"/>
        <v>#DIV/0!</v>
      </c>
      <c r="BN27" s="24" t="e">
        <f t="shared" si="17"/>
        <v>#DIV/0!</v>
      </c>
      <c r="BO27" s="5"/>
      <c r="BP27" s="5"/>
      <c r="BQ27" s="24" t="e">
        <f t="shared" si="59"/>
        <v>#DIV/0!</v>
      </c>
      <c r="BR27" s="24"/>
      <c r="BS27" s="24"/>
      <c r="BT27" s="24" t="e">
        <f t="shared" si="60"/>
        <v>#DIV/0!</v>
      </c>
      <c r="BU27" s="24"/>
      <c r="BV27" s="24"/>
      <c r="BW27" s="24" t="e">
        <f t="shared" si="40"/>
        <v>#DIV/0!</v>
      </c>
      <c r="BX27" s="24"/>
      <c r="BY27" s="24"/>
      <c r="BZ27" s="24" t="e">
        <f t="shared" si="50"/>
        <v>#DIV/0!</v>
      </c>
      <c r="CA27" s="24"/>
      <c r="CB27" s="24"/>
      <c r="CC27" s="24">
        <v>0</v>
      </c>
      <c r="CD27" s="6"/>
      <c r="CE27" s="6"/>
      <c r="CF27" s="24" t="e">
        <f t="shared" si="61"/>
        <v>#DIV/0!</v>
      </c>
      <c r="CG27" s="24"/>
      <c r="CH27" s="24"/>
      <c r="CI27" s="24" t="e">
        <f t="shared" si="62"/>
        <v>#DIV/0!</v>
      </c>
      <c r="CJ27" s="24" t="e">
        <f t="shared" si="63"/>
        <v>#DIV/0!</v>
      </c>
      <c r="CK27" s="24"/>
      <c r="CL27" s="24"/>
      <c r="CM27" s="24" t="e">
        <f t="shared" si="64"/>
        <v>#DIV/0!</v>
      </c>
      <c r="CN27" s="31"/>
      <c r="CO27" s="24"/>
      <c r="CP27" s="24" t="e">
        <f t="shared" si="43"/>
        <v>#DIV/0!</v>
      </c>
      <c r="CQ27" s="24"/>
      <c r="CR27" s="24"/>
      <c r="CS27" s="24" t="e">
        <f t="shared" si="65"/>
        <v>#DIV/0!</v>
      </c>
      <c r="CT27" s="24" t="e">
        <f t="shared" si="22"/>
        <v>#DIV/0!</v>
      </c>
      <c r="CU27" s="6"/>
      <c r="CV27" s="6"/>
      <c r="CW27" s="24" t="e">
        <f t="shared" si="66"/>
        <v>#DIV/0!</v>
      </c>
      <c r="CX27" s="24" t="e">
        <f t="shared" si="67"/>
        <v>#DIV/0!</v>
      </c>
      <c r="CY27" s="6"/>
      <c r="CZ27" s="6"/>
      <c r="DA27" s="24" t="e">
        <f t="shared" si="68"/>
        <v>#DIV/0!</v>
      </c>
      <c r="DB27" s="6"/>
      <c r="DC27" s="6"/>
      <c r="DD27" s="24" t="e">
        <f t="shared" si="69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2"/>
        <v>#DIV/0!</v>
      </c>
      <c r="F28" s="28"/>
      <c r="G28" s="29"/>
      <c r="H28" s="24" t="e">
        <f t="shared" si="51"/>
        <v>#DIV/0!</v>
      </c>
      <c r="I28" s="24"/>
      <c r="J28" s="24"/>
      <c r="K28" s="24"/>
      <c r="L28" s="24" t="e">
        <f t="shared" si="4"/>
        <v>#DIV/0!</v>
      </c>
      <c r="M28" s="24"/>
      <c r="N28" s="24"/>
      <c r="O28" s="24" t="e">
        <f t="shared" si="33"/>
        <v>#DIV/0!</v>
      </c>
      <c r="P28" s="24" t="e">
        <f t="shared" si="5"/>
        <v>#DIV/0!</v>
      </c>
      <c r="Q28" s="26"/>
      <c r="R28" s="5"/>
      <c r="S28" s="24" t="e">
        <f t="shared" si="52"/>
        <v>#DIV/0!</v>
      </c>
      <c r="T28" s="24" t="e">
        <f t="shared" si="6"/>
        <v>#DIV/0!</v>
      </c>
      <c r="U28" s="5"/>
      <c r="V28" s="5"/>
      <c r="W28" s="24" t="e">
        <f t="shared" si="53"/>
        <v>#DIV/0!</v>
      </c>
      <c r="X28" s="26"/>
      <c r="Y28" s="5"/>
      <c r="Z28" s="24" t="e">
        <f t="shared" si="7"/>
        <v>#DIV/0!</v>
      </c>
      <c r="AA28" s="24" t="e">
        <f t="shared" si="8"/>
        <v>#DIV/0!</v>
      </c>
      <c r="AB28" s="5"/>
      <c r="AC28" s="5"/>
      <c r="AD28" s="24" t="e">
        <f t="shared" si="54"/>
        <v>#DIV/0!</v>
      </c>
      <c r="AE28" s="24" t="e">
        <f t="shared" si="10"/>
        <v>#DIV/0!</v>
      </c>
      <c r="AF28" s="24"/>
      <c r="AG28" s="24"/>
      <c r="AH28" s="24"/>
      <c r="AI28" s="24"/>
      <c r="AJ28" s="24"/>
      <c r="AK28" s="24"/>
      <c r="AL28" s="24" t="e">
        <f t="shared" si="13"/>
        <v>#DIV/0!</v>
      </c>
      <c r="AM28" s="5"/>
      <c r="AN28" s="5"/>
      <c r="AO28" s="24" t="e">
        <f t="shared" si="55"/>
        <v>#DIV/0!</v>
      </c>
      <c r="AP28" s="24" t="e">
        <f t="shared" si="14"/>
        <v>#DIV/0!</v>
      </c>
      <c r="AQ28" s="5"/>
      <c r="AR28" s="5"/>
      <c r="AS28" s="24" t="e">
        <f t="shared" si="49"/>
        <v>#DIV/0!</v>
      </c>
      <c r="AT28" s="24"/>
      <c r="AU28" s="24"/>
      <c r="AV28" s="24" t="e">
        <f t="shared" si="36"/>
        <v>#DIV/0!</v>
      </c>
      <c r="AW28" s="24"/>
      <c r="AX28" s="24"/>
      <c r="AY28" s="24"/>
      <c r="AZ28" s="24"/>
      <c r="BA28" s="24"/>
      <c r="BB28" s="24" t="e">
        <f t="shared" si="56"/>
        <v>#DIV/0!</v>
      </c>
      <c r="BC28" s="24" t="e">
        <f t="shared" si="15"/>
        <v>#DIV/0!</v>
      </c>
      <c r="BD28" s="24"/>
      <c r="BE28" s="24"/>
      <c r="BF28" s="24"/>
      <c r="BG28" s="24"/>
      <c r="BH28" s="24"/>
      <c r="BI28" s="24" t="e">
        <f t="shared" si="57"/>
        <v>#DIV/0!</v>
      </c>
      <c r="BJ28" s="24" t="e">
        <f t="shared" si="16"/>
        <v>#DIV/0!</v>
      </c>
      <c r="BK28" s="24"/>
      <c r="BL28" s="24"/>
      <c r="BM28" s="24" t="e">
        <f t="shared" si="58"/>
        <v>#DIV/0!</v>
      </c>
      <c r="BN28" s="24" t="e">
        <f t="shared" si="17"/>
        <v>#DIV/0!</v>
      </c>
      <c r="BO28" s="5"/>
      <c r="BP28" s="5"/>
      <c r="BQ28" s="24" t="e">
        <f t="shared" si="59"/>
        <v>#DIV/0!</v>
      </c>
      <c r="BR28" s="24"/>
      <c r="BS28" s="24"/>
      <c r="BT28" s="24" t="e">
        <f t="shared" si="60"/>
        <v>#DIV/0!</v>
      </c>
      <c r="BU28" s="24"/>
      <c r="BV28" s="24"/>
      <c r="BW28" s="24" t="e">
        <f t="shared" si="40"/>
        <v>#DIV/0!</v>
      </c>
      <c r="BX28" s="24"/>
      <c r="BY28" s="24"/>
      <c r="BZ28" s="24" t="e">
        <f t="shared" si="50"/>
        <v>#DIV/0!</v>
      </c>
      <c r="CA28" s="24"/>
      <c r="CB28" s="24"/>
      <c r="CC28" s="24">
        <v>0</v>
      </c>
      <c r="CD28" s="6"/>
      <c r="CE28" s="6"/>
      <c r="CF28" s="24" t="e">
        <f t="shared" si="61"/>
        <v>#DIV/0!</v>
      </c>
      <c r="CG28" s="24"/>
      <c r="CH28" s="24"/>
      <c r="CI28" s="24" t="e">
        <f t="shared" si="62"/>
        <v>#DIV/0!</v>
      </c>
      <c r="CJ28" s="24" t="e">
        <f t="shared" si="63"/>
        <v>#DIV/0!</v>
      </c>
      <c r="CK28" s="24"/>
      <c r="CL28" s="24"/>
      <c r="CM28" s="24" t="e">
        <f t="shared" si="64"/>
        <v>#DIV/0!</v>
      </c>
      <c r="CN28" s="31"/>
      <c r="CO28" s="24"/>
      <c r="CP28" s="24" t="e">
        <f t="shared" si="43"/>
        <v>#DIV/0!</v>
      </c>
      <c r="CQ28" s="24"/>
      <c r="CR28" s="24"/>
      <c r="CS28" s="24" t="e">
        <f t="shared" si="65"/>
        <v>#DIV/0!</v>
      </c>
      <c r="CT28" s="24" t="e">
        <f t="shared" si="22"/>
        <v>#DIV/0!</v>
      </c>
      <c r="CU28" s="6"/>
      <c r="CV28" s="6"/>
      <c r="CW28" s="24" t="e">
        <f t="shared" si="66"/>
        <v>#DIV/0!</v>
      </c>
      <c r="CX28" s="24" t="e">
        <f t="shared" si="67"/>
        <v>#DIV/0!</v>
      </c>
      <c r="CY28" s="6"/>
      <c r="CZ28" s="6"/>
      <c r="DA28" s="24" t="e">
        <f t="shared" si="68"/>
        <v>#DIV/0!</v>
      </c>
      <c r="DB28" s="6"/>
      <c r="DC28" s="6"/>
      <c r="DD28" s="24" t="e">
        <f t="shared" si="69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2"/>
        <v>#DIV/0!</v>
      </c>
      <c r="F29" s="28"/>
      <c r="G29" s="29"/>
      <c r="H29" s="24" t="e">
        <f t="shared" si="51"/>
        <v>#DIV/0!</v>
      </c>
      <c r="I29" s="24"/>
      <c r="J29" s="24"/>
      <c r="K29" s="24"/>
      <c r="L29" s="24" t="e">
        <f t="shared" si="4"/>
        <v>#DIV/0!</v>
      </c>
      <c r="M29" s="24"/>
      <c r="N29" s="24"/>
      <c r="O29" s="24" t="e">
        <f t="shared" si="33"/>
        <v>#DIV/0!</v>
      </c>
      <c r="P29" s="24" t="e">
        <f t="shared" si="5"/>
        <v>#DIV/0!</v>
      </c>
      <c r="Q29" s="26"/>
      <c r="R29" s="5"/>
      <c r="S29" s="24" t="e">
        <f t="shared" si="52"/>
        <v>#DIV/0!</v>
      </c>
      <c r="T29" s="24" t="e">
        <f t="shared" si="6"/>
        <v>#DIV/0!</v>
      </c>
      <c r="U29" s="5"/>
      <c r="V29" s="5"/>
      <c r="W29" s="24" t="e">
        <f t="shared" si="53"/>
        <v>#DIV/0!</v>
      </c>
      <c r="X29" s="26"/>
      <c r="Y29" s="5"/>
      <c r="Z29" s="24" t="e">
        <f t="shared" si="7"/>
        <v>#DIV/0!</v>
      </c>
      <c r="AA29" s="24" t="e">
        <f t="shared" si="8"/>
        <v>#DIV/0!</v>
      </c>
      <c r="AB29" s="5"/>
      <c r="AC29" s="5"/>
      <c r="AD29" s="24" t="e">
        <f t="shared" si="54"/>
        <v>#DIV/0!</v>
      </c>
      <c r="AE29" s="24" t="e">
        <f t="shared" si="10"/>
        <v>#DIV/0!</v>
      </c>
      <c r="AF29" s="24"/>
      <c r="AG29" s="24"/>
      <c r="AH29" s="24"/>
      <c r="AI29" s="24"/>
      <c r="AJ29" s="24"/>
      <c r="AK29" s="24"/>
      <c r="AL29" s="24" t="e">
        <f t="shared" si="13"/>
        <v>#DIV/0!</v>
      </c>
      <c r="AM29" s="5"/>
      <c r="AN29" s="5"/>
      <c r="AO29" s="24" t="e">
        <f t="shared" si="55"/>
        <v>#DIV/0!</v>
      </c>
      <c r="AP29" s="24" t="e">
        <f t="shared" si="14"/>
        <v>#DIV/0!</v>
      </c>
      <c r="AQ29" s="5"/>
      <c r="AR29" s="5"/>
      <c r="AS29" s="24" t="e">
        <f t="shared" si="49"/>
        <v>#DIV/0!</v>
      </c>
      <c r="AT29" s="24"/>
      <c r="AU29" s="24"/>
      <c r="AV29" s="24" t="e">
        <f t="shared" si="36"/>
        <v>#DIV/0!</v>
      </c>
      <c r="AW29" s="24"/>
      <c r="AX29" s="24"/>
      <c r="AY29" s="24"/>
      <c r="AZ29" s="24"/>
      <c r="BA29" s="24"/>
      <c r="BB29" s="24" t="e">
        <f t="shared" si="56"/>
        <v>#DIV/0!</v>
      </c>
      <c r="BC29" s="24" t="e">
        <f t="shared" si="15"/>
        <v>#DIV/0!</v>
      </c>
      <c r="BD29" s="24"/>
      <c r="BE29" s="24"/>
      <c r="BF29" s="24"/>
      <c r="BG29" s="24"/>
      <c r="BH29" s="24"/>
      <c r="BI29" s="24" t="e">
        <f t="shared" si="57"/>
        <v>#DIV/0!</v>
      </c>
      <c r="BJ29" s="24" t="e">
        <f t="shared" si="16"/>
        <v>#DIV/0!</v>
      </c>
      <c r="BK29" s="24"/>
      <c r="BL29" s="24"/>
      <c r="BM29" s="24" t="e">
        <f t="shared" si="58"/>
        <v>#DIV/0!</v>
      </c>
      <c r="BN29" s="24" t="e">
        <f t="shared" si="17"/>
        <v>#DIV/0!</v>
      </c>
      <c r="BO29" s="5"/>
      <c r="BP29" s="5"/>
      <c r="BQ29" s="24" t="e">
        <f t="shared" si="59"/>
        <v>#DIV/0!</v>
      </c>
      <c r="BR29" s="24"/>
      <c r="BS29" s="24"/>
      <c r="BT29" s="24" t="e">
        <f t="shared" si="60"/>
        <v>#DIV/0!</v>
      </c>
      <c r="BU29" s="24"/>
      <c r="BV29" s="24"/>
      <c r="BW29" s="24" t="e">
        <f t="shared" si="40"/>
        <v>#DIV/0!</v>
      </c>
      <c r="BX29" s="24"/>
      <c r="BY29" s="24"/>
      <c r="BZ29" s="24" t="e">
        <f t="shared" si="50"/>
        <v>#DIV/0!</v>
      </c>
      <c r="CA29" s="24"/>
      <c r="CB29" s="24"/>
      <c r="CC29" s="24">
        <v>0</v>
      </c>
      <c r="CD29" s="6"/>
      <c r="CE29" s="6"/>
      <c r="CF29" s="24" t="e">
        <f t="shared" si="61"/>
        <v>#DIV/0!</v>
      </c>
      <c r="CG29" s="24"/>
      <c r="CH29" s="24"/>
      <c r="CI29" s="24" t="e">
        <f t="shared" si="62"/>
        <v>#DIV/0!</v>
      </c>
      <c r="CJ29" s="24" t="e">
        <f t="shared" si="63"/>
        <v>#DIV/0!</v>
      </c>
      <c r="CK29" s="24"/>
      <c r="CL29" s="24"/>
      <c r="CM29" s="24" t="e">
        <f t="shared" si="64"/>
        <v>#DIV/0!</v>
      </c>
      <c r="CN29" s="31"/>
      <c r="CO29" s="24"/>
      <c r="CP29" s="24" t="e">
        <f t="shared" si="43"/>
        <v>#DIV/0!</v>
      </c>
      <c r="CQ29" s="24"/>
      <c r="CR29" s="24"/>
      <c r="CS29" s="24" t="e">
        <f t="shared" si="65"/>
        <v>#DIV/0!</v>
      </c>
      <c r="CT29" s="24" t="e">
        <f t="shared" si="22"/>
        <v>#DIV/0!</v>
      </c>
      <c r="CU29" s="6"/>
      <c r="CV29" s="6"/>
      <c r="CW29" s="24" t="e">
        <f t="shared" si="66"/>
        <v>#DIV/0!</v>
      </c>
      <c r="CX29" s="24" t="e">
        <f t="shared" si="67"/>
        <v>#DIV/0!</v>
      </c>
      <c r="CY29" s="6"/>
      <c r="CZ29" s="6"/>
      <c r="DA29" s="24" t="e">
        <f t="shared" si="68"/>
        <v>#DIV/0!</v>
      </c>
      <c r="DB29" s="6"/>
      <c r="DC29" s="6"/>
      <c r="DD29" s="24" t="e">
        <f t="shared" si="69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2"/>
        <v>#DIV/0!</v>
      </c>
      <c r="F30" s="28"/>
      <c r="G30" s="29"/>
      <c r="H30" s="24" t="e">
        <f t="shared" si="51"/>
        <v>#DIV/0!</v>
      </c>
      <c r="I30" s="24"/>
      <c r="J30" s="24"/>
      <c r="K30" s="24"/>
      <c r="L30" s="24" t="e">
        <f t="shared" si="4"/>
        <v>#DIV/0!</v>
      </c>
      <c r="M30" s="24"/>
      <c r="N30" s="24"/>
      <c r="O30" s="24" t="e">
        <f t="shared" si="33"/>
        <v>#DIV/0!</v>
      </c>
      <c r="P30" s="24" t="e">
        <f t="shared" si="5"/>
        <v>#DIV/0!</v>
      </c>
      <c r="Q30" s="26"/>
      <c r="R30" s="5"/>
      <c r="S30" s="24" t="e">
        <f t="shared" si="52"/>
        <v>#DIV/0!</v>
      </c>
      <c r="T30" s="24" t="e">
        <f t="shared" si="6"/>
        <v>#DIV/0!</v>
      </c>
      <c r="U30" s="5"/>
      <c r="V30" s="5"/>
      <c r="W30" s="24" t="e">
        <f t="shared" si="53"/>
        <v>#DIV/0!</v>
      </c>
      <c r="X30" s="26"/>
      <c r="Y30" s="5"/>
      <c r="Z30" s="24" t="e">
        <f t="shared" si="7"/>
        <v>#DIV/0!</v>
      </c>
      <c r="AA30" s="24" t="e">
        <f t="shared" si="8"/>
        <v>#DIV/0!</v>
      </c>
      <c r="AB30" s="5"/>
      <c r="AC30" s="5"/>
      <c r="AD30" s="24" t="e">
        <f t="shared" si="54"/>
        <v>#DIV/0!</v>
      </c>
      <c r="AE30" s="24" t="e">
        <f t="shared" si="10"/>
        <v>#DIV/0!</v>
      </c>
      <c r="AF30" s="24"/>
      <c r="AG30" s="24"/>
      <c r="AH30" s="24"/>
      <c r="AI30" s="24"/>
      <c r="AJ30" s="24"/>
      <c r="AK30" s="24"/>
      <c r="AL30" s="24" t="e">
        <f t="shared" si="13"/>
        <v>#DIV/0!</v>
      </c>
      <c r="AM30" s="5"/>
      <c r="AN30" s="5"/>
      <c r="AO30" s="24" t="e">
        <f t="shared" si="55"/>
        <v>#DIV/0!</v>
      </c>
      <c r="AP30" s="24" t="e">
        <f t="shared" si="14"/>
        <v>#DIV/0!</v>
      </c>
      <c r="AQ30" s="5"/>
      <c r="AR30" s="5"/>
      <c r="AS30" s="24" t="e">
        <f t="shared" si="49"/>
        <v>#DIV/0!</v>
      </c>
      <c r="AT30" s="24"/>
      <c r="AU30" s="24"/>
      <c r="AV30" s="24" t="e">
        <f t="shared" si="36"/>
        <v>#DIV/0!</v>
      </c>
      <c r="AW30" s="24"/>
      <c r="AX30" s="24"/>
      <c r="AY30" s="24"/>
      <c r="AZ30" s="24"/>
      <c r="BA30" s="24"/>
      <c r="BB30" s="24" t="e">
        <f t="shared" si="56"/>
        <v>#DIV/0!</v>
      </c>
      <c r="BC30" s="24" t="e">
        <f t="shared" si="15"/>
        <v>#DIV/0!</v>
      </c>
      <c r="BD30" s="24"/>
      <c r="BE30" s="24"/>
      <c r="BF30" s="24"/>
      <c r="BG30" s="24"/>
      <c r="BH30" s="24"/>
      <c r="BI30" s="24" t="e">
        <f t="shared" si="57"/>
        <v>#DIV/0!</v>
      </c>
      <c r="BJ30" s="24" t="e">
        <f t="shared" si="16"/>
        <v>#DIV/0!</v>
      </c>
      <c r="BK30" s="24"/>
      <c r="BL30" s="24"/>
      <c r="BM30" s="24" t="e">
        <f t="shared" si="58"/>
        <v>#DIV/0!</v>
      </c>
      <c r="BN30" s="24" t="e">
        <f t="shared" si="17"/>
        <v>#DIV/0!</v>
      </c>
      <c r="BO30" s="5"/>
      <c r="BP30" s="5"/>
      <c r="BQ30" s="24" t="e">
        <f t="shared" si="59"/>
        <v>#DIV/0!</v>
      </c>
      <c r="BR30" s="24"/>
      <c r="BS30" s="24"/>
      <c r="BT30" s="24" t="e">
        <f t="shared" si="60"/>
        <v>#DIV/0!</v>
      </c>
      <c r="BU30" s="24"/>
      <c r="BV30" s="24"/>
      <c r="BW30" s="24" t="e">
        <f t="shared" si="40"/>
        <v>#DIV/0!</v>
      </c>
      <c r="BX30" s="24"/>
      <c r="BY30" s="24"/>
      <c r="BZ30" s="24" t="e">
        <f t="shared" si="50"/>
        <v>#DIV/0!</v>
      </c>
      <c r="CA30" s="24"/>
      <c r="CB30" s="24"/>
      <c r="CC30" s="24">
        <v>0</v>
      </c>
      <c r="CD30" s="6"/>
      <c r="CE30" s="6"/>
      <c r="CF30" s="24" t="e">
        <f t="shared" si="61"/>
        <v>#DIV/0!</v>
      </c>
      <c r="CG30" s="24"/>
      <c r="CH30" s="24"/>
      <c r="CI30" s="24" t="e">
        <f t="shared" si="62"/>
        <v>#DIV/0!</v>
      </c>
      <c r="CJ30" s="24" t="e">
        <f t="shared" si="63"/>
        <v>#DIV/0!</v>
      </c>
      <c r="CK30" s="24"/>
      <c r="CL30" s="24"/>
      <c r="CM30" s="24" t="e">
        <f t="shared" si="64"/>
        <v>#DIV/0!</v>
      </c>
      <c r="CN30" s="31"/>
      <c r="CO30" s="24"/>
      <c r="CP30" s="24" t="e">
        <f t="shared" si="43"/>
        <v>#DIV/0!</v>
      </c>
      <c r="CQ30" s="24"/>
      <c r="CR30" s="24"/>
      <c r="CS30" s="24" t="e">
        <f t="shared" si="65"/>
        <v>#DIV/0!</v>
      </c>
      <c r="CT30" s="24" t="e">
        <f t="shared" si="22"/>
        <v>#DIV/0!</v>
      </c>
      <c r="CU30" s="6"/>
      <c r="CV30" s="6"/>
      <c r="CW30" s="24" t="e">
        <f t="shared" si="66"/>
        <v>#DIV/0!</v>
      </c>
      <c r="CX30" s="24" t="e">
        <f t="shared" si="67"/>
        <v>#DIV/0!</v>
      </c>
      <c r="CY30" s="6"/>
      <c r="CZ30" s="6"/>
      <c r="DA30" s="24" t="e">
        <f t="shared" si="68"/>
        <v>#DIV/0!</v>
      </c>
      <c r="DB30" s="6"/>
      <c r="DC30" s="6"/>
      <c r="DD30" s="24" t="e">
        <f t="shared" si="69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2"/>
        <v>#DIV/0!</v>
      </c>
      <c r="F31" s="28"/>
      <c r="G31" s="29"/>
      <c r="H31" s="24" t="e">
        <f t="shared" si="51"/>
        <v>#DIV/0!</v>
      </c>
      <c r="I31" s="24"/>
      <c r="J31" s="24"/>
      <c r="K31" s="24"/>
      <c r="L31" s="24" t="e">
        <f t="shared" si="4"/>
        <v>#DIV/0!</v>
      </c>
      <c r="M31" s="24"/>
      <c r="N31" s="24"/>
      <c r="O31" s="24" t="e">
        <f t="shared" si="33"/>
        <v>#DIV/0!</v>
      </c>
      <c r="P31" s="24" t="e">
        <f t="shared" si="5"/>
        <v>#DIV/0!</v>
      </c>
      <c r="Q31" s="26"/>
      <c r="R31" s="5"/>
      <c r="S31" s="24" t="e">
        <f t="shared" si="52"/>
        <v>#DIV/0!</v>
      </c>
      <c r="T31" s="24" t="e">
        <f t="shared" si="6"/>
        <v>#DIV/0!</v>
      </c>
      <c r="U31" s="5"/>
      <c r="V31" s="5"/>
      <c r="W31" s="24" t="e">
        <f t="shared" si="53"/>
        <v>#DIV/0!</v>
      </c>
      <c r="X31" s="26"/>
      <c r="Y31" s="5"/>
      <c r="Z31" s="24" t="e">
        <f t="shared" si="7"/>
        <v>#DIV/0!</v>
      </c>
      <c r="AA31" s="24" t="e">
        <f t="shared" si="8"/>
        <v>#DIV/0!</v>
      </c>
      <c r="AB31" s="5"/>
      <c r="AC31" s="5"/>
      <c r="AD31" s="24" t="e">
        <f t="shared" si="54"/>
        <v>#DIV/0!</v>
      </c>
      <c r="AE31" s="24" t="e">
        <f t="shared" si="10"/>
        <v>#DIV/0!</v>
      </c>
      <c r="AF31" s="24"/>
      <c r="AG31" s="24"/>
      <c r="AH31" s="24"/>
      <c r="AI31" s="24"/>
      <c r="AJ31" s="24"/>
      <c r="AK31" s="24"/>
      <c r="AL31" s="24" t="e">
        <f t="shared" si="13"/>
        <v>#DIV/0!</v>
      </c>
      <c r="AM31" s="5"/>
      <c r="AN31" s="5"/>
      <c r="AO31" s="24" t="e">
        <f t="shared" si="55"/>
        <v>#DIV/0!</v>
      </c>
      <c r="AP31" s="24" t="e">
        <f t="shared" si="14"/>
        <v>#DIV/0!</v>
      </c>
      <c r="AQ31" s="5"/>
      <c r="AR31" s="5"/>
      <c r="AS31" s="24" t="e">
        <f t="shared" si="49"/>
        <v>#DIV/0!</v>
      </c>
      <c r="AT31" s="24"/>
      <c r="AU31" s="24"/>
      <c r="AV31" s="24" t="e">
        <f t="shared" si="36"/>
        <v>#DIV/0!</v>
      </c>
      <c r="AW31" s="24"/>
      <c r="AX31" s="24"/>
      <c r="AY31" s="24"/>
      <c r="AZ31" s="24"/>
      <c r="BA31" s="24"/>
      <c r="BB31" s="24" t="e">
        <f t="shared" si="56"/>
        <v>#DIV/0!</v>
      </c>
      <c r="BC31" s="24" t="e">
        <f t="shared" si="15"/>
        <v>#DIV/0!</v>
      </c>
      <c r="BD31" s="24"/>
      <c r="BE31" s="24"/>
      <c r="BF31" s="24"/>
      <c r="BG31" s="24"/>
      <c r="BH31" s="24"/>
      <c r="BI31" s="24" t="e">
        <f t="shared" si="57"/>
        <v>#DIV/0!</v>
      </c>
      <c r="BJ31" s="24" t="e">
        <f t="shared" si="16"/>
        <v>#DIV/0!</v>
      </c>
      <c r="BK31" s="24"/>
      <c r="BL31" s="24"/>
      <c r="BM31" s="24" t="e">
        <f t="shared" si="58"/>
        <v>#DIV/0!</v>
      </c>
      <c r="BN31" s="24" t="e">
        <f t="shared" si="17"/>
        <v>#DIV/0!</v>
      </c>
      <c r="BO31" s="5"/>
      <c r="BP31" s="5"/>
      <c r="BQ31" s="24" t="e">
        <f t="shared" si="59"/>
        <v>#DIV/0!</v>
      </c>
      <c r="BR31" s="24"/>
      <c r="BS31" s="24"/>
      <c r="BT31" s="24" t="e">
        <f t="shared" si="60"/>
        <v>#DIV/0!</v>
      </c>
      <c r="BU31" s="24"/>
      <c r="BV31" s="24"/>
      <c r="BW31" s="24" t="e">
        <f t="shared" si="40"/>
        <v>#DIV/0!</v>
      </c>
      <c r="BX31" s="24"/>
      <c r="BY31" s="24"/>
      <c r="BZ31" s="24" t="e">
        <f t="shared" si="50"/>
        <v>#DIV/0!</v>
      </c>
      <c r="CA31" s="24"/>
      <c r="CB31" s="24"/>
      <c r="CC31" s="24">
        <v>0</v>
      </c>
      <c r="CD31" s="6"/>
      <c r="CE31" s="6"/>
      <c r="CF31" s="24" t="e">
        <f t="shared" si="61"/>
        <v>#DIV/0!</v>
      </c>
      <c r="CG31" s="24"/>
      <c r="CH31" s="24"/>
      <c r="CI31" s="24" t="e">
        <f t="shared" si="62"/>
        <v>#DIV/0!</v>
      </c>
      <c r="CJ31" s="24" t="e">
        <f t="shared" si="63"/>
        <v>#DIV/0!</v>
      </c>
      <c r="CK31" s="24"/>
      <c r="CL31" s="24"/>
      <c r="CM31" s="24" t="e">
        <f t="shared" si="64"/>
        <v>#DIV/0!</v>
      </c>
      <c r="CN31" s="31"/>
      <c r="CO31" s="24"/>
      <c r="CP31" s="24" t="e">
        <f t="shared" si="43"/>
        <v>#DIV/0!</v>
      </c>
      <c r="CQ31" s="24"/>
      <c r="CR31" s="24"/>
      <c r="CS31" s="24" t="e">
        <f t="shared" si="65"/>
        <v>#DIV/0!</v>
      </c>
      <c r="CT31" s="24" t="e">
        <f t="shared" si="22"/>
        <v>#DIV/0!</v>
      </c>
      <c r="CU31" s="6"/>
      <c r="CV31" s="6"/>
      <c r="CW31" s="24" t="e">
        <f t="shared" si="66"/>
        <v>#DIV/0!</v>
      </c>
      <c r="CX31" s="24" t="e">
        <f t="shared" si="67"/>
        <v>#DIV/0!</v>
      </c>
      <c r="CY31" s="6"/>
      <c r="CZ31" s="6"/>
      <c r="DA31" s="24" t="e">
        <f t="shared" si="68"/>
        <v>#DIV/0!</v>
      </c>
      <c r="DB31" s="6"/>
      <c r="DC31" s="6"/>
      <c r="DD31" s="24" t="e">
        <f t="shared" si="69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2"/>
        <v>#DIV/0!</v>
      </c>
      <c r="F32" s="28"/>
      <c r="G32" s="29"/>
      <c r="H32" s="24" t="e">
        <f t="shared" si="51"/>
        <v>#DIV/0!</v>
      </c>
      <c r="I32" s="24"/>
      <c r="J32" s="24"/>
      <c r="K32" s="24"/>
      <c r="L32" s="24" t="e">
        <f t="shared" si="4"/>
        <v>#DIV/0!</v>
      </c>
      <c r="M32" s="24"/>
      <c r="N32" s="24"/>
      <c r="O32" s="24" t="e">
        <f t="shared" si="33"/>
        <v>#DIV/0!</v>
      </c>
      <c r="P32" s="24" t="e">
        <f t="shared" si="5"/>
        <v>#DIV/0!</v>
      </c>
      <c r="Q32" s="26"/>
      <c r="R32" s="5"/>
      <c r="S32" s="24" t="e">
        <f t="shared" si="52"/>
        <v>#DIV/0!</v>
      </c>
      <c r="T32" s="24" t="e">
        <f t="shared" si="6"/>
        <v>#DIV/0!</v>
      </c>
      <c r="U32" s="5"/>
      <c r="V32" s="5"/>
      <c r="W32" s="24" t="e">
        <f t="shared" si="53"/>
        <v>#DIV/0!</v>
      </c>
      <c r="X32" s="26"/>
      <c r="Y32" s="5"/>
      <c r="Z32" s="24" t="e">
        <f t="shared" si="7"/>
        <v>#DIV/0!</v>
      </c>
      <c r="AA32" s="24" t="e">
        <f t="shared" si="8"/>
        <v>#DIV/0!</v>
      </c>
      <c r="AB32" s="5" t="s">
        <v>22</v>
      </c>
      <c r="AC32" s="5"/>
      <c r="AD32" s="24" t="e">
        <f t="shared" si="54"/>
        <v>#VALUE!</v>
      </c>
      <c r="AE32" s="24" t="e">
        <f t="shared" si="10"/>
        <v>#DIV/0!</v>
      </c>
      <c r="AF32" s="24"/>
      <c r="AG32" s="24"/>
      <c r="AH32" s="24"/>
      <c r="AI32" s="24"/>
      <c r="AJ32" s="24"/>
      <c r="AK32" s="24"/>
      <c r="AL32" s="24" t="e">
        <f t="shared" si="13"/>
        <v>#DIV/0!</v>
      </c>
      <c r="AM32" s="5"/>
      <c r="AN32" s="5"/>
      <c r="AO32" s="24" t="e">
        <f t="shared" si="55"/>
        <v>#DIV/0!</v>
      </c>
      <c r="AP32" s="24" t="e">
        <f t="shared" si="14"/>
        <v>#DIV/0!</v>
      </c>
      <c r="AQ32" s="5"/>
      <c r="AR32" s="5"/>
      <c r="AS32" s="24" t="e">
        <f t="shared" si="49"/>
        <v>#DIV/0!</v>
      </c>
      <c r="AT32" s="24"/>
      <c r="AU32" s="24"/>
      <c r="AV32" s="24" t="e">
        <f t="shared" si="36"/>
        <v>#DIV/0!</v>
      </c>
      <c r="AW32" s="24"/>
      <c r="AX32" s="24"/>
      <c r="AY32" s="24"/>
      <c r="AZ32" s="24"/>
      <c r="BA32" s="24"/>
      <c r="BB32" s="24" t="e">
        <f t="shared" si="56"/>
        <v>#DIV/0!</v>
      </c>
      <c r="BC32" s="24" t="e">
        <f t="shared" si="15"/>
        <v>#DIV/0!</v>
      </c>
      <c r="BD32" s="24"/>
      <c r="BE32" s="24"/>
      <c r="BF32" s="24"/>
      <c r="BG32" s="24"/>
      <c r="BH32" s="24"/>
      <c r="BI32" s="24" t="e">
        <f t="shared" si="57"/>
        <v>#DIV/0!</v>
      </c>
      <c r="BJ32" s="24" t="e">
        <f t="shared" si="16"/>
        <v>#DIV/0!</v>
      </c>
      <c r="BK32" s="24"/>
      <c r="BL32" s="24"/>
      <c r="BM32" s="24" t="e">
        <f t="shared" si="58"/>
        <v>#DIV/0!</v>
      </c>
      <c r="BN32" s="24" t="e">
        <f t="shared" si="17"/>
        <v>#DIV/0!</v>
      </c>
      <c r="BO32" s="5"/>
      <c r="BP32" s="5"/>
      <c r="BQ32" s="24" t="e">
        <f t="shared" si="59"/>
        <v>#DIV/0!</v>
      </c>
      <c r="BR32" s="24"/>
      <c r="BS32" s="24"/>
      <c r="BT32" s="24" t="e">
        <f t="shared" si="60"/>
        <v>#DIV/0!</v>
      </c>
      <c r="BU32" s="24"/>
      <c r="BV32" s="24"/>
      <c r="BW32" s="24" t="e">
        <f t="shared" si="40"/>
        <v>#DIV/0!</v>
      </c>
      <c r="BX32" s="24"/>
      <c r="BY32" s="24"/>
      <c r="BZ32" s="24" t="e">
        <f t="shared" si="50"/>
        <v>#DIV/0!</v>
      </c>
      <c r="CA32" s="24"/>
      <c r="CB32" s="24"/>
      <c r="CC32" s="24">
        <v>0</v>
      </c>
      <c r="CD32" s="6"/>
      <c r="CE32" s="6"/>
      <c r="CF32" s="24" t="e">
        <f t="shared" si="61"/>
        <v>#DIV/0!</v>
      </c>
      <c r="CG32" s="24"/>
      <c r="CH32" s="24"/>
      <c r="CI32" s="24" t="e">
        <f t="shared" si="62"/>
        <v>#DIV/0!</v>
      </c>
      <c r="CJ32" s="24" t="e">
        <f t="shared" si="63"/>
        <v>#DIV/0!</v>
      </c>
      <c r="CK32" s="24"/>
      <c r="CL32" s="24"/>
      <c r="CM32" s="24" t="e">
        <f t="shared" si="64"/>
        <v>#DIV/0!</v>
      </c>
      <c r="CN32" s="31"/>
      <c r="CO32" s="24"/>
      <c r="CP32" s="24" t="e">
        <f t="shared" si="43"/>
        <v>#DIV/0!</v>
      </c>
      <c r="CQ32" s="24"/>
      <c r="CR32" s="24"/>
      <c r="CS32" s="24" t="e">
        <f t="shared" si="65"/>
        <v>#DIV/0!</v>
      </c>
      <c r="CT32" s="24" t="e">
        <f t="shared" si="22"/>
        <v>#DIV/0!</v>
      </c>
      <c r="CU32" s="6"/>
      <c r="CV32" s="6"/>
      <c r="CW32" s="24" t="e">
        <f t="shared" si="66"/>
        <v>#DIV/0!</v>
      </c>
      <c r="CX32" s="24" t="e">
        <f t="shared" si="67"/>
        <v>#DIV/0!</v>
      </c>
      <c r="CY32" s="6"/>
      <c r="CZ32" s="6"/>
      <c r="DA32" s="24" t="e">
        <f t="shared" si="68"/>
        <v>#DIV/0!</v>
      </c>
      <c r="DB32" s="6"/>
      <c r="DC32" s="6"/>
      <c r="DD32" s="24" t="e">
        <f t="shared" si="69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2"/>
        <v>#DIV/0!</v>
      </c>
      <c r="F33" s="28"/>
      <c r="G33" s="29"/>
      <c r="H33" s="24" t="e">
        <f t="shared" si="51"/>
        <v>#DIV/0!</v>
      </c>
      <c r="I33" s="24"/>
      <c r="J33" s="24"/>
      <c r="K33" s="24"/>
      <c r="L33" s="24" t="e">
        <f t="shared" si="4"/>
        <v>#DIV/0!</v>
      </c>
      <c r="M33" s="24"/>
      <c r="N33" s="24"/>
      <c r="O33" s="24" t="e">
        <f t="shared" si="33"/>
        <v>#DIV/0!</v>
      </c>
      <c r="P33" s="24" t="e">
        <f t="shared" si="5"/>
        <v>#DIV/0!</v>
      </c>
      <c r="Q33" s="26"/>
      <c r="R33" s="5"/>
      <c r="S33" s="24" t="e">
        <f t="shared" si="52"/>
        <v>#DIV/0!</v>
      </c>
      <c r="T33" s="24" t="e">
        <f t="shared" si="6"/>
        <v>#DIV/0!</v>
      </c>
      <c r="U33" s="5"/>
      <c r="V33" s="5"/>
      <c r="W33" s="24" t="e">
        <f t="shared" si="53"/>
        <v>#DIV/0!</v>
      </c>
      <c r="X33" s="26"/>
      <c r="Y33" s="5"/>
      <c r="Z33" s="24" t="e">
        <f t="shared" si="7"/>
        <v>#DIV/0!</v>
      </c>
      <c r="AA33" s="24" t="e">
        <f t="shared" si="8"/>
        <v>#DIV/0!</v>
      </c>
      <c r="AB33" s="5"/>
      <c r="AC33" s="5"/>
      <c r="AD33" s="24" t="e">
        <f t="shared" si="54"/>
        <v>#DIV/0!</v>
      </c>
      <c r="AE33" s="24" t="e">
        <f t="shared" si="10"/>
        <v>#DIV/0!</v>
      </c>
      <c r="AF33" s="24"/>
      <c r="AG33" s="24"/>
      <c r="AH33" s="24"/>
      <c r="AI33" s="24"/>
      <c r="AJ33" s="24"/>
      <c r="AK33" s="24"/>
      <c r="AL33" s="24" t="e">
        <f t="shared" si="13"/>
        <v>#DIV/0!</v>
      </c>
      <c r="AM33" s="5"/>
      <c r="AN33" s="5"/>
      <c r="AO33" s="24" t="e">
        <f t="shared" si="55"/>
        <v>#DIV/0!</v>
      </c>
      <c r="AP33" s="24" t="e">
        <f t="shared" si="14"/>
        <v>#DIV/0!</v>
      </c>
      <c r="AQ33" s="5"/>
      <c r="AR33" s="5"/>
      <c r="AS33" s="24" t="e">
        <f t="shared" si="49"/>
        <v>#DIV/0!</v>
      </c>
      <c r="AT33" s="24"/>
      <c r="AU33" s="24"/>
      <c r="AV33" s="24" t="e">
        <f t="shared" si="36"/>
        <v>#DIV/0!</v>
      </c>
      <c r="AW33" s="24"/>
      <c r="AX33" s="24"/>
      <c r="AY33" s="24"/>
      <c r="AZ33" s="24"/>
      <c r="BA33" s="24"/>
      <c r="BB33" s="24" t="e">
        <f t="shared" si="56"/>
        <v>#DIV/0!</v>
      </c>
      <c r="BC33" s="24" t="e">
        <f t="shared" si="15"/>
        <v>#DIV/0!</v>
      </c>
      <c r="BD33" s="24"/>
      <c r="BE33" s="24"/>
      <c r="BF33" s="24"/>
      <c r="BG33" s="24"/>
      <c r="BH33" s="24"/>
      <c r="BI33" s="24" t="e">
        <f t="shared" si="57"/>
        <v>#DIV/0!</v>
      </c>
      <c r="BJ33" s="24" t="e">
        <f t="shared" si="16"/>
        <v>#DIV/0!</v>
      </c>
      <c r="BK33" s="24"/>
      <c r="BL33" s="24"/>
      <c r="BM33" s="24" t="e">
        <f t="shared" si="58"/>
        <v>#DIV/0!</v>
      </c>
      <c r="BN33" s="24" t="e">
        <f t="shared" si="17"/>
        <v>#DIV/0!</v>
      </c>
      <c r="BO33" s="5"/>
      <c r="BP33" s="5"/>
      <c r="BQ33" s="24" t="e">
        <f t="shared" si="59"/>
        <v>#DIV/0!</v>
      </c>
      <c r="BR33" s="24"/>
      <c r="BS33" s="24"/>
      <c r="BT33" s="24" t="e">
        <f t="shared" si="60"/>
        <v>#DIV/0!</v>
      </c>
      <c r="BU33" s="24"/>
      <c r="BV33" s="24"/>
      <c r="BW33" s="24" t="e">
        <f t="shared" si="40"/>
        <v>#DIV/0!</v>
      </c>
      <c r="BX33" s="24"/>
      <c r="BY33" s="24"/>
      <c r="BZ33" s="24" t="e">
        <f t="shared" si="50"/>
        <v>#DIV/0!</v>
      </c>
      <c r="CA33" s="24"/>
      <c r="CB33" s="24"/>
      <c r="CC33" s="24">
        <v>0</v>
      </c>
      <c r="CD33" s="6"/>
      <c r="CE33" s="6"/>
      <c r="CF33" s="24" t="e">
        <f t="shared" si="61"/>
        <v>#DIV/0!</v>
      </c>
      <c r="CG33" s="24"/>
      <c r="CH33" s="24"/>
      <c r="CI33" s="24" t="e">
        <f t="shared" si="62"/>
        <v>#DIV/0!</v>
      </c>
      <c r="CJ33" s="24" t="e">
        <f t="shared" si="63"/>
        <v>#DIV/0!</v>
      </c>
      <c r="CK33" s="24"/>
      <c r="CL33" s="24"/>
      <c r="CM33" s="24" t="e">
        <f t="shared" si="64"/>
        <v>#DIV/0!</v>
      </c>
      <c r="CN33" s="31"/>
      <c r="CO33" s="24"/>
      <c r="CP33" s="24" t="e">
        <f t="shared" si="43"/>
        <v>#DIV/0!</v>
      </c>
      <c r="CQ33" s="24"/>
      <c r="CR33" s="24"/>
      <c r="CS33" s="24" t="e">
        <f t="shared" si="65"/>
        <v>#DIV/0!</v>
      </c>
      <c r="CT33" s="24" t="e">
        <f t="shared" si="22"/>
        <v>#DIV/0!</v>
      </c>
      <c r="CU33" s="6"/>
      <c r="CV33" s="6"/>
      <c r="CW33" s="24" t="e">
        <f t="shared" si="66"/>
        <v>#DIV/0!</v>
      </c>
      <c r="CX33" s="24" t="e">
        <f t="shared" si="67"/>
        <v>#DIV/0!</v>
      </c>
      <c r="CY33" s="6"/>
      <c r="CZ33" s="6"/>
      <c r="DA33" s="24" t="e">
        <f t="shared" si="68"/>
        <v>#DIV/0!</v>
      </c>
      <c r="DB33" s="6"/>
      <c r="DC33" s="6"/>
      <c r="DD33" s="24" t="e">
        <f t="shared" si="69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2"/>
        <v>#DIV/0!</v>
      </c>
      <c r="F34" s="28"/>
      <c r="G34" s="29"/>
      <c r="H34" s="24" t="e">
        <f t="shared" si="51"/>
        <v>#DIV/0!</v>
      </c>
      <c r="I34" s="24"/>
      <c r="J34" s="24"/>
      <c r="K34" s="24"/>
      <c r="L34" s="24" t="e">
        <f t="shared" si="4"/>
        <v>#DIV/0!</v>
      </c>
      <c r="M34" s="24"/>
      <c r="N34" s="24"/>
      <c r="O34" s="24" t="e">
        <f t="shared" si="33"/>
        <v>#DIV/0!</v>
      </c>
      <c r="P34" s="24" t="e">
        <f t="shared" si="5"/>
        <v>#DIV/0!</v>
      </c>
      <c r="Q34" s="26"/>
      <c r="R34" s="5"/>
      <c r="S34" s="24" t="e">
        <f t="shared" si="52"/>
        <v>#DIV/0!</v>
      </c>
      <c r="T34" s="24" t="e">
        <f t="shared" si="6"/>
        <v>#DIV/0!</v>
      </c>
      <c r="U34" s="5"/>
      <c r="V34" s="5"/>
      <c r="W34" s="24" t="e">
        <f t="shared" si="53"/>
        <v>#DIV/0!</v>
      </c>
      <c r="X34" s="26"/>
      <c r="Y34" s="5"/>
      <c r="Z34" s="24" t="e">
        <f t="shared" si="7"/>
        <v>#DIV/0!</v>
      </c>
      <c r="AA34" s="24" t="e">
        <f t="shared" si="8"/>
        <v>#DIV/0!</v>
      </c>
      <c r="AB34" s="5"/>
      <c r="AC34" s="5"/>
      <c r="AD34" s="24" t="e">
        <f t="shared" si="54"/>
        <v>#DIV/0!</v>
      </c>
      <c r="AE34" s="24" t="e">
        <f t="shared" si="10"/>
        <v>#DIV/0!</v>
      </c>
      <c r="AF34" s="24"/>
      <c r="AG34" s="24"/>
      <c r="AH34" s="24"/>
      <c r="AI34" s="24"/>
      <c r="AJ34" s="24"/>
      <c r="AK34" s="24"/>
      <c r="AL34" s="24" t="e">
        <f t="shared" si="13"/>
        <v>#DIV/0!</v>
      </c>
      <c r="AM34" s="5"/>
      <c r="AN34" s="5"/>
      <c r="AO34" s="24" t="e">
        <f t="shared" si="55"/>
        <v>#DIV/0!</v>
      </c>
      <c r="AP34" s="24" t="e">
        <f t="shared" si="14"/>
        <v>#DIV/0!</v>
      </c>
      <c r="AQ34" s="5"/>
      <c r="AR34" s="5"/>
      <c r="AS34" s="24" t="e">
        <f t="shared" si="49"/>
        <v>#DIV/0!</v>
      </c>
      <c r="AT34" s="24"/>
      <c r="AU34" s="24"/>
      <c r="AV34" s="24" t="e">
        <f t="shared" si="36"/>
        <v>#DIV/0!</v>
      </c>
      <c r="AW34" s="24"/>
      <c r="AX34" s="24"/>
      <c r="AY34" s="24"/>
      <c r="AZ34" s="24"/>
      <c r="BA34" s="24"/>
      <c r="BB34" s="24" t="e">
        <f t="shared" si="56"/>
        <v>#DIV/0!</v>
      </c>
      <c r="BC34" s="24" t="e">
        <f t="shared" si="15"/>
        <v>#DIV/0!</v>
      </c>
      <c r="BD34" s="24"/>
      <c r="BE34" s="24"/>
      <c r="BF34" s="24"/>
      <c r="BG34" s="24"/>
      <c r="BH34" s="24"/>
      <c r="BI34" s="24" t="e">
        <f t="shared" si="57"/>
        <v>#DIV/0!</v>
      </c>
      <c r="BJ34" s="24" t="e">
        <f t="shared" si="16"/>
        <v>#DIV/0!</v>
      </c>
      <c r="BK34" s="24"/>
      <c r="BL34" s="24"/>
      <c r="BM34" s="24" t="e">
        <f t="shared" si="58"/>
        <v>#DIV/0!</v>
      </c>
      <c r="BN34" s="24" t="e">
        <f t="shared" si="17"/>
        <v>#DIV/0!</v>
      </c>
      <c r="BO34" s="5"/>
      <c r="BP34" s="5"/>
      <c r="BQ34" s="24" t="e">
        <f t="shared" si="59"/>
        <v>#DIV/0!</v>
      </c>
      <c r="BR34" s="24"/>
      <c r="BS34" s="24"/>
      <c r="BT34" s="24" t="e">
        <f t="shared" si="60"/>
        <v>#DIV/0!</v>
      </c>
      <c r="BU34" s="24"/>
      <c r="BV34" s="24"/>
      <c r="BW34" s="24" t="e">
        <f t="shared" si="40"/>
        <v>#DIV/0!</v>
      </c>
      <c r="BX34" s="24"/>
      <c r="BY34" s="24"/>
      <c r="BZ34" s="24" t="e">
        <f t="shared" si="50"/>
        <v>#DIV/0!</v>
      </c>
      <c r="CA34" s="24"/>
      <c r="CB34" s="24"/>
      <c r="CC34" s="24">
        <v>0</v>
      </c>
      <c r="CD34" s="6"/>
      <c r="CE34" s="6"/>
      <c r="CF34" s="24" t="e">
        <f t="shared" si="61"/>
        <v>#DIV/0!</v>
      </c>
      <c r="CG34" s="24"/>
      <c r="CH34" s="24"/>
      <c r="CI34" s="24" t="e">
        <f t="shared" si="62"/>
        <v>#DIV/0!</v>
      </c>
      <c r="CJ34" s="24" t="e">
        <f t="shared" si="63"/>
        <v>#DIV/0!</v>
      </c>
      <c r="CK34" s="24"/>
      <c r="CL34" s="24"/>
      <c r="CM34" s="24" t="e">
        <f t="shared" si="64"/>
        <v>#DIV/0!</v>
      </c>
      <c r="CN34" s="31"/>
      <c r="CO34" s="24"/>
      <c r="CP34" s="24" t="e">
        <f t="shared" si="43"/>
        <v>#DIV/0!</v>
      </c>
      <c r="CQ34" s="24"/>
      <c r="CR34" s="24"/>
      <c r="CS34" s="24" t="e">
        <f t="shared" si="65"/>
        <v>#DIV/0!</v>
      </c>
      <c r="CT34" s="24" t="e">
        <f t="shared" si="22"/>
        <v>#DIV/0!</v>
      </c>
      <c r="CU34" s="6"/>
      <c r="CV34" s="6"/>
      <c r="CW34" s="24" t="e">
        <f t="shared" si="66"/>
        <v>#DIV/0!</v>
      </c>
      <c r="CX34" s="24" t="e">
        <f t="shared" si="67"/>
        <v>#DIV/0!</v>
      </c>
      <c r="CY34" s="6"/>
      <c r="CZ34" s="6"/>
      <c r="DA34" s="24" t="e">
        <f t="shared" si="68"/>
        <v>#DIV/0!</v>
      </c>
      <c r="DB34" s="6"/>
      <c r="DC34" s="6"/>
      <c r="DD34" s="24" t="e">
        <f t="shared" si="69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2"/>
        <v>#DIV/0!</v>
      </c>
      <c r="F35" s="28"/>
      <c r="G35" s="29"/>
      <c r="H35" s="24" t="e">
        <f t="shared" si="51"/>
        <v>#DIV/0!</v>
      </c>
      <c r="I35" s="24"/>
      <c r="J35" s="24"/>
      <c r="K35" s="24"/>
      <c r="L35" s="24" t="e">
        <f t="shared" si="4"/>
        <v>#DIV/0!</v>
      </c>
      <c r="M35" s="24"/>
      <c r="N35" s="24"/>
      <c r="O35" s="24" t="e">
        <f t="shared" si="33"/>
        <v>#DIV/0!</v>
      </c>
      <c r="P35" s="24" t="e">
        <f t="shared" si="5"/>
        <v>#DIV/0!</v>
      </c>
      <c r="Q35" s="26"/>
      <c r="R35" s="5"/>
      <c r="S35" s="24" t="e">
        <f t="shared" si="52"/>
        <v>#DIV/0!</v>
      </c>
      <c r="T35" s="24" t="e">
        <f t="shared" si="6"/>
        <v>#DIV/0!</v>
      </c>
      <c r="U35" s="5"/>
      <c r="V35" s="5"/>
      <c r="W35" s="24" t="e">
        <f t="shared" si="53"/>
        <v>#DIV/0!</v>
      </c>
      <c r="X35" s="26"/>
      <c r="Y35" s="5"/>
      <c r="Z35" s="24" t="e">
        <f t="shared" si="7"/>
        <v>#DIV/0!</v>
      </c>
      <c r="AA35" s="24" t="e">
        <f t="shared" si="8"/>
        <v>#DIV/0!</v>
      </c>
      <c r="AB35" s="5"/>
      <c r="AC35" s="5"/>
      <c r="AD35" s="24" t="e">
        <f t="shared" si="54"/>
        <v>#DIV/0!</v>
      </c>
      <c r="AE35" s="24" t="e">
        <f t="shared" si="10"/>
        <v>#DIV/0!</v>
      </c>
      <c r="AF35" s="24"/>
      <c r="AG35" s="24"/>
      <c r="AH35" s="24"/>
      <c r="AI35" s="24"/>
      <c r="AJ35" s="24"/>
      <c r="AK35" s="24"/>
      <c r="AL35" s="24" t="e">
        <f t="shared" si="13"/>
        <v>#DIV/0!</v>
      </c>
      <c r="AM35" s="5"/>
      <c r="AN35" s="5"/>
      <c r="AO35" s="24" t="e">
        <f t="shared" si="55"/>
        <v>#DIV/0!</v>
      </c>
      <c r="AP35" s="24" t="e">
        <f t="shared" si="14"/>
        <v>#DIV/0!</v>
      </c>
      <c r="AQ35" s="5"/>
      <c r="AR35" s="5"/>
      <c r="AS35" s="24" t="e">
        <f t="shared" si="49"/>
        <v>#DIV/0!</v>
      </c>
      <c r="AT35" s="24"/>
      <c r="AU35" s="24"/>
      <c r="AV35" s="24" t="e">
        <f t="shared" si="36"/>
        <v>#DIV/0!</v>
      </c>
      <c r="AW35" s="24"/>
      <c r="AX35" s="24"/>
      <c r="AY35" s="24"/>
      <c r="AZ35" s="24"/>
      <c r="BA35" s="24"/>
      <c r="BB35" s="24" t="e">
        <f t="shared" si="56"/>
        <v>#DIV/0!</v>
      </c>
      <c r="BC35" s="24" t="e">
        <f t="shared" si="15"/>
        <v>#DIV/0!</v>
      </c>
      <c r="BD35" s="24"/>
      <c r="BE35" s="24"/>
      <c r="BF35" s="24"/>
      <c r="BG35" s="24"/>
      <c r="BH35" s="24"/>
      <c r="BI35" s="24" t="e">
        <f t="shared" si="57"/>
        <v>#DIV/0!</v>
      </c>
      <c r="BJ35" s="24" t="e">
        <f t="shared" si="16"/>
        <v>#DIV/0!</v>
      </c>
      <c r="BK35" s="24"/>
      <c r="BL35" s="24"/>
      <c r="BM35" s="24" t="e">
        <f t="shared" si="58"/>
        <v>#DIV/0!</v>
      </c>
      <c r="BN35" s="24" t="e">
        <f t="shared" si="17"/>
        <v>#DIV/0!</v>
      </c>
      <c r="BO35" s="5"/>
      <c r="BP35" s="5"/>
      <c r="BQ35" s="24" t="e">
        <f t="shared" si="59"/>
        <v>#DIV/0!</v>
      </c>
      <c r="BR35" s="24"/>
      <c r="BS35" s="24"/>
      <c r="BT35" s="24" t="e">
        <f t="shared" si="60"/>
        <v>#DIV/0!</v>
      </c>
      <c r="BU35" s="24"/>
      <c r="BV35" s="24"/>
      <c r="BW35" s="24" t="e">
        <f t="shared" si="40"/>
        <v>#DIV/0!</v>
      </c>
      <c r="BX35" s="24"/>
      <c r="BY35" s="24"/>
      <c r="BZ35" s="24" t="e">
        <f t="shared" si="50"/>
        <v>#DIV/0!</v>
      </c>
      <c r="CA35" s="24"/>
      <c r="CB35" s="24"/>
      <c r="CC35" s="24">
        <v>0</v>
      </c>
      <c r="CD35" s="6"/>
      <c r="CE35" s="6"/>
      <c r="CF35" s="24" t="e">
        <f t="shared" si="61"/>
        <v>#DIV/0!</v>
      </c>
      <c r="CG35" s="24"/>
      <c r="CH35" s="24"/>
      <c r="CI35" s="24" t="e">
        <f t="shared" si="62"/>
        <v>#DIV/0!</v>
      </c>
      <c r="CJ35" s="24" t="e">
        <f t="shared" si="63"/>
        <v>#DIV/0!</v>
      </c>
      <c r="CK35" s="24"/>
      <c r="CL35" s="24"/>
      <c r="CM35" s="24" t="e">
        <f t="shared" si="64"/>
        <v>#DIV/0!</v>
      </c>
      <c r="CN35" s="31"/>
      <c r="CO35" s="24"/>
      <c r="CP35" s="24" t="e">
        <f t="shared" si="43"/>
        <v>#DIV/0!</v>
      </c>
      <c r="CQ35" s="24"/>
      <c r="CR35" s="24"/>
      <c r="CS35" s="24" t="e">
        <f t="shared" si="65"/>
        <v>#DIV/0!</v>
      </c>
      <c r="CT35" s="24" t="e">
        <f t="shared" si="22"/>
        <v>#DIV/0!</v>
      </c>
      <c r="CU35" s="6"/>
      <c r="CV35" s="6"/>
      <c r="CW35" s="24" t="e">
        <f t="shared" si="66"/>
        <v>#DIV/0!</v>
      </c>
      <c r="CX35" s="24" t="e">
        <f t="shared" si="67"/>
        <v>#DIV/0!</v>
      </c>
      <c r="CY35" s="6"/>
      <c r="CZ35" s="6"/>
      <c r="DA35" s="24" t="e">
        <f t="shared" si="68"/>
        <v>#DIV/0!</v>
      </c>
      <c r="DB35" s="6"/>
      <c r="DC35" s="6"/>
      <c r="DD35" s="24" t="e">
        <f t="shared" si="69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2"/>
        <v>#DIV/0!</v>
      </c>
      <c r="F36" s="5"/>
      <c r="G36" s="5"/>
      <c r="H36" s="24" t="e">
        <f t="shared" si="51"/>
        <v>#DIV/0!</v>
      </c>
      <c r="I36" s="24"/>
      <c r="J36" s="24"/>
      <c r="K36" s="24"/>
      <c r="L36" s="24" t="e">
        <f t="shared" si="4"/>
        <v>#DIV/0!</v>
      </c>
      <c r="M36" s="24"/>
      <c r="N36" s="24"/>
      <c r="O36" s="24" t="e">
        <f t="shared" si="33"/>
        <v>#DIV/0!</v>
      </c>
      <c r="P36" s="24" t="e">
        <f t="shared" si="5"/>
        <v>#DIV/0!</v>
      </c>
      <c r="Q36" s="26"/>
      <c r="R36" s="5"/>
      <c r="S36" s="24" t="e">
        <f t="shared" si="52"/>
        <v>#DIV/0!</v>
      </c>
      <c r="T36" s="24" t="e">
        <f t="shared" si="6"/>
        <v>#DIV/0!</v>
      </c>
      <c r="U36" s="5"/>
      <c r="V36" s="5"/>
      <c r="W36" s="24" t="e">
        <f t="shared" si="53"/>
        <v>#DIV/0!</v>
      </c>
      <c r="X36" s="26"/>
      <c r="Y36" s="5"/>
      <c r="Z36" s="24" t="e">
        <f t="shared" si="7"/>
        <v>#DIV/0!</v>
      </c>
      <c r="AA36" s="24" t="e">
        <f t="shared" si="8"/>
        <v>#DIV/0!</v>
      </c>
      <c r="AB36" s="5"/>
      <c r="AC36" s="5"/>
      <c r="AD36" s="24" t="e">
        <f t="shared" si="54"/>
        <v>#DIV/0!</v>
      </c>
      <c r="AE36" s="24" t="e">
        <f t="shared" si="10"/>
        <v>#DIV/0!</v>
      </c>
      <c r="AF36" s="24"/>
      <c r="AG36" s="24"/>
      <c r="AH36" s="24"/>
      <c r="AI36" s="24"/>
      <c r="AJ36" s="24"/>
      <c r="AK36" s="24"/>
      <c r="AL36" s="24" t="e">
        <f t="shared" si="13"/>
        <v>#DIV/0!</v>
      </c>
      <c r="AM36" s="5"/>
      <c r="AN36" s="5"/>
      <c r="AO36" s="24" t="e">
        <f t="shared" si="55"/>
        <v>#DIV/0!</v>
      </c>
      <c r="AP36" s="24" t="e">
        <f t="shared" si="14"/>
        <v>#DIV/0!</v>
      </c>
      <c r="AQ36" s="5"/>
      <c r="AR36" s="5"/>
      <c r="AS36" s="24" t="e">
        <f t="shared" si="49"/>
        <v>#DIV/0!</v>
      </c>
      <c r="AT36" s="24"/>
      <c r="AU36" s="24"/>
      <c r="AV36" s="24" t="e">
        <f t="shared" si="36"/>
        <v>#DIV/0!</v>
      </c>
      <c r="AW36" s="24"/>
      <c r="AX36" s="24"/>
      <c r="AY36" s="24"/>
      <c r="AZ36" s="24"/>
      <c r="BA36" s="24"/>
      <c r="BB36" s="24" t="e">
        <f t="shared" si="56"/>
        <v>#DIV/0!</v>
      </c>
      <c r="BC36" s="24" t="e">
        <f t="shared" si="15"/>
        <v>#DIV/0!</v>
      </c>
      <c r="BD36" s="24"/>
      <c r="BE36" s="24"/>
      <c r="BF36" s="24"/>
      <c r="BG36" s="24"/>
      <c r="BH36" s="24"/>
      <c r="BI36" s="24" t="e">
        <f t="shared" si="57"/>
        <v>#DIV/0!</v>
      </c>
      <c r="BJ36" s="24" t="e">
        <f t="shared" si="16"/>
        <v>#DIV/0!</v>
      </c>
      <c r="BK36" s="24"/>
      <c r="BL36" s="24"/>
      <c r="BM36" s="24" t="e">
        <f t="shared" si="58"/>
        <v>#DIV/0!</v>
      </c>
      <c r="BN36" s="24" t="e">
        <f t="shared" si="17"/>
        <v>#DIV/0!</v>
      </c>
      <c r="BO36" s="5"/>
      <c r="BP36" s="5"/>
      <c r="BQ36" s="24" t="e">
        <f t="shared" si="59"/>
        <v>#DIV/0!</v>
      </c>
      <c r="BR36" s="24"/>
      <c r="BS36" s="24"/>
      <c r="BT36" s="24" t="e">
        <f t="shared" si="60"/>
        <v>#DIV/0!</v>
      </c>
      <c r="BU36" s="24"/>
      <c r="BV36" s="24"/>
      <c r="BW36" s="24" t="e">
        <f t="shared" si="40"/>
        <v>#DIV/0!</v>
      </c>
      <c r="BX36" s="24"/>
      <c r="BY36" s="24"/>
      <c r="BZ36" s="24" t="e">
        <f t="shared" si="50"/>
        <v>#DIV/0!</v>
      </c>
      <c r="CA36" s="24"/>
      <c r="CB36" s="24"/>
      <c r="CC36" s="24">
        <v>0</v>
      </c>
      <c r="CD36" s="6"/>
      <c r="CE36" s="6"/>
      <c r="CF36" s="24" t="e">
        <f t="shared" si="61"/>
        <v>#DIV/0!</v>
      </c>
      <c r="CG36" s="24"/>
      <c r="CH36" s="24"/>
      <c r="CI36" s="24" t="e">
        <f t="shared" si="62"/>
        <v>#DIV/0!</v>
      </c>
      <c r="CJ36" s="24" t="e">
        <f t="shared" si="63"/>
        <v>#DIV/0!</v>
      </c>
      <c r="CK36" s="24"/>
      <c r="CL36" s="24"/>
      <c r="CM36" s="24" t="e">
        <f t="shared" si="64"/>
        <v>#DIV/0!</v>
      </c>
      <c r="CN36" s="31"/>
      <c r="CO36" s="24"/>
      <c r="CP36" s="24" t="e">
        <f t="shared" si="43"/>
        <v>#DIV/0!</v>
      </c>
      <c r="CQ36" s="24"/>
      <c r="CR36" s="24"/>
      <c r="CS36" s="24" t="e">
        <f t="shared" si="65"/>
        <v>#DIV/0!</v>
      </c>
      <c r="CT36" s="24" t="e">
        <f t="shared" si="22"/>
        <v>#DIV/0!</v>
      </c>
      <c r="CU36" s="6"/>
      <c r="CV36" s="6"/>
      <c r="CW36" s="24" t="e">
        <f t="shared" si="66"/>
        <v>#DIV/0!</v>
      </c>
      <c r="CX36" s="24" t="e">
        <f t="shared" si="67"/>
        <v>#DIV/0!</v>
      </c>
      <c r="CY36" s="6"/>
      <c r="CZ36" s="6"/>
      <c r="DA36" s="24" t="e">
        <f t="shared" si="68"/>
        <v>#DIV/0!</v>
      </c>
      <c r="DB36" s="6"/>
      <c r="DC36" s="6"/>
      <c r="DD36" s="24" t="e">
        <f t="shared" si="69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2"/>
        <v>#DIV/0!</v>
      </c>
      <c r="F37" s="5"/>
      <c r="G37" s="5"/>
      <c r="H37" s="24" t="e">
        <f t="shared" si="51"/>
        <v>#DIV/0!</v>
      </c>
      <c r="I37" s="24"/>
      <c r="J37" s="24"/>
      <c r="K37" s="24"/>
      <c r="L37" s="24" t="e">
        <f t="shared" si="4"/>
        <v>#DIV/0!</v>
      </c>
      <c r="M37" s="24"/>
      <c r="N37" s="24"/>
      <c r="O37" s="24" t="e">
        <f t="shared" si="33"/>
        <v>#DIV/0!</v>
      </c>
      <c r="P37" s="24" t="e">
        <f t="shared" si="5"/>
        <v>#DIV/0!</v>
      </c>
      <c r="Q37" s="26"/>
      <c r="R37" s="5"/>
      <c r="S37" s="24" t="e">
        <f t="shared" si="52"/>
        <v>#DIV/0!</v>
      </c>
      <c r="T37" s="24" t="e">
        <f t="shared" si="6"/>
        <v>#DIV/0!</v>
      </c>
      <c r="U37" s="5"/>
      <c r="V37" s="5"/>
      <c r="W37" s="24" t="e">
        <f t="shared" si="53"/>
        <v>#DIV/0!</v>
      </c>
      <c r="X37" s="26"/>
      <c r="Y37" s="5"/>
      <c r="Z37" s="24" t="e">
        <f t="shared" si="7"/>
        <v>#DIV/0!</v>
      </c>
      <c r="AA37" s="24" t="e">
        <f t="shared" si="8"/>
        <v>#DIV/0!</v>
      </c>
      <c r="AB37" s="5"/>
      <c r="AC37" s="5"/>
      <c r="AD37" s="24" t="e">
        <f t="shared" si="54"/>
        <v>#DIV/0!</v>
      </c>
      <c r="AE37" s="24" t="e">
        <f t="shared" si="10"/>
        <v>#DIV/0!</v>
      </c>
      <c r="AF37" s="24"/>
      <c r="AG37" s="24"/>
      <c r="AH37" s="24"/>
      <c r="AI37" s="24"/>
      <c r="AJ37" s="24"/>
      <c r="AK37" s="24"/>
      <c r="AL37" s="24" t="e">
        <f t="shared" si="13"/>
        <v>#DIV/0!</v>
      </c>
      <c r="AM37" s="5"/>
      <c r="AN37" s="5"/>
      <c r="AO37" s="24" t="e">
        <f t="shared" si="55"/>
        <v>#DIV/0!</v>
      </c>
      <c r="AP37" s="24" t="e">
        <f t="shared" si="14"/>
        <v>#DIV/0!</v>
      </c>
      <c r="AQ37" s="5"/>
      <c r="AR37" s="5"/>
      <c r="AS37" s="24" t="e">
        <f t="shared" si="49"/>
        <v>#DIV/0!</v>
      </c>
      <c r="AT37" s="24"/>
      <c r="AU37" s="24"/>
      <c r="AV37" s="24" t="e">
        <f t="shared" si="36"/>
        <v>#DIV/0!</v>
      </c>
      <c r="AW37" s="24"/>
      <c r="AX37" s="24"/>
      <c r="AY37" s="24"/>
      <c r="AZ37" s="24"/>
      <c r="BA37" s="24"/>
      <c r="BB37" s="24" t="e">
        <f t="shared" si="56"/>
        <v>#DIV/0!</v>
      </c>
      <c r="BC37" s="24" t="e">
        <f t="shared" si="15"/>
        <v>#DIV/0!</v>
      </c>
      <c r="BD37" s="24"/>
      <c r="BE37" s="24"/>
      <c r="BF37" s="24"/>
      <c r="BG37" s="24"/>
      <c r="BH37" s="24"/>
      <c r="BI37" s="24" t="e">
        <f t="shared" si="57"/>
        <v>#DIV/0!</v>
      </c>
      <c r="BJ37" s="24" t="e">
        <f t="shared" si="16"/>
        <v>#DIV/0!</v>
      </c>
      <c r="BK37" s="24"/>
      <c r="BL37" s="24"/>
      <c r="BM37" s="24" t="e">
        <f t="shared" si="58"/>
        <v>#DIV/0!</v>
      </c>
      <c r="BN37" s="24" t="e">
        <f t="shared" si="17"/>
        <v>#DIV/0!</v>
      </c>
      <c r="BO37" s="5"/>
      <c r="BP37" s="5"/>
      <c r="BQ37" s="24" t="e">
        <f t="shared" si="59"/>
        <v>#DIV/0!</v>
      </c>
      <c r="BR37" s="24"/>
      <c r="BS37" s="24"/>
      <c r="BT37" s="24" t="e">
        <f t="shared" si="60"/>
        <v>#DIV/0!</v>
      </c>
      <c r="BU37" s="24"/>
      <c r="BV37" s="24"/>
      <c r="BW37" s="24" t="e">
        <f t="shared" si="40"/>
        <v>#DIV/0!</v>
      </c>
      <c r="BX37" s="24"/>
      <c r="BY37" s="24"/>
      <c r="BZ37" s="24" t="e">
        <f t="shared" si="50"/>
        <v>#DIV/0!</v>
      </c>
      <c r="CA37" s="24"/>
      <c r="CB37" s="24"/>
      <c r="CC37" s="24">
        <v>0</v>
      </c>
      <c r="CD37" s="6"/>
      <c r="CE37" s="6"/>
      <c r="CF37" s="24" t="e">
        <f t="shared" si="61"/>
        <v>#DIV/0!</v>
      </c>
      <c r="CG37" s="24"/>
      <c r="CH37" s="24"/>
      <c r="CI37" s="24" t="e">
        <f t="shared" si="62"/>
        <v>#DIV/0!</v>
      </c>
      <c r="CJ37" s="24" t="e">
        <f t="shared" si="63"/>
        <v>#DIV/0!</v>
      </c>
      <c r="CK37" s="24"/>
      <c r="CL37" s="24"/>
      <c r="CM37" s="24" t="e">
        <f t="shared" si="64"/>
        <v>#DIV/0!</v>
      </c>
      <c r="CN37" s="31"/>
      <c r="CO37" s="24"/>
      <c r="CP37" s="24" t="e">
        <f t="shared" si="43"/>
        <v>#DIV/0!</v>
      </c>
      <c r="CQ37" s="24"/>
      <c r="CR37" s="24"/>
      <c r="CS37" s="24" t="e">
        <f t="shared" si="65"/>
        <v>#DIV/0!</v>
      </c>
      <c r="CT37" s="24" t="e">
        <f t="shared" si="22"/>
        <v>#DIV/0!</v>
      </c>
      <c r="CU37" s="6"/>
      <c r="CV37" s="6"/>
      <c r="CW37" s="24" t="e">
        <f t="shared" si="66"/>
        <v>#DIV/0!</v>
      </c>
      <c r="CX37" s="24" t="e">
        <f t="shared" si="67"/>
        <v>#DIV/0!</v>
      </c>
      <c r="CY37" s="6"/>
      <c r="CZ37" s="6"/>
      <c r="DA37" s="24" t="e">
        <f t="shared" si="68"/>
        <v>#DIV/0!</v>
      </c>
      <c r="DB37" s="6"/>
      <c r="DC37" s="6"/>
      <c r="DD37" s="24" t="e">
        <f t="shared" si="69"/>
        <v>#DIV/0!</v>
      </c>
      <c r="DE37" s="24"/>
      <c r="DF37" s="24"/>
    </row>
    <row r="38" spans="1:110" s="30" customFormat="1" ht="32.25" customHeight="1">
      <c r="A38" s="101" t="s">
        <v>23</v>
      </c>
      <c r="B38" s="101"/>
      <c r="C38" s="34">
        <f>SUM(C14:C37)</f>
        <v>58050.700000000004</v>
      </c>
      <c r="D38" s="34">
        <f>SUM(D14:D37)</f>
        <v>5516.6</v>
      </c>
      <c r="E38" s="34">
        <f t="shared" si="2"/>
        <v>9.50307231437347</v>
      </c>
      <c r="F38" s="34">
        <f>SUM(F14:F37)</f>
        <v>11406.399999999998</v>
      </c>
      <c r="G38" s="34">
        <f>SUM(G14:G37)</f>
        <v>1967.8000000000002</v>
      </c>
      <c r="H38" s="34">
        <f t="shared" si="51"/>
        <v>17.251718333567126</v>
      </c>
      <c r="I38" s="34">
        <f>SUM(I14:I24)</f>
        <v>7867.3</v>
      </c>
      <c r="J38" s="34">
        <f>SUM(J14:J24)</f>
        <v>1529.1</v>
      </c>
      <c r="K38" s="34">
        <f>J38/I38*100</f>
        <v>19.436147089852934</v>
      </c>
      <c r="L38" s="34">
        <f t="shared" si="4"/>
        <v>67.97208392603127</v>
      </c>
      <c r="M38" s="34">
        <f>SUM(M14:M24)</f>
        <v>3753.9</v>
      </c>
      <c r="N38" s="34">
        <f>SUM(N14:N24)</f>
        <v>1066.8999999999999</v>
      </c>
      <c r="O38" s="24">
        <f t="shared" si="33"/>
        <v>28.421108713604514</v>
      </c>
      <c r="P38" s="24">
        <f t="shared" si="5"/>
        <v>47.42620910384067</v>
      </c>
      <c r="Q38" s="38">
        <f>SUM(Q14:Q37)</f>
        <v>618</v>
      </c>
      <c r="R38" s="34">
        <f>SUM(R14:R37)</f>
        <v>110.50000000000001</v>
      </c>
      <c r="S38" s="34">
        <f t="shared" si="52"/>
        <v>17.880258899676377</v>
      </c>
      <c r="T38" s="34">
        <f t="shared" si="6"/>
        <v>4.9119843527738265</v>
      </c>
      <c r="U38" s="34">
        <f>SUM(U14:U37)</f>
        <v>37.099999999999994</v>
      </c>
      <c r="V38" s="34">
        <f>SUM(V14:V37)</f>
        <v>6.8999999999999995</v>
      </c>
      <c r="W38" s="34">
        <f t="shared" si="53"/>
        <v>18.59838274932615</v>
      </c>
      <c r="X38" s="38">
        <f>SUM(X14:X37)</f>
        <v>835</v>
      </c>
      <c r="Y38" s="34">
        <f>SUM(Y14:Y37)</f>
        <v>95.2</v>
      </c>
      <c r="Z38" s="34">
        <f>Y38/X38*100</f>
        <v>11.40119760479042</v>
      </c>
      <c r="AA38" s="34">
        <f t="shared" si="8"/>
        <v>4.231863442389757</v>
      </c>
      <c r="AB38" s="34">
        <f>SUM(AB14:AB37)</f>
        <v>2525</v>
      </c>
      <c r="AC38" s="34">
        <f>SUM(AC14:AC37)</f>
        <v>241.3</v>
      </c>
      <c r="AD38" s="34">
        <f>AC38/AB38*100</f>
        <v>9.556435643564356</v>
      </c>
      <c r="AE38" s="34">
        <f t="shared" si="10"/>
        <v>10.72635135135135</v>
      </c>
      <c r="AF38" s="34">
        <f>SUM(AF14:AF24)</f>
        <v>98.3</v>
      </c>
      <c r="AG38" s="34">
        <f>SUM(AG14:AG24)</f>
        <v>8.3</v>
      </c>
      <c r="AH38" s="34">
        <f>AG38/AF38*100</f>
        <v>8.44354018311292</v>
      </c>
      <c r="AI38" s="34">
        <f>SUM(AI14:AI37)</f>
        <v>3539.1</v>
      </c>
      <c r="AJ38" s="34">
        <f>SUM(AJ14:AJ37)</f>
        <v>438.7</v>
      </c>
      <c r="AK38" s="34">
        <f>AJ38/AI38*100</f>
        <v>12.395806843547795</v>
      </c>
      <c r="AL38" s="34">
        <f t="shared" si="13"/>
        <v>19.501244665718346</v>
      </c>
      <c r="AM38" s="34">
        <f>SUM(AM14:AM37)</f>
        <v>283.2</v>
      </c>
      <c r="AN38" s="34">
        <f>SUM(AN14:AN37)</f>
        <v>69.8</v>
      </c>
      <c r="AO38" s="34">
        <f t="shared" si="55"/>
        <v>24.646892655367232</v>
      </c>
      <c r="AP38" s="34">
        <f t="shared" si="14"/>
        <v>3.1027738264580362</v>
      </c>
      <c r="AQ38" s="34">
        <f>SUM(AQ14:AQ37)</f>
        <v>16.7</v>
      </c>
      <c r="AR38" s="34">
        <f>SUM(AR14:AR37)</f>
        <v>3.6999999999999997</v>
      </c>
      <c r="AS38" s="24">
        <f t="shared" si="49"/>
        <v>22.15568862275449</v>
      </c>
      <c r="AT38" s="34">
        <f>SUM(AT14:AT37)</f>
        <v>450</v>
      </c>
      <c r="AU38" s="34">
        <f>SUM(AU14:AU37)</f>
        <v>214.3</v>
      </c>
      <c r="AV38" s="24">
        <f t="shared" si="36"/>
        <v>47.62222222222223</v>
      </c>
      <c r="AW38" s="34">
        <f>SUM(AW14:AW37)</f>
        <v>0</v>
      </c>
      <c r="AX38" s="34">
        <f>SUM(AX14:AX37)</f>
        <v>0</v>
      </c>
      <c r="AY38" s="34"/>
      <c r="AZ38" s="34">
        <f>SUM(AZ14:AZ37)</f>
        <v>190</v>
      </c>
      <c r="BA38" s="34">
        <f>SUM(BA14:BA37)</f>
        <v>150.9</v>
      </c>
      <c r="BB38" s="24">
        <f t="shared" si="56"/>
        <v>79.42105263157895</v>
      </c>
      <c r="BC38" s="34">
        <f t="shared" si="15"/>
        <v>6.707859174964437</v>
      </c>
      <c r="BD38" s="34">
        <f>SUM(BD14:BD24)</f>
        <v>0</v>
      </c>
      <c r="BE38" s="34">
        <f>SUM(BE14:BE24)</f>
        <v>0</v>
      </c>
      <c r="BF38" s="34"/>
      <c r="BG38" s="34">
        <f>SUM(BG14:BG24)</f>
        <v>2399.2</v>
      </c>
      <c r="BH38" s="34">
        <f>SUM(BH14:BH37)</f>
        <v>0</v>
      </c>
      <c r="BI38" s="24">
        <f>BH38/BG38*100</f>
        <v>0</v>
      </c>
      <c r="BJ38" s="34">
        <f t="shared" si="16"/>
        <v>0</v>
      </c>
      <c r="BK38" s="34">
        <f>SUM(BK14:BK37)</f>
        <v>200</v>
      </c>
      <c r="BL38" s="34">
        <f>SUM(BL14:BL37)</f>
        <v>0</v>
      </c>
      <c r="BM38" s="34">
        <f t="shared" si="58"/>
        <v>0</v>
      </c>
      <c r="BN38" s="34">
        <f t="shared" si="17"/>
        <v>0</v>
      </c>
      <c r="BO38" s="34">
        <f>SUM(BO14:BO24)</f>
        <v>46644.3</v>
      </c>
      <c r="BP38" s="34">
        <f>SUM(BP14:BP37)</f>
        <v>3548.7999999999997</v>
      </c>
      <c r="BQ38" s="34">
        <f t="shared" si="59"/>
        <v>7.608217938740639</v>
      </c>
      <c r="BR38" s="34">
        <f>SUM(BR14:BR24)</f>
        <v>7868.8</v>
      </c>
      <c r="BS38" s="34">
        <f>SUM(BS14:BS37)</f>
        <v>2000.1</v>
      </c>
      <c r="BT38" s="34">
        <f>BS38/BR38*100</f>
        <v>25.41810695404636</v>
      </c>
      <c r="BU38" s="34">
        <f>SUM(BU14:BU24)</f>
        <v>11107.3</v>
      </c>
      <c r="BV38" s="34">
        <f>SUM(BV14:BV24)</f>
        <v>0</v>
      </c>
      <c r="BW38" s="24">
        <f t="shared" si="40"/>
        <v>0</v>
      </c>
      <c r="BX38" s="34">
        <f>SUM(BX14:BX37)</f>
        <v>1956.8999999999999</v>
      </c>
      <c r="BY38" s="34">
        <f>SUM(BY14:BY37)</f>
        <v>281.8</v>
      </c>
      <c r="BZ38" s="34">
        <f>BY38/BX38*100</f>
        <v>14.400327047881856</v>
      </c>
      <c r="CA38" s="34">
        <f>SUM(CA14:CA37)</f>
        <v>0</v>
      </c>
      <c r="CB38" s="34">
        <f>SUM(CB14:CB37)</f>
        <v>0</v>
      </c>
      <c r="CC38" s="24">
        <v>0</v>
      </c>
      <c r="CD38" s="34">
        <f>SUM(CD14:CD24)</f>
        <v>60165.5</v>
      </c>
      <c r="CE38" s="34">
        <f>SUM(CE14:CE24)</f>
        <v>5195.9</v>
      </c>
      <c r="CF38" s="34">
        <f t="shared" si="61"/>
        <v>8.63601233264911</v>
      </c>
      <c r="CG38" s="34">
        <f>SUM(CG14:CG24)</f>
        <v>15918.499999999998</v>
      </c>
      <c r="CH38" s="34">
        <f>SUM(CH14:CH37)</f>
        <v>3794.6000000000004</v>
      </c>
      <c r="CI38" s="34">
        <f t="shared" si="62"/>
        <v>23.83767314759557</v>
      </c>
      <c r="CJ38" s="34">
        <f t="shared" si="63"/>
        <v>73.03065878866029</v>
      </c>
      <c r="CK38" s="34">
        <f>SUM(CK14:CK24)</f>
        <v>13629.6</v>
      </c>
      <c r="CL38" s="34">
        <f>SUM(CL14:CL37)</f>
        <v>3794.6000000000004</v>
      </c>
      <c r="CM38" s="34">
        <f t="shared" si="64"/>
        <v>27.84087574103422</v>
      </c>
      <c r="CN38" s="34">
        <f>SUM(CN14:CN37)</f>
        <v>23959.200000000004</v>
      </c>
      <c r="CO38" s="34">
        <f>SUM(CO14:CO37)</f>
        <v>83.5</v>
      </c>
      <c r="CP38" s="34">
        <f t="shared" si="43"/>
        <v>0.34850913219139196</v>
      </c>
      <c r="CQ38" s="34">
        <f>SUM(CQ14:CQ37)</f>
        <v>10726.499999999998</v>
      </c>
      <c r="CR38" s="34">
        <f>SUM(CR14:CR37)</f>
        <v>285.3</v>
      </c>
      <c r="CS38" s="34">
        <f t="shared" si="65"/>
        <v>2.6597678646343175</v>
      </c>
      <c r="CT38" s="34">
        <f t="shared" si="22"/>
        <v>5.490867799611233</v>
      </c>
      <c r="CU38" s="34">
        <f>SUM(CU14:CU37)</f>
        <v>8571.899999999998</v>
      </c>
      <c r="CV38" s="34">
        <f>SUM(CV14:CV37)</f>
        <v>787.8</v>
      </c>
      <c r="CW38" s="34">
        <f t="shared" si="66"/>
        <v>9.190494522801247</v>
      </c>
      <c r="CX38" s="34">
        <f t="shared" si="67"/>
        <v>15.161954618064243</v>
      </c>
      <c r="CY38" s="34">
        <f>SUM(CY14:CY37)</f>
        <v>3623.2000000000003</v>
      </c>
      <c r="CZ38" s="34">
        <f>SUM(CZ14:CZ37)</f>
        <v>0</v>
      </c>
      <c r="DA38" s="34">
        <f t="shared" si="68"/>
        <v>0</v>
      </c>
      <c r="DB38" s="34">
        <f>SUM(DB14:DB37)</f>
        <v>861.8999999999999</v>
      </c>
      <c r="DC38" s="34">
        <f>SUM(DC14:DC37)</f>
        <v>0</v>
      </c>
      <c r="DD38" s="34">
        <f t="shared" si="69"/>
        <v>0</v>
      </c>
      <c r="DE38" s="34">
        <f>SUM(DE14:DE37)</f>
        <v>-2114.8</v>
      </c>
      <c r="DF38" s="34">
        <f>SUM(DF14:DF24)</f>
        <v>320.69999999999993</v>
      </c>
    </row>
    <row r="39" s="35" customFormat="1" ht="28.5" customHeight="1"/>
    <row r="40" s="33" customFormat="1" ht="15.75"/>
    <row r="41" s="36" customFormat="1" ht="27.75" customHeight="1"/>
    <row r="45" ht="12.75">
      <c r="Z45" s="32"/>
    </row>
  </sheetData>
  <sheetProtection/>
  <mergeCells count="56">
    <mergeCell ref="M10:Q10"/>
    <mergeCell ref="AI10:AK11"/>
    <mergeCell ref="X11:Z12"/>
    <mergeCell ref="AA11:AA12"/>
    <mergeCell ref="AE11:AE12"/>
    <mergeCell ref="AB11:AD12"/>
    <mergeCell ref="AF11:AH12"/>
    <mergeCell ref="T11:T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8" r:id="rId1"/>
  <colBreaks count="4" manualBreakCount="4">
    <brk id="23" max="40" man="1"/>
    <brk id="42" max="40" man="1"/>
    <brk id="62" max="40" man="1"/>
    <brk id="8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2019-04-16T12:02:20Z</cp:lastPrinted>
  <dcterms:created xsi:type="dcterms:W3CDTF">2006-03-31T05:22:05Z</dcterms:created>
  <dcterms:modified xsi:type="dcterms:W3CDTF">2019-04-16T12:02:21Z</dcterms:modified>
  <cp:category/>
  <cp:version/>
  <cp:contentType/>
  <cp:contentStatus/>
  <cp:revision>1</cp:revision>
</cp:coreProperties>
</file>