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'SVODKA12'!$A$1:$AG$45</definedName>
    <definedName name="_xlnm.Print_Area" localSheetId="0">'SVODKA12'!$A$1:$F$42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<sst xmlns="http://schemas.openxmlformats.org/spreadsheetml/2006/main" count="48" uniqueCount="45">
  <si>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</si>
  <si>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</si>
  <si>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</si>
  <si>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</si>
  <si>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</si>
  <si>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</si>
  <si>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</si>
  <si>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</si>
  <si>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</si>
  <si>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</si>
  <si>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</si>
  <si>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</si>
  <si>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</si>
  <si>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</si>
  <si>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</si>
  <si>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</si>
  <si>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</si>
  <si>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</si>
  <si>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</si>
  <si>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</si>
  <si>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</si>
  <si>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</si>
  <si>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</si>
  <si>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</si>
  <si>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</si>
  <si>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</si>
  <si>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</si>
  <si>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</si>
  <si>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</si>
  <si>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</si>
  <si>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</si>
  <si>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</si>
  <si>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</si>
  <si>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</si>
  <si>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</si>
  <si>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</si>
  <si>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</si>
  <si>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2019 год</t>
  </si>
  <si>
    <t xml:space="preserve">на </t>
  </si>
  <si>
    <t>Налоговые и неналоговые</t>
  </si>
  <si>
    <t>БЮДЖЕТА ШУМЕРЛИНСКОГО РАЙОНА на 01.06.2019г.</t>
  </si>
  <si>
    <t>01.06.2019г.</t>
  </si>
  <si>
    <t>01.06.2018г.</t>
  </si>
  <si>
    <t>на 01.06.2019г./</t>
  </si>
  <si>
    <t>на 01.06.2018г.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</si>
</sst>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5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6" fillId="33" borderId="13" xfId="0" applyNumberFormat="1" applyFont="1" applyFill="1" applyBorder="1" applyAlignment="1" applyProtection="1">
      <alignment horizontal="center" wrapText="1"/>
      <protection/>
    </xf>
    <xf numFmtId="4" fontId="5" fillId="33" borderId="14" xfId="0" applyNumberFormat="1" applyFont="1" applyFill="1" applyBorder="1" applyAlignment="1" applyProtection="1">
      <alignment horizontal="center" wrapText="1"/>
      <protection/>
    </xf>
    <xf numFmtId="4" fontId="5" fillId="33" borderId="15" xfId="0" applyNumberFormat="1" applyFont="1" applyFill="1" applyBorder="1" applyAlignment="1" applyProtection="1">
      <alignment horizontal="center" wrapText="1"/>
      <protection/>
    </xf>
    <xf numFmtId="4" fontId="6" fillId="33" borderId="15" xfId="0" applyNumberFormat="1" applyFont="1" applyFill="1" applyBorder="1" applyAlignment="1" applyProtection="1">
      <alignment horizontal="center" wrapText="1"/>
      <protection/>
    </xf>
    <xf numFmtId="4" fontId="5" fillId="33" borderId="16" xfId="0" applyNumberFormat="1" applyFont="1" applyFill="1" applyBorder="1" applyAlignment="1" applyProtection="1">
      <alignment horizontal="left" wrapText="1"/>
      <protection/>
    </xf>
    <xf numFmtId="4" fontId="5" fillId="33" borderId="17" xfId="0" applyNumberFormat="1" applyFont="1" applyFill="1" applyBorder="1" applyAlignment="1" applyProtection="1">
      <alignment horizontal="left" wrapText="1"/>
      <protection/>
    </xf>
    <xf numFmtId="4" fontId="5" fillId="33" borderId="16" xfId="0" applyNumberFormat="1" applyFont="1" applyFill="1" applyBorder="1" applyAlignment="1">
      <alignment horizontal="left" wrapText="1"/>
    </xf>
    <xf numFmtId="4" fontId="5" fillId="33" borderId="18" xfId="0" applyNumberFormat="1" applyFont="1" applyFill="1" applyBorder="1" applyAlignment="1">
      <alignment horizontal="left" wrapText="1"/>
    </xf>
    <xf numFmtId="4" fontId="5" fillId="33" borderId="19" xfId="0" applyNumberFormat="1" applyFont="1" applyFill="1" applyBorder="1" applyAlignment="1" applyProtection="1">
      <alignment horizontal="left" wrapText="1"/>
      <protection/>
    </xf>
    <xf numFmtId="4" fontId="5" fillId="33" borderId="19" xfId="0" applyNumberFormat="1" applyFont="1" applyFill="1" applyBorder="1" applyAlignment="1">
      <alignment horizontal="left" wrapText="1"/>
    </xf>
    <xf numFmtId="4" fontId="5" fillId="33" borderId="20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7" fillId="33" borderId="2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21" xfId="0" applyNumberFormat="1" applyFont="1" applyFill="1" applyBorder="1" applyAlignment="1">
      <alignment horizontal="right"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0" xfId="0" applyNumberFormat="1" applyFont="1" applyFill="1" applyAlignment="1">
      <alignment horizontal="center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400" workbookViewId="0" topLeftCell="A40">
      <selection activeCell="F53" sqref="F53"/>
    </sheetView>
  </sheetViews>
  <sheetFormatPr defaultColWidth="9.796875" defaultRowHeight="15"/>
  <cols>
    <col min="1" max="1" width="37.796875" style="7" customWidth="1"/>
    <col min="2" max="2" width="10.3984375" style="7" customWidth="1"/>
    <col min="3" max="3" width="10.59765625" style="7" customWidth="1"/>
    <col min="4" max="4" width="9" style="7" customWidth="1"/>
    <col min="5" max="5" width="9.796875" style="7" customWidth="1"/>
    <col min="6" max="6" width="11.7968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51" t="s">
        <v>26</v>
      </c>
      <c r="B1" s="51"/>
      <c r="C1" s="51"/>
      <c r="D1" s="51"/>
      <c r="E1" s="51"/>
      <c r="F1" s="51"/>
      <c r="G1" s="6"/>
      <c r="H1" s="6"/>
      <c r="I1" s="6"/>
      <c r="J1" s="6"/>
      <c r="K1" s="6"/>
      <c r="L1" s="6"/>
    </row>
    <row r="2" spans="1:12" ht="15.75">
      <c r="A2" s="51" t="s">
        <v>40</v>
      </c>
      <c r="B2" s="51"/>
      <c r="C2" s="51"/>
      <c r="D2" s="51"/>
      <c r="E2" s="51"/>
      <c r="F2" s="51"/>
      <c r="G2" s="6"/>
      <c r="H2" s="6"/>
      <c r="I2" s="6"/>
      <c r="J2" s="6"/>
      <c r="K2" s="6"/>
      <c r="L2" s="6"/>
    </row>
    <row r="3" spans="1:12" ht="15.75">
      <c r="A3" s="50"/>
      <c r="B3" s="50"/>
      <c r="C3" s="50"/>
      <c r="D3" s="50"/>
      <c r="E3" s="50"/>
      <c r="F3" s="50"/>
      <c r="G3" s="6"/>
      <c r="H3" s="6"/>
      <c r="I3" s="6"/>
      <c r="J3" s="6"/>
      <c r="K3" s="6"/>
      <c r="L3" s="6"/>
    </row>
    <row r="4" spans="1:12" ht="15.75">
      <c r="A4" s="50"/>
      <c r="B4" s="50"/>
      <c r="C4" s="50"/>
      <c r="D4" s="50"/>
      <c r="E4" s="50"/>
      <c r="F4" s="50"/>
      <c r="G4" s="6"/>
      <c r="H4" s="6"/>
      <c r="I4" s="6"/>
      <c r="J4" s="6"/>
      <c r="K4" s="6"/>
      <c r="L4" s="6"/>
    </row>
    <row r="5" spans="1:12" ht="16.5" thickBot="1">
      <c r="A5" s="9"/>
      <c r="B5" s="10"/>
      <c r="C5" s="10"/>
      <c r="D5" s="10"/>
      <c r="E5" s="10"/>
      <c r="F5" s="11"/>
      <c r="G5" s="6"/>
      <c r="H5" s="6"/>
      <c r="I5" s="6"/>
      <c r="J5" s="6"/>
      <c r="K5" s="6"/>
      <c r="L5" s="6"/>
    </row>
    <row r="6" spans="1:17" ht="15.75" customHeight="1">
      <c r="A6" s="12"/>
      <c r="B6" s="13" t="s">
        <v>0</v>
      </c>
      <c r="C6" s="14" t="s">
        <v>1</v>
      </c>
      <c r="D6" s="13" t="s">
        <v>14</v>
      </c>
      <c r="E6" s="14" t="s">
        <v>1</v>
      </c>
      <c r="F6" s="15" t="s">
        <v>15</v>
      </c>
      <c r="G6" s="6"/>
      <c r="H6" s="6"/>
      <c r="I6" s="6"/>
      <c r="J6" s="6"/>
      <c r="K6" s="6"/>
      <c r="Q6" s="8"/>
    </row>
    <row r="7" spans="1:17" ht="15.75">
      <c r="A7" s="16" t="s">
        <v>2</v>
      </c>
      <c r="B7" s="16" t="s">
        <v>9</v>
      </c>
      <c r="C7" s="17" t="s">
        <v>38</v>
      </c>
      <c r="D7" s="16" t="s">
        <v>3</v>
      </c>
      <c r="E7" s="17" t="s">
        <v>9</v>
      </c>
      <c r="F7" s="18" t="s">
        <v>43</v>
      </c>
      <c r="G7" s="6"/>
      <c r="H7" s="6"/>
      <c r="I7" s="6"/>
      <c r="J7" s="6"/>
      <c r="K7" s="6"/>
      <c r="Q7" s="8"/>
    </row>
    <row r="8" spans="1:17" ht="15.75">
      <c r="A8" s="16" t="s">
        <v>4</v>
      </c>
      <c r="B8" s="16" t="s">
        <v>37</v>
      </c>
      <c r="C8" s="17" t="s">
        <v>41</v>
      </c>
      <c r="D8" s="16"/>
      <c r="E8" s="17" t="s">
        <v>42</v>
      </c>
      <c r="F8" s="18" t="s">
        <v>44</v>
      </c>
      <c r="G8" s="6"/>
      <c r="H8" s="6"/>
      <c r="I8" s="6"/>
      <c r="J8" s="6"/>
      <c r="K8" s="6"/>
      <c r="Q8" s="8"/>
    </row>
    <row r="9" spans="1:17" ht="16.5" thickBot="1">
      <c r="A9" s="19"/>
      <c r="B9" s="19"/>
      <c r="C9" s="20"/>
      <c r="D9" s="21"/>
      <c r="E9" s="22"/>
      <c r="F9" s="20"/>
      <c r="G9" s="6"/>
      <c r="H9" s="6"/>
      <c r="I9" s="6"/>
      <c r="J9" s="6"/>
      <c r="K9" s="6"/>
      <c r="Q9" s="8"/>
    </row>
    <row r="10" spans="1:17" ht="12" customHeight="1">
      <c r="A10" s="23"/>
      <c r="B10" s="23"/>
      <c r="C10" s="23"/>
      <c r="D10" s="24"/>
      <c r="E10" s="24"/>
      <c r="F10" s="25"/>
      <c r="G10" s="6"/>
      <c r="H10" s="6"/>
      <c r="I10" s="6"/>
      <c r="J10" s="6"/>
      <c r="K10" s="6"/>
      <c r="Q10" s="8"/>
    </row>
    <row r="11" spans="1:12" ht="25.5" customHeight="1">
      <c r="A11" s="26" t="s">
        <v>10</v>
      </c>
      <c r="B11" s="36">
        <f>B14+B34+B26</f>
        <v>255968.8</v>
      </c>
      <c r="C11" s="36">
        <f>C14+C34+C26</f>
        <v>73570.5</v>
      </c>
      <c r="D11" s="37">
        <f>(C11/B11)*100</f>
        <v>28.741979491250497</v>
      </c>
      <c r="E11" s="36">
        <f>E14+E34+E26</f>
        <v>64462.9</v>
      </c>
      <c r="F11" s="38">
        <f>C11/E11*100</f>
        <v>114.12843666667183</v>
      </c>
      <c r="G11" s="6"/>
      <c r="H11" s="6"/>
      <c r="I11" s="6"/>
      <c r="J11" s="6"/>
      <c r="K11" s="6"/>
      <c r="L11" s="6"/>
    </row>
    <row r="12" spans="1:12" ht="25.5" customHeight="1">
      <c r="A12" s="26" t="s">
        <v>33</v>
      </c>
      <c r="B12" s="39">
        <f>B14+B37+B26</f>
        <v>38358.6</v>
      </c>
      <c r="C12" s="39">
        <f>C14+C37+C26</f>
        <v>11253.7</v>
      </c>
      <c r="D12" s="37">
        <f>(C12/B12)*100</f>
        <v>29.338140599500505</v>
      </c>
      <c r="E12" s="36">
        <f>E14+E37+E26</f>
        <v>10828.599999999999</v>
      </c>
      <c r="F12" s="38">
        <f>C12/E12*100</f>
        <v>103.92571523557987</v>
      </c>
      <c r="G12" s="6"/>
      <c r="H12" s="6"/>
      <c r="I12" s="6"/>
      <c r="J12" s="6"/>
      <c r="K12" s="6"/>
      <c r="L12" s="6"/>
    </row>
    <row r="13" spans="1:12" ht="22.5" customHeight="1">
      <c r="A13" s="27" t="s">
        <v>39</v>
      </c>
      <c r="B13" s="40">
        <f>B14+B26</f>
        <v>36222.899999999994</v>
      </c>
      <c r="C13" s="40">
        <f>C14+C26</f>
        <v>10794.2</v>
      </c>
      <c r="D13" s="37">
        <f>(C13/B13)*100</f>
        <v>29.799381054526286</v>
      </c>
      <c r="E13" s="40">
        <f>E14+E26</f>
        <v>10555.8</v>
      </c>
      <c r="F13" s="38">
        <f>C13/E13*100</f>
        <v>102.25847401428601</v>
      </c>
      <c r="G13" s="6"/>
      <c r="H13" s="6"/>
      <c r="I13" s="6"/>
      <c r="J13" s="6"/>
      <c r="K13" s="6"/>
      <c r="L13" s="6"/>
    </row>
    <row r="14" spans="1:12" ht="22.5" customHeight="1">
      <c r="A14" s="2" t="s">
        <v>31</v>
      </c>
      <c r="B14" s="41">
        <f>B16+B17+B18+B19+B21+B22+B23+B24+B25+B20</f>
        <v>25752.6</v>
      </c>
      <c r="C14" s="41">
        <f>C16+C17+C18+C19+C21+C22+C23+C24+C25+C20</f>
        <v>9002.5</v>
      </c>
      <c r="D14" s="37">
        <f>(C14/B14)*100</f>
        <v>34.95763534555734</v>
      </c>
      <c r="E14" s="41">
        <f>E16+E17+E18+E19+E21+E22+E23+E24+E25+E20</f>
        <v>8807.599999999999</v>
      </c>
      <c r="F14" s="38">
        <f>C14/E14*100</f>
        <v>102.21286161951045</v>
      </c>
      <c r="G14" s="6"/>
      <c r="H14" s="6"/>
      <c r="I14" s="6"/>
      <c r="J14" s="6"/>
      <c r="K14" s="6"/>
      <c r="L14" s="6"/>
    </row>
    <row r="15" spans="1:12" ht="15.75">
      <c r="A15" s="1" t="s">
        <v>11</v>
      </c>
      <c r="B15" s="37"/>
      <c r="C15" s="37"/>
      <c r="D15" s="37"/>
      <c r="E15" s="39"/>
      <c r="F15" s="42"/>
      <c r="G15" s="6"/>
      <c r="H15" s="6"/>
      <c r="I15" s="6"/>
      <c r="J15" s="6"/>
      <c r="K15" s="6"/>
      <c r="L15" s="6"/>
    </row>
    <row r="16" spans="1:12" ht="23.25" customHeight="1">
      <c r="A16" s="1" t="s">
        <v>5</v>
      </c>
      <c r="B16" s="37">
        <v>13341.4</v>
      </c>
      <c r="C16" s="37">
        <v>4639.9</v>
      </c>
      <c r="D16" s="37">
        <f aca="true" t="shared" si="0" ref="D16:D24">(C16/B16)*100</f>
        <v>34.77820918344401</v>
      </c>
      <c r="E16" s="37">
        <v>4743.2</v>
      </c>
      <c r="F16" s="42">
        <f aca="true" t="shared" si="1" ref="F16:F26">C16/E16*100</f>
        <v>97.82214538708045</v>
      </c>
      <c r="G16" s="6"/>
      <c r="H16" s="28"/>
      <c r="I16" s="6"/>
      <c r="J16" s="6"/>
      <c r="K16" s="6"/>
      <c r="L16" s="6"/>
    </row>
    <row r="17" spans="1:12" ht="23.25" customHeight="1">
      <c r="A17" s="1" t="s">
        <v>29</v>
      </c>
      <c r="B17" s="37">
        <v>6484.2</v>
      </c>
      <c r="C17" s="37">
        <v>3042.7</v>
      </c>
      <c r="D17" s="37">
        <f t="shared" si="0"/>
        <v>46.9248326701829</v>
      </c>
      <c r="E17" s="37">
        <v>2501.6</v>
      </c>
      <c r="F17" s="42">
        <f t="shared" si="1"/>
        <v>121.63015669971217</v>
      </c>
      <c r="G17" s="6"/>
      <c r="H17" s="28"/>
      <c r="I17" s="6"/>
      <c r="J17" s="6"/>
      <c r="K17" s="6"/>
      <c r="L17" s="6"/>
    </row>
    <row r="18" spans="1:12" ht="36" customHeight="1">
      <c r="A18" s="1" t="s">
        <v>34</v>
      </c>
      <c r="B18" s="39">
        <v>1150</v>
      </c>
      <c r="C18" s="39">
        <v>382.4</v>
      </c>
      <c r="D18" s="37">
        <f t="shared" si="0"/>
        <v>33.25217391304348</v>
      </c>
      <c r="E18" s="43">
        <v>496.6</v>
      </c>
      <c r="F18" s="42">
        <f t="shared" si="1"/>
        <v>77.0036246476037</v>
      </c>
      <c r="G18" s="6"/>
      <c r="H18" s="6"/>
      <c r="I18" s="6"/>
      <c r="J18" s="6"/>
      <c r="K18" s="6"/>
      <c r="L18" s="6"/>
    </row>
    <row r="19" spans="1:12" ht="22.5" customHeight="1">
      <c r="A19" s="1" t="s">
        <v>6</v>
      </c>
      <c r="B19" s="37">
        <v>123.7</v>
      </c>
      <c r="C19" s="37">
        <v>42.5</v>
      </c>
      <c r="D19" s="37">
        <f t="shared" si="0"/>
        <v>34.35731608730801</v>
      </c>
      <c r="E19" s="43">
        <v>64.7</v>
      </c>
      <c r="F19" s="42">
        <f t="shared" si="1"/>
        <v>65.68778979907263</v>
      </c>
      <c r="G19" s="6"/>
      <c r="H19" s="6"/>
      <c r="I19" s="6"/>
      <c r="J19" s="6"/>
      <c r="K19" s="6"/>
      <c r="L19" s="6"/>
    </row>
    <row r="20" spans="1:12" ht="31.5" customHeight="1">
      <c r="A20" s="1" t="s">
        <v>35</v>
      </c>
      <c r="B20" s="37">
        <v>220</v>
      </c>
      <c r="C20" s="37">
        <v>68.5</v>
      </c>
      <c r="D20" s="37">
        <f t="shared" si="0"/>
        <v>31.136363636363633</v>
      </c>
      <c r="E20" s="43">
        <v>74</v>
      </c>
      <c r="F20" s="42">
        <f t="shared" si="1"/>
        <v>92.56756756756756</v>
      </c>
      <c r="G20" s="6"/>
      <c r="H20" s="6"/>
      <c r="I20" s="6"/>
      <c r="J20" s="6"/>
      <c r="K20" s="6"/>
      <c r="L20" s="6"/>
    </row>
    <row r="21" spans="1:12" ht="19.5" customHeight="1">
      <c r="A21" s="1" t="s">
        <v>7</v>
      </c>
      <c r="B21" s="37">
        <v>835</v>
      </c>
      <c r="C21" s="37">
        <v>117.2</v>
      </c>
      <c r="D21" s="37">
        <f t="shared" si="0"/>
        <v>14.035928143712576</v>
      </c>
      <c r="E21" s="43">
        <v>42.3</v>
      </c>
      <c r="F21" s="42">
        <f t="shared" si="1"/>
        <v>277.0685579196218</v>
      </c>
      <c r="G21" s="6"/>
      <c r="H21" s="6"/>
      <c r="I21" s="6"/>
      <c r="J21" s="6"/>
      <c r="K21" s="6"/>
      <c r="L21" s="6"/>
    </row>
    <row r="22" spans="1:12" ht="21" customHeight="1">
      <c r="A22" s="1" t="s">
        <v>30</v>
      </c>
      <c r="B22" s="37">
        <v>630</v>
      </c>
      <c r="C22" s="37">
        <v>87.6</v>
      </c>
      <c r="D22" s="37">
        <f t="shared" si="0"/>
        <v>13.904761904761903</v>
      </c>
      <c r="E22" s="43">
        <v>67.7</v>
      </c>
      <c r="F22" s="42">
        <f t="shared" si="1"/>
        <v>129.3943870014771</v>
      </c>
      <c r="G22" s="6"/>
      <c r="H22" s="6"/>
      <c r="I22" s="6"/>
      <c r="J22" s="6"/>
      <c r="K22" s="6"/>
      <c r="L22" s="6"/>
    </row>
    <row r="23" spans="1:12" ht="21" customHeight="1">
      <c r="A23" s="1" t="s">
        <v>8</v>
      </c>
      <c r="B23" s="37">
        <v>2525</v>
      </c>
      <c r="C23" s="37">
        <v>501.2</v>
      </c>
      <c r="D23" s="37">
        <f t="shared" si="0"/>
        <v>19.84950495049505</v>
      </c>
      <c r="E23" s="43">
        <v>663.7</v>
      </c>
      <c r="F23" s="42">
        <f t="shared" si="1"/>
        <v>75.51604640650896</v>
      </c>
      <c r="G23" s="6"/>
      <c r="H23" s="6"/>
      <c r="I23" s="6"/>
      <c r="J23" s="6"/>
      <c r="K23" s="6"/>
      <c r="L23" s="6"/>
    </row>
    <row r="24" spans="1:12" ht="21" customHeight="1">
      <c r="A24" s="1" t="s">
        <v>17</v>
      </c>
      <c r="B24" s="37">
        <v>443.3</v>
      </c>
      <c r="C24" s="37">
        <v>120.5</v>
      </c>
      <c r="D24" s="37">
        <f t="shared" si="0"/>
        <v>27.182494924430404</v>
      </c>
      <c r="E24" s="43">
        <v>153.8</v>
      </c>
      <c r="F24" s="42">
        <f t="shared" si="1"/>
        <v>78.34850455136541</v>
      </c>
      <c r="G24" s="6"/>
      <c r="H24" s="6"/>
      <c r="I24" s="6"/>
      <c r="J24" s="6"/>
      <c r="K24" s="6"/>
      <c r="L24" s="6"/>
    </row>
    <row r="25" spans="1:12" ht="37.5" customHeight="1">
      <c r="A25" s="1" t="s">
        <v>25</v>
      </c>
      <c r="B25" s="37">
        <v>0</v>
      </c>
      <c r="C25" s="37">
        <v>0</v>
      </c>
      <c r="D25" s="37"/>
      <c r="E25" s="43">
        <v>0</v>
      </c>
      <c r="F25" s="42"/>
      <c r="G25" s="6"/>
      <c r="H25" s="6"/>
      <c r="I25" s="6"/>
      <c r="J25" s="6"/>
      <c r="K25" s="6"/>
      <c r="L25" s="6"/>
    </row>
    <row r="26" spans="1:12" ht="27" customHeight="1">
      <c r="A26" s="2" t="s">
        <v>32</v>
      </c>
      <c r="B26" s="41">
        <f>B28+B29+B30+B31+B32+B33</f>
        <v>10470.3</v>
      </c>
      <c r="C26" s="41">
        <f>C28+C29+C30+C31+C32+C33</f>
        <v>1791.7</v>
      </c>
      <c r="D26" s="37">
        <f>(C26/B26)*100</f>
        <v>17.112212639561427</v>
      </c>
      <c r="E26" s="41">
        <f>E28+E29+E30+E31+E32+E33</f>
        <v>1748.1999999999998</v>
      </c>
      <c r="F26" s="42">
        <f t="shared" si="1"/>
        <v>102.48827365290015</v>
      </c>
      <c r="G26" s="6"/>
      <c r="H26" s="6"/>
      <c r="I26" s="6"/>
      <c r="J26" s="6"/>
      <c r="K26" s="6"/>
      <c r="L26" s="6"/>
    </row>
    <row r="27" spans="1:12" ht="18.75" customHeight="1">
      <c r="A27" s="1" t="s">
        <v>11</v>
      </c>
      <c r="B27" s="37"/>
      <c r="C27" s="37"/>
      <c r="D27" s="37"/>
      <c r="E27" s="43"/>
      <c r="F27" s="42"/>
      <c r="G27" s="6"/>
      <c r="H27" s="6"/>
      <c r="I27" s="6"/>
      <c r="J27" s="6"/>
      <c r="K27" s="6"/>
      <c r="L27" s="6"/>
    </row>
    <row r="28" spans="1:12" ht="35.25" customHeight="1">
      <c r="A28" s="1" t="s">
        <v>28</v>
      </c>
      <c r="B28" s="37">
        <v>3741.1</v>
      </c>
      <c r="C28" s="44">
        <v>858.4</v>
      </c>
      <c r="D28" s="37">
        <f>(C28/B28)*100</f>
        <v>22.945123092138676</v>
      </c>
      <c r="E28" s="45">
        <v>603.3</v>
      </c>
      <c r="F28" s="42">
        <f aca="true" t="shared" si="2" ref="F28:F39">C28/E28*100</f>
        <v>142.28410409414886</v>
      </c>
      <c r="G28" s="6"/>
      <c r="H28" s="6"/>
      <c r="I28" s="6"/>
      <c r="J28" s="6"/>
      <c r="K28" s="6"/>
      <c r="L28" s="6"/>
    </row>
    <row r="29" spans="1:12" ht="36" customHeight="1">
      <c r="A29" s="1" t="s">
        <v>18</v>
      </c>
      <c r="B29" s="37">
        <v>720</v>
      </c>
      <c r="C29" s="37">
        <v>99.6</v>
      </c>
      <c r="D29" s="37">
        <f>(C29/B29)*100</f>
        <v>13.833333333333334</v>
      </c>
      <c r="E29" s="43">
        <v>548.9</v>
      </c>
      <c r="F29" s="42">
        <f t="shared" si="2"/>
        <v>18.145381672435782</v>
      </c>
      <c r="G29" s="6"/>
      <c r="H29" s="6"/>
      <c r="I29" s="6"/>
      <c r="J29" s="6"/>
      <c r="K29" s="6"/>
      <c r="L29" s="6"/>
    </row>
    <row r="30" spans="1:12" ht="33.75" customHeight="1">
      <c r="A30" s="1" t="s">
        <v>23</v>
      </c>
      <c r="B30" s="37">
        <v>530</v>
      </c>
      <c r="C30" s="37">
        <v>546</v>
      </c>
      <c r="D30" s="37">
        <f>(C30/B30)*100</f>
        <v>103.01886792452831</v>
      </c>
      <c r="E30" s="43">
        <v>273.7</v>
      </c>
      <c r="F30" s="42">
        <f t="shared" si="2"/>
        <v>199.48849104859337</v>
      </c>
      <c r="G30" s="6"/>
      <c r="H30" s="6"/>
      <c r="I30" s="6"/>
      <c r="J30" s="6"/>
      <c r="K30" s="6"/>
      <c r="L30" s="6"/>
    </row>
    <row r="31" spans="1:12" ht="33" customHeight="1">
      <c r="A31" s="1" t="s">
        <v>27</v>
      </c>
      <c r="B31" s="37">
        <v>5249.2</v>
      </c>
      <c r="C31" s="44">
        <v>221.5</v>
      </c>
      <c r="D31" s="37">
        <f>(C31/B31)*100</f>
        <v>4.219690619522975</v>
      </c>
      <c r="E31" s="45">
        <v>232.5</v>
      </c>
      <c r="F31" s="42">
        <f t="shared" si="2"/>
        <v>95.26881720430107</v>
      </c>
      <c r="G31" s="6"/>
      <c r="H31" s="6"/>
      <c r="I31" s="6"/>
      <c r="J31" s="6"/>
      <c r="K31" s="6"/>
      <c r="L31" s="6"/>
    </row>
    <row r="32" spans="1:12" ht="22.5" customHeight="1">
      <c r="A32" s="1" t="s">
        <v>19</v>
      </c>
      <c r="B32" s="37">
        <v>230</v>
      </c>
      <c r="C32" s="44">
        <v>66</v>
      </c>
      <c r="D32" s="37">
        <f>(C32/B32)*100</f>
        <v>28.695652173913043</v>
      </c>
      <c r="E32" s="45">
        <v>89.8</v>
      </c>
      <c r="F32" s="42">
        <f t="shared" si="2"/>
        <v>73.4966592427617</v>
      </c>
      <c r="G32" s="6"/>
      <c r="H32" s="6"/>
      <c r="I32" s="6"/>
      <c r="J32" s="6"/>
      <c r="K32" s="6"/>
      <c r="L32" s="6"/>
    </row>
    <row r="33" spans="1:12" ht="25.5" customHeight="1">
      <c r="A33" s="1" t="s">
        <v>24</v>
      </c>
      <c r="B33" s="37">
        <v>0</v>
      </c>
      <c r="C33" s="44">
        <v>0.2</v>
      </c>
      <c r="D33" s="37"/>
      <c r="E33" s="45">
        <v>0</v>
      </c>
      <c r="F33" s="42" t="e">
        <f t="shared" si="2"/>
        <v>#DIV/0!</v>
      </c>
      <c r="G33" s="6"/>
      <c r="H33" s="6"/>
      <c r="I33" s="6"/>
      <c r="J33" s="6"/>
      <c r="K33" s="6"/>
      <c r="L33" s="6"/>
    </row>
    <row r="34" spans="1:12" ht="24" customHeight="1">
      <c r="A34" s="2" t="s">
        <v>21</v>
      </c>
      <c r="B34" s="36">
        <f>B35+B37+B38</f>
        <v>219745.9</v>
      </c>
      <c r="C34" s="36">
        <f>C35+C37+C38</f>
        <v>62776.3</v>
      </c>
      <c r="D34" s="37">
        <f>(C34/B34)*100</f>
        <v>28.567677485677777</v>
      </c>
      <c r="E34" s="46">
        <f>E35+E37+E38</f>
        <v>53907.100000000006</v>
      </c>
      <c r="F34" s="42">
        <f t="shared" si="2"/>
        <v>116.45274926679417</v>
      </c>
      <c r="G34" s="6"/>
      <c r="H34" s="6"/>
      <c r="I34" s="6"/>
      <c r="J34" s="6"/>
      <c r="K34" s="6"/>
      <c r="L34" s="6"/>
    </row>
    <row r="35" spans="1:12" ht="36.75" customHeight="1">
      <c r="A35" s="3" t="s">
        <v>22</v>
      </c>
      <c r="B35" s="47">
        <v>226049.9</v>
      </c>
      <c r="C35" s="47">
        <v>70914.3</v>
      </c>
      <c r="D35" s="37">
        <f>(C35/B35)*100</f>
        <v>31.37108222565018</v>
      </c>
      <c r="E35" s="48">
        <v>53634.3</v>
      </c>
      <c r="F35" s="42">
        <f t="shared" si="2"/>
        <v>132.21818873370214</v>
      </c>
      <c r="G35" s="6"/>
      <c r="H35" s="6"/>
      <c r="I35" s="6"/>
      <c r="J35" s="6"/>
      <c r="K35" s="6"/>
      <c r="L35" s="6"/>
    </row>
    <row r="36" spans="1:12" ht="33.75" customHeight="1">
      <c r="A36" s="4" t="s">
        <v>16</v>
      </c>
      <c r="B36" s="37">
        <v>46446.6</v>
      </c>
      <c r="C36" s="44">
        <v>19352.5</v>
      </c>
      <c r="D36" s="37">
        <f>(C36/B36)*100</f>
        <v>41.666128414135805</v>
      </c>
      <c r="E36" s="45">
        <v>3795.5</v>
      </c>
      <c r="F36" s="42">
        <f t="shared" si="2"/>
        <v>509.88012119615337</v>
      </c>
      <c r="G36" s="6"/>
      <c r="H36" s="6"/>
      <c r="I36" s="6"/>
      <c r="J36" s="6"/>
      <c r="K36" s="6"/>
      <c r="L36" s="6"/>
    </row>
    <row r="37" spans="1:12" ht="26.25" customHeight="1">
      <c r="A37" s="1" t="s">
        <v>20</v>
      </c>
      <c r="B37" s="37">
        <v>2135.7</v>
      </c>
      <c r="C37" s="44">
        <v>459.5</v>
      </c>
      <c r="D37" s="37">
        <f>(C37/B37)*100</f>
        <v>21.515194081565763</v>
      </c>
      <c r="E37" s="45">
        <v>272.8</v>
      </c>
      <c r="F37" s="42"/>
      <c r="G37" s="29"/>
      <c r="H37" s="6"/>
      <c r="I37" s="6"/>
      <c r="J37" s="6"/>
      <c r="K37" s="6"/>
      <c r="L37" s="6"/>
    </row>
    <row r="38" spans="1:12" ht="36" customHeight="1">
      <c r="A38" s="5" t="s">
        <v>36</v>
      </c>
      <c r="B38" s="37">
        <v>-8439.7</v>
      </c>
      <c r="C38" s="44">
        <v>-8597.5</v>
      </c>
      <c r="D38" s="37"/>
      <c r="E38" s="45">
        <v>0</v>
      </c>
      <c r="F38" s="42"/>
      <c r="G38" s="6"/>
      <c r="H38" s="6"/>
      <c r="I38" s="6"/>
      <c r="J38" s="6"/>
      <c r="K38" s="6"/>
      <c r="L38" s="6"/>
    </row>
    <row r="39" spans="1:12" ht="24" customHeight="1">
      <c r="A39" s="30" t="s">
        <v>12</v>
      </c>
      <c r="B39" s="41">
        <v>268135.2</v>
      </c>
      <c r="C39" s="41">
        <v>78470.1</v>
      </c>
      <c r="D39" s="37">
        <f>(C39/B39)*100</f>
        <v>29.265124459600976</v>
      </c>
      <c r="E39" s="41">
        <v>64746.3</v>
      </c>
      <c r="F39" s="42">
        <f t="shared" si="2"/>
        <v>121.19626913043679</v>
      </c>
      <c r="G39" s="6"/>
      <c r="H39" s="6"/>
      <c r="I39" s="6"/>
      <c r="J39" s="6"/>
      <c r="K39" s="6"/>
      <c r="L39" s="6"/>
    </row>
    <row r="40" spans="1:12" ht="27" customHeight="1">
      <c r="A40" s="2" t="s">
        <v>13</v>
      </c>
      <c r="B40" s="49">
        <f>B11-B39</f>
        <v>-12166.400000000023</v>
      </c>
      <c r="C40" s="49">
        <f>C11-C39</f>
        <v>-4899.600000000006</v>
      </c>
      <c r="D40" s="41"/>
      <c r="E40" s="49">
        <f>E11-E39</f>
        <v>-283.40000000000146</v>
      </c>
      <c r="F40" s="41"/>
      <c r="G40" s="6"/>
      <c r="H40" s="6"/>
      <c r="I40" s="6"/>
      <c r="J40" s="6"/>
      <c r="K40" s="6"/>
      <c r="L40" s="6"/>
    </row>
    <row r="41" spans="1:5" ht="15.75">
      <c r="A41" s="31"/>
      <c r="B41" s="31"/>
      <c r="C41" s="6"/>
      <c r="D41" s="32"/>
      <c r="E41" s="31"/>
    </row>
    <row r="42" spans="1:5" ht="15.75">
      <c r="A42" s="33"/>
      <c r="B42" s="34"/>
      <c r="C42" s="34"/>
      <c r="D42" s="34"/>
      <c r="E42" s="34"/>
    </row>
    <row r="43" spans="1:5" ht="15.75">
      <c r="A43" s="34"/>
      <c r="B43" s="34"/>
      <c r="C43" s="34"/>
      <c r="D43" s="35"/>
      <c r="E43" s="31"/>
    </row>
    <row r="44" spans="1:5" ht="15.75">
      <c r="A44" s="31"/>
      <c r="B44" s="31"/>
      <c r="C44" s="31"/>
      <c r="D44" s="35"/>
      <c r="E44" s="31"/>
    </row>
    <row r="45" spans="1:5" ht="15.75">
      <c r="A45" s="31"/>
      <c r="B45" s="31"/>
      <c r="C45" s="31"/>
      <c r="D45" s="35"/>
      <c r="E45" s="31"/>
    </row>
    <row r="46" spans="1:5" ht="15.75">
      <c r="A46" s="34"/>
      <c r="B46" s="34"/>
      <c r="C46" s="34"/>
      <c r="D46" s="35"/>
      <c r="E46" s="31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2019-06-18T12:20:45Z</cp:lastPrinted>
  <dcterms:created xsi:type="dcterms:W3CDTF">2001-12-07T07:47:07Z</dcterms:created>
  <dcterms:modified xsi:type="dcterms:W3CDTF">2019-06-18T12:21:34Z</dcterms:modified>
  <cp:category/>
  <cp:version/>
  <cp:contentType/>
  <cp:contentStatus/>
  <cp:revision>1</cp:revision>
</cp:coreProperties>
</file>