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'SVODKA12'!$A$1:$F$39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<sst xmlns="http://schemas.openxmlformats.org/spreadsheetml/2006/main" count="48" uniqueCount="45">
  <si>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</si>
  <si>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</si>
  <si>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</si>
  <si>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</si>
  <si>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</si>
  <si>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</si>
  <si>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</si>
  <si>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</si>
  <si>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</si>
  <si>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</si>
  <si>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</si>
  <si>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</si>
  <si>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</si>
  <si>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</si>
  <si>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</si>
  <si>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</si>
  <si>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</si>
  <si>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</si>
  <si>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</si>
  <si>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</si>
  <si>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</si>
  <si>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</si>
  <si>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</si>
  <si>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</si>
  <si>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</si>
  <si>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</si>
  <si>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</si>
  <si>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</si>
  <si>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</si>
  <si>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</si>
  <si>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</si>
  <si>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</si>
  <si>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</si>
  <si>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</si>
  <si>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</si>
  <si>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</si>
  <si>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</si>
  <si>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2019 год</t>
  </si>
  <si>
    <t xml:space="preserve">на </t>
  </si>
  <si>
    <t>Налоговые и неналоговые</t>
  </si>
  <si>
    <t>БЮДЖЕТА ШУМЕРЛИНСКОГО РАЙОНА на 01.08.2019г.</t>
  </si>
  <si>
    <t>01.08.2019г.</t>
  </si>
  <si>
    <t>01.08.2018г.</t>
  </si>
  <si>
    <t>на 01.08.2019г./</t>
  </si>
  <si>
    <t>на 01.08.2018г.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</si>
</sst>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8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0" borderId="0">
      <alignment/>
      <protection locked="0"/>
    </xf>
  </cellStyleXfs>
  <cellXfs count="52">
    <xf numFmtId="0" fontId="0" fillId="0" borderId="0" xfId="0" applyAlignment="1">
      <alignment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12" fillId="33" borderId="11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10" fillId="33" borderId="11" xfId="0" applyNumberFormat="1" applyFont="1" applyFill="1" applyBorder="1" applyAlignment="1" applyProtection="1">
      <alignment horizontal="left" wrapText="1"/>
      <protection/>
    </xf>
    <xf numFmtId="4" fontId="5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4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wrapText="1"/>
    </xf>
    <xf numFmtId="4" fontId="13" fillId="33" borderId="0" xfId="0" applyNumberFormat="1" applyFont="1" applyFill="1" applyAlignment="1">
      <alignment wrapText="1"/>
    </xf>
    <xf numFmtId="4" fontId="9" fillId="33" borderId="0" xfId="0" applyNumberFormat="1" applyFont="1" applyFill="1" applyAlignment="1">
      <alignment horizontal="center" wrapText="1"/>
    </xf>
    <xf numFmtId="4" fontId="9" fillId="33" borderId="0" xfId="0" applyNumberFormat="1" applyFont="1" applyFill="1" applyAlignment="1">
      <alignment wrapText="1"/>
    </xf>
    <xf numFmtId="4" fontId="5" fillId="33" borderId="12" xfId="0" applyNumberFormat="1" applyFont="1" applyFill="1" applyBorder="1" applyAlignment="1">
      <alignment wrapText="1"/>
    </xf>
    <xf numFmtId="4" fontId="5" fillId="33" borderId="12" xfId="0" applyNumberFormat="1" applyFont="1" applyFill="1" applyBorder="1" applyAlignment="1" applyProtection="1">
      <alignment horizontal="center" wrapText="1"/>
      <protection/>
    </xf>
    <xf numFmtId="4" fontId="5" fillId="33" borderId="13" xfId="0" applyNumberFormat="1" applyFont="1" applyFill="1" applyBorder="1" applyAlignment="1" applyProtection="1">
      <alignment horizontal="center" wrapText="1"/>
      <protection/>
    </xf>
    <xf numFmtId="4" fontId="6" fillId="33" borderId="13" xfId="0" applyNumberFormat="1" applyFont="1" applyFill="1" applyBorder="1" applyAlignment="1" applyProtection="1">
      <alignment horizontal="center" wrapText="1"/>
      <protection/>
    </xf>
    <xf numFmtId="4" fontId="5" fillId="33" borderId="14" xfId="0" applyNumberFormat="1" applyFont="1" applyFill="1" applyBorder="1" applyAlignment="1" applyProtection="1">
      <alignment horizontal="center" wrapText="1"/>
      <protection/>
    </xf>
    <xf numFmtId="4" fontId="5" fillId="33" borderId="15" xfId="0" applyNumberFormat="1" applyFont="1" applyFill="1" applyBorder="1" applyAlignment="1" applyProtection="1">
      <alignment horizontal="center" wrapText="1"/>
      <protection/>
    </xf>
    <xf numFmtId="4" fontId="6" fillId="33" borderId="15" xfId="0" applyNumberFormat="1" applyFont="1" applyFill="1" applyBorder="1" applyAlignment="1" applyProtection="1">
      <alignment horizontal="center" wrapText="1"/>
      <protection/>
    </xf>
    <xf numFmtId="4" fontId="5" fillId="33" borderId="16" xfId="0" applyNumberFormat="1" applyFont="1" applyFill="1" applyBorder="1" applyAlignment="1" applyProtection="1">
      <alignment horizontal="left" wrapText="1"/>
      <protection/>
    </xf>
    <xf numFmtId="4" fontId="5" fillId="33" borderId="17" xfId="0" applyNumberFormat="1" applyFont="1" applyFill="1" applyBorder="1" applyAlignment="1" applyProtection="1">
      <alignment horizontal="left" wrapText="1"/>
      <protection/>
    </xf>
    <xf numFmtId="4" fontId="5" fillId="33" borderId="16" xfId="0" applyNumberFormat="1" applyFont="1" applyFill="1" applyBorder="1" applyAlignment="1">
      <alignment horizontal="left" wrapText="1"/>
    </xf>
    <xf numFmtId="4" fontId="5" fillId="33" borderId="18" xfId="0" applyNumberFormat="1" applyFont="1" applyFill="1" applyBorder="1" applyAlignment="1">
      <alignment horizontal="left" wrapText="1"/>
    </xf>
    <xf numFmtId="4" fontId="5" fillId="33" borderId="19" xfId="0" applyNumberFormat="1" applyFont="1" applyFill="1" applyBorder="1" applyAlignment="1" applyProtection="1">
      <alignment horizontal="left" wrapText="1"/>
      <protection/>
    </xf>
    <xf numFmtId="4" fontId="5" fillId="33" borderId="19" xfId="0" applyNumberFormat="1" applyFont="1" applyFill="1" applyBorder="1" applyAlignment="1">
      <alignment horizontal="left" wrapText="1"/>
    </xf>
    <xf numFmtId="4" fontId="5" fillId="33" borderId="20" xfId="0" applyNumberFormat="1" applyFont="1" applyFill="1" applyBorder="1" applyAlignment="1" applyProtection="1">
      <alignment horizontal="left" wrapText="1"/>
      <protection/>
    </xf>
    <xf numFmtId="4" fontId="7" fillId="33" borderId="11" xfId="0" applyNumberFormat="1" applyFont="1" applyFill="1" applyBorder="1" applyAlignment="1">
      <alignment wrapText="1"/>
    </xf>
    <xf numFmtId="4" fontId="12" fillId="33" borderId="11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Border="1" applyAlignment="1">
      <alignment wrapText="1"/>
    </xf>
    <xf numFmtId="4" fontId="7" fillId="33" borderId="11" xfId="0" applyNumberFormat="1" applyFont="1" applyFill="1" applyBorder="1" applyAlignment="1" applyProtection="1">
      <alignment horizontal="left" wrapText="1"/>
      <protection/>
    </xf>
    <xf numFmtId="4" fontId="5" fillId="33" borderId="0" xfId="0" applyNumberFormat="1" applyFont="1" applyFill="1" applyAlignment="1">
      <alignment wrapText="1"/>
    </xf>
    <xf numFmtId="4" fontId="5" fillId="33" borderId="0" xfId="0" applyNumberFormat="1" applyFont="1" applyFill="1" applyAlignment="1" applyProtection="1">
      <alignment horizontal="right" wrapText="1"/>
      <protection/>
    </xf>
    <xf numFmtId="4" fontId="6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Border="1" applyAlignment="1">
      <alignment wrapText="1"/>
    </xf>
    <xf numFmtId="4" fontId="5" fillId="34" borderId="0" xfId="0" applyNumberFormat="1" applyFont="1" applyFill="1" applyAlignment="1" applyProtection="1">
      <alignment horizontal="right" wrapText="1"/>
      <protection/>
    </xf>
    <xf numFmtId="168" fontId="7" fillId="33" borderId="1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 applyProtection="1">
      <alignment horizontal="right" wrapText="1"/>
      <protection/>
    </xf>
    <xf numFmtId="168" fontId="7" fillId="33" borderId="21" xfId="0" applyNumberFormat="1" applyFont="1" applyFill="1" applyBorder="1" applyAlignment="1">
      <alignment horizontal="right" wrapText="1"/>
    </xf>
    <xf numFmtId="168" fontId="9" fillId="33" borderId="11" xfId="0" applyNumberFormat="1" applyFont="1" applyFill="1" applyBorder="1" applyAlignment="1">
      <alignment horizontal="right" wrapText="1"/>
    </xf>
    <xf numFmtId="168" fontId="14" fillId="33" borderId="11" xfId="0" applyNumberFormat="1" applyFont="1" applyFill="1" applyBorder="1" applyAlignment="1">
      <alignment horizontal="right" wrapText="1"/>
    </xf>
    <xf numFmtId="168" fontId="7" fillId="33" borderId="11" xfId="0" applyNumberFormat="1" applyFont="1" applyFill="1" applyBorder="1" applyAlignment="1" applyProtection="1">
      <alignment horizontal="right" wrapText="1"/>
      <protection/>
    </xf>
    <xf numFmtId="168" fontId="9" fillId="33" borderId="21" xfId="0" applyNumberFormat="1" applyFont="1" applyFill="1" applyBorder="1" applyAlignment="1">
      <alignment horizontal="right" wrapText="1"/>
    </xf>
    <xf numFmtId="168" fontId="9" fillId="33" borderId="11" xfId="58" applyNumberFormat="1" applyFont="1" applyFill="1" applyBorder="1" applyAlignment="1">
      <alignment horizontal="right" wrapText="1"/>
      <protection/>
    </xf>
    <xf numFmtId="168" fontId="9" fillId="34" borderId="11" xfId="0" applyNumberFormat="1" applyFont="1" applyFill="1" applyBorder="1" applyAlignment="1" applyProtection="1">
      <alignment horizontal="right" wrapText="1"/>
      <protection/>
    </xf>
    <xf numFmtId="168" fontId="9" fillId="34" borderId="11" xfId="58" applyNumberFormat="1" applyFont="1" applyFill="1" applyBorder="1" applyAlignment="1">
      <alignment horizontal="right" wrapText="1"/>
      <protection/>
    </xf>
    <xf numFmtId="168" fontId="7" fillId="33" borderId="11" xfId="58" applyNumberFormat="1" applyFont="1" applyFill="1" applyBorder="1" applyAlignment="1">
      <alignment horizontal="right" wrapText="1"/>
      <protection/>
    </xf>
    <xf numFmtId="168" fontId="7" fillId="34" borderId="11" xfId="0" applyNumberFormat="1" applyFont="1" applyFill="1" applyBorder="1" applyAlignment="1" applyProtection="1">
      <alignment horizontal="right" wrapText="1"/>
      <protection/>
    </xf>
    <xf numFmtId="168" fontId="7" fillId="34" borderId="11" xfId="58" applyNumberFormat="1" applyFont="1" applyFill="1" applyBorder="1" applyAlignment="1">
      <alignment horizontal="right" wrapText="1"/>
      <protection/>
    </xf>
    <xf numFmtId="168" fontId="7" fillId="19" borderId="11" xfId="0" applyNumberFormat="1" applyFont="1" applyFill="1" applyBorder="1" applyAlignment="1" applyProtection="1">
      <alignment horizontal="right" wrapText="1"/>
      <protection/>
    </xf>
    <xf numFmtId="4" fontId="7" fillId="33" borderId="0" xfId="0" applyNumberFormat="1" applyFont="1" applyFill="1" applyAlignment="1">
      <alignment horizontal="center" wrapText="1"/>
    </xf>
    <xf numFmtId="4" fontId="7" fillId="33" borderId="0" xfId="0" applyNumberFormat="1" applyFont="1" applyFill="1" applyAlignment="1">
      <alignment horizontal="center" wrapText="1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37">
      <selection activeCell="A16" sqref="A16"/>
    </sheetView>
  </sheetViews>
  <sheetFormatPr defaultColWidth="9.796875" defaultRowHeight="15"/>
  <cols>
    <col min="1" max="1" width="37.796875" style="7" customWidth="1"/>
    <col min="2" max="2" width="10.3984375" style="7" customWidth="1"/>
    <col min="3" max="3" width="10.59765625" style="7" customWidth="1"/>
    <col min="4" max="4" width="9" style="7" customWidth="1"/>
    <col min="5" max="5" width="9.796875" style="7" customWidth="1"/>
    <col min="6" max="6" width="11.796875" style="7" customWidth="1"/>
    <col min="7" max="7" width="8.69921875" style="7" customWidth="1"/>
    <col min="8" max="15" width="9.796875" style="7" customWidth="1"/>
    <col min="16" max="16" width="37.796875" style="7" customWidth="1"/>
    <col min="17" max="17" width="10.796875" style="7" customWidth="1"/>
    <col min="18" max="18" width="11.796875" style="8" customWidth="1"/>
    <col min="19" max="19" width="12.796875" style="8" customWidth="1"/>
    <col min="20" max="40" width="9.796875" style="8" customWidth="1"/>
    <col min="41" max="16384" width="9.796875" style="8" customWidth="1"/>
  </cols>
  <sheetData>
    <row r="1" spans="1:12" ht="15.75">
      <c r="A1" s="51" t="s">
        <v>26</v>
      </c>
      <c r="B1" s="51"/>
      <c r="C1" s="51"/>
      <c r="D1" s="51"/>
      <c r="E1" s="51"/>
      <c r="F1" s="51"/>
      <c r="G1" s="6"/>
      <c r="H1" s="6"/>
      <c r="I1" s="6"/>
      <c r="J1" s="6"/>
      <c r="K1" s="6"/>
      <c r="L1" s="6"/>
    </row>
    <row r="2" spans="1:12" ht="15.75">
      <c r="A2" s="51" t="s">
        <v>40</v>
      </c>
      <c r="B2" s="51"/>
      <c r="C2" s="51"/>
      <c r="D2" s="51"/>
      <c r="E2" s="51"/>
      <c r="F2" s="51"/>
      <c r="G2" s="6"/>
      <c r="H2" s="6"/>
      <c r="I2" s="6"/>
      <c r="J2" s="6"/>
      <c r="K2" s="6"/>
      <c r="L2" s="6"/>
    </row>
    <row r="3" spans="1:12" ht="15.75">
      <c r="A3" s="50"/>
      <c r="B3" s="50"/>
      <c r="C3" s="50"/>
      <c r="D3" s="50"/>
      <c r="E3" s="50"/>
      <c r="F3" s="50"/>
      <c r="G3" s="6"/>
      <c r="H3" s="6"/>
      <c r="I3" s="6"/>
      <c r="J3" s="6"/>
      <c r="K3" s="6"/>
      <c r="L3" s="6"/>
    </row>
    <row r="4" spans="1:12" ht="16.5" thickBot="1">
      <c r="A4" s="9"/>
      <c r="B4" s="10"/>
      <c r="C4" s="10"/>
      <c r="D4" s="10"/>
      <c r="E4" s="10"/>
      <c r="F4" s="11"/>
      <c r="G4" s="6"/>
      <c r="H4" s="6"/>
      <c r="I4" s="6"/>
      <c r="J4" s="6"/>
      <c r="K4" s="6"/>
      <c r="L4" s="6"/>
    </row>
    <row r="5" spans="1:17" ht="15.75" customHeight="1">
      <c r="A5" s="12"/>
      <c r="B5" s="13" t="s">
        <v>0</v>
      </c>
      <c r="C5" s="14" t="s">
        <v>1</v>
      </c>
      <c r="D5" s="13" t="s">
        <v>14</v>
      </c>
      <c r="E5" s="14" t="s">
        <v>1</v>
      </c>
      <c r="F5" s="15" t="s">
        <v>15</v>
      </c>
      <c r="G5" s="6"/>
      <c r="H5" s="6"/>
      <c r="I5" s="6"/>
      <c r="J5" s="6"/>
      <c r="K5" s="6"/>
      <c r="Q5" s="8"/>
    </row>
    <row r="6" spans="1:17" ht="15.75">
      <c r="A6" s="16" t="s">
        <v>2</v>
      </c>
      <c r="B6" s="16" t="s">
        <v>9</v>
      </c>
      <c r="C6" s="17" t="s">
        <v>38</v>
      </c>
      <c r="D6" s="16" t="s">
        <v>3</v>
      </c>
      <c r="E6" s="17" t="s">
        <v>9</v>
      </c>
      <c r="F6" s="18" t="s">
        <v>43</v>
      </c>
      <c r="G6" s="6"/>
      <c r="H6" s="6"/>
      <c r="I6" s="6"/>
      <c r="J6" s="6"/>
      <c r="K6" s="6"/>
      <c r="Q6" s="8"/>
    </row>
    <row r="7" spans="1:17" ht="15.75">
      <c r="A7" s="16" t="s">
        <v>4</v>
      </c>
      <c r="B7" s="16" t="s">
        <v>37</v>
      </c>
      <c r="C7" s="17" t="s">
        <v>41</v>
      </c>
      <c r="D7" s="16"/>
      <c r="E7" s="17" t="s">
        <v>42</v>
      </c>
      <c r="F7" s="18" t="s">
        <v>44</v>
      </c>
      <c r="G7" s="6"/>
      <c r="H7" s="6"/>
      <c r="I7" s="6"/>
      <c r="J7" s="6"/>
      <c r="K7" s="6"/>
      <c r="Q7" s="8"/>
    </row>
    <row r="8" spans="1:17" ht="5.25" customHeight="1" thickBot="1">
      <c r="A8" s="19"/>
      <c r="B8" s="19"/>
      <c r="C8" s="20"/>
      <c r="D8" s="21"/>
      <c r="E8" s="22"/>
      <c r="F8" s="20"/>
      <c r="G8" s="6"/>
      <c r="H8" s="6"/>
      <c r="I8" s="6"/>
      <c r="J8" s="6"/>
      <c r="K8" s="6"/>
      <c r="Q8" s="8"/>
    </row>
    <row r="9" spans="1:17" ht="12" customHeight="1">
      <c r="A9" s="23"/>
      <c r="B9" s="23"/>
      <c r="C9" s="23"/>
      <c r="D9" s="24"/>
      <c r="E9" s="24"/>
      <c r="F9" s="25"/>
      <c r="G9" s="6"/>
      <c r="H9" s="6"/>
      <c r="I9" s="6"/>
      <c r="J9" s="6"/>
      <c r="K9" s="6"/>
      <c r="Q9" s="8"/>
    </row>
    <row r="10" spans="1:12" ht="25.5" customHeight="1">
      <c r="A10" s="26" t="s">
        <v>10</v>
      </c>
      <c r="B10" s="36">
        <f>B13+B33+B25</f>
        <v>255983.89999999997</v>
      </c>
      <c r="C10" s="36">
        <f>C13+C33+C25</f>
        <v>129701.50000000001</v>
      </c>
      <c r="D10" s="37">
        <f>(C10/B10)*100</f>
        <v>50.667834969308636</v>
      </c>
      <c r="E10" s="36">
        <f>E13+E33+E25</f>
        <v>99109.40000000001</v>
      </c>
      <c r="F10" s="38">
        <f>C10/E10*100</f>
        <v>130.867001515497</v>
      </c>
      <c r="G10" s="6"/>
      <c r="H10" s="6"/>
      <c r="I10" s="6"/>
      <c r="J10" s="6"/>
      <c r="K10" s="6"/>
      <c r="L10" s="6"/>
    </row>
    <row r="11" spans="1:12" ht="25.5" customHeight="1">
      <c r="A11" s="26" t="s">
        <v>33</v>
      </c>
      <c r="B11" s="39">
        <f>B13+B36+B25</f>
        <v>38373.7</v>
      </c>
      <c r="C11" s="39">
        <f>C13+C36+C25</f>
        <v>16785.399999999998</v>
      </c>
      <c r="D11" s="37">
        <f>(C11/B11)*100</f>
        <v>43.741937837633586</v>
      </c>
      <c r="E11" s="36">
        <f>E13+E36+E25</f>
        <v>17664.6</v>
      </c>
      <c r="F11" s="38">
        <f>C11/E11*100</f>
        <v>95.02281398956104</v>
      </c>
      <c r="G11" s="6"/>
      <c r="H11" s="6"/>
      <c r="I11" s="6"/>
      <c r="J11" s="6"/>
      <c r="K11" s="6"/>
      <c r="L11" s="6"/>
    </row>
    <row r="12" spans="1:12" ht="22.5" customHeight="1">
      <c r="A12" s="27" t="s">
        <v>39</v>
      </c>
      <c r="B12" s="40">
        <f>B13+B25</f>
        <v>36222.899999999994</v>
      </c>
      <c r="C12" s="40">
        <f>C13+C25</f>
        <v>16069.299999999997</v>
      </c>
      <c r="D12" s="37">
        <f>(C12/B12)*100</f>
        <v>44.36226806799014</v>
      </c>
      <c r="E12" s="40">
        <f>E13+E25</f>
        <v>16686.5</v>
      </c>
      <c r="F12" s="38">
        <f>C12/E12*100</f>
        <v>96.30120157013152</v>
      </c>
      <c r="G12" s="6"/>
      <c r="H12" s="6"/>
      <c r="I12" s="6"/>
      <c r="J12" s="6"/>
      <c r="K12" s="6"/>
      <c r="L12" s="6"/>
    </row>
    <row r="13" spans="1:12" ht="22.5" customHeight="1">
      <c r="A13" s="2" t="s">
        <v>31</v>
      </c>
      <c r="B13" s="41">
        <f>B15+B16+B17+B18+B20+B21+B22+B23+B24+B19</f>
        <v>25752.6</v>
      </c>
      <c r="C13" s="41">
        <f>C15+C16+C17+C18+C20+C21+C22+C23+C24+C19</f>
        <v>13516.299999999997</v>
      </c>
      <c r="D13" s="37">
        <f>(C13/B13)*100</f>
        <v>52.48518596180579</v>
      </c>
      <c r="E13" s="41">
        <f>E15+E16+E17+E18+E20+E21+E22+E23+E24+E19</f>
        <v>12857.199999999999</v>
      </c>
      <c r="F13" s="38">
        <f>C13/E13*100</f>
        <v>105.12631054973087</v>
      </c>
      <c r="G13" s="6"/>
      <c r="H13" s="6"/>
      <c r="I13" s="6"/>
      <c r="J13" s="6"/>
      <c r="K13" s="6"/>
      <c r="L13" s="6"/>
    </row>
    <row r="14" spans="1:12" ht="15.75">
      <c r="A14" s="1" t="s">
        <v>11</v>
      </c>
      <c r="B14" s="37"/>
      <c r="C14" s="37"/>
      <c r="D14" s="37"/>
      <c r="E14" s="39"/>
      <c r="F14" s="42"/>
      <c r="G14" s="6"/>
      <c r="H14" s="6"/>
      <c r="I14" s="6"/>
      <c r="J14" s="6"/>
      <c r="K14" s="6"/>
      <c r="L14" s="6"/>
    </row>
    <row r="15" spans="1:12" ht="23.25" customHeight="1">
      <c r="A15" s="1" t="s">
        <v>5</v>
      </c>
      <c r="B15" s="37">
        <v>13341.4</v>
      </c>
      <c r="C15" s="37">
        <v>6599.1</v>
      </c>
      <c r="D15" s="37">
        <f aca="true" t="shared" si="0" ref="D15:D23">(C15/B15)*100</f>
        <v>49.463324688563425</v>
      </c>
      <c r="E15" s="37">
        <v>7016.9</v>
      </c>
      <c r="F15" s="42">
        <f aca="true" t="shared" si="1" ref="F15:F25">C15/E15*100</f>
        <v>94.04580370248972</v>
      </c>
      <c r="G15" s="6"/>
      <c r="H15" s="28"/>
      <c r="I15" s="6"/>
      <c r="J15" s="6"/>
      <c r="K15" s="6"/>
      <c r="L15" s="6"/>
    </row>
    <row r="16" spans="1:12" ht="23.25" customHeight="1">
      <c r="A16" s="1" t="s">
        <v>29</v>
      </c>
      <c r="B16" s="37">
        <v>6484.2</v>
      </c>
      <c r="C16" s="37">
        <v>4258.2</v>
      </c>
      <c r="D16" s="37">
        <f t="shared" si="0"/>
        <v>65.67039881558249</v>
      </c>
      <c r="E16" s="37">
        <v>3637.6</v>
      </c>
      <c r="F16" s="42">
        <f t="shared" si="1"/>
        <v>117.06069936221684</v>
      </c>
      <c r="G16" s="6"/>
      <c r="H16" s="28"/>
      <c r="I16" s="6"/>
      <c r="J16" s="6"/>
      <c r="K16" s="6"/>
      <c r="L16" s="6"/>
    </row>
    <row r="17" spans="1:12" ht="36" customHeight="1">
      <c r="A17" s="1" t="s">
        <v>34</v>
      </c>
      <c r="B17" s="39">
        <v>1150</v>
      </c>
      <c r="C17" s="39">
        <v>595.3</v>
      </c>
      <c r="D17" s="37">
        <f t="shared" si="0"/>
        <v>51.76521739130434</v>
      </c>
      <c r="E17" s="43">
        <v>713.6</v>
      </c>
      <c r="F17" s="42">
        <f t="shared" si="1"/>
        <v>83.42208520179372</v>
      </c>
      <c r="G17" s="6"/>
      <c r="H17" s="6"/>
      <c r="I17" s="6"/>
      <c r="J17" s="6"/>
      <c r="K17" s="6"/>
      <c r="L17" s="6"/>
    </row>
    <row r="18" spans="1:12" ht="22.5" customHeight="1">
      <c r="A18" s="1" t="s">
        <v>6</v>
      </c>
      <c r="B18" s="37">
        <v>123.7</v>
      </c>
      <c r="C18" s="37">
        <v>50.1</v>
      </c>
      <c r="D18" s="37">
        <f t="shared" si="0"/>
        <v>40.50121261115602</v>
      </c>
      <c r="E18" s="43">
        <v>68.8</v>
      </c>
      <c r="F18" s="42">
        <f t="shared" si="1"/>
        <v>72.81976744186048</v>
      </c>
      <c r="G18" s="6"/>
      <c r="H18" s="6"/>
      <c r="I18" s="6"/>
      <c r="J18" s="6"/>
      <c r="K18" s="6"/>
      <c r="L18" s="6"/>
    </row>
    <row r="19" spans="1:12" ht="31.5" customHeight="1">
      <c r="A19" s="1" t="s">
        <v>35</v>
      </c>
      <c r="B19" s="37">
        <v>220</v>
      </c>
      <c r="C19" s="37">
        <v>86</v>
      </c>
      <c r="D19" s="37">
        <f t="shared" si="0"/>
        <v>39.09090909090909</v>
      </c>
      <c r="E19" s="43">
        <v>88.9</v>
      </c>
      <c r="F19" s="42">
        <f t="shared" si="1"/>
        <v>96.73790776152981</v>
      </c>
      <c r="G19" s="6"/>
      <c r="H19" s="6"/>
      <c r="I19" s="6"/>
      <c r="J19" s="6"/>
      <c r="K19" s="6"/>
      <c r="L19" s="6"/>
    </row>
    <row r="20" spans="1:12" ht="19.5" customHeight="1">
      <c r="A20" s="1" t="s">
        <v>7</v>
      </c>
      <c r="B20" s="37">
        <v>835</v>
      </c>
      <c r="C20" s="37">
        <v>154.9</v>
      </c>
      <c r="D20" s="37">
        <f t="shared" si="0"/>
        <v>18.550898203592816</v>
      </c>
      <c r="E20" s="43">
        <v>82.2</v>
      </c>
      <c r="F20" s="42">
        <f t="shared" si="1"/>
        <v>188.4428223844282</v>
      </c>
      <c r="G20" s="6"/>
      <c r="H20" s="6"/>
      <c r="I20" s="6"/>
      <c r="J20" s="6"/>
      <c r="K20" s="6"/>
      <c r="L20" s="6"/>
    </row>
    <row r="21" spans="1:12" ht="21" customHeight="1">
      <c r="A21" s="1" t="s">
        <v>30</v>
      </c>
      <c r="B21" s="37">
        <v>630</v>
      </c>
      <c r="C21" s="37">
        <v>141</v>
      </c>
      <c r="D21" s="37">
        <f t="shared" si="0"/>
        <v>22.380952380952383</v>
      </c>
      <c r="E21" s="43">
        <v>111.4</v>
      </c>
      <c r="F21" s="42">
        <f t="shared" si="1"/>
        <v>126.57091561938958</v>
      </c>
      <c r="G21" s="6"/>
      <c r="H21" s="6"/>
      <c r="I21" s="6"/>
      <c r="J21" s="6"/>
      <c r="K21" s="6"/>
      <c r="L21" s="6"/>
    </row>
    <row r="22" spans="1:12" ht="21" customHeight="1">
      <c r="A22" s="1" t="s">
        <v>8</v>
      </c>
      <c r="B22" s="37">
        <v>2525</v>
      </c>
      <c r="C22" s="37">
        <v>1450.4</v>
      </c>
      <c r="D22" s="37">
        <f t="shared" si="0"/>
        <v>57.44158415841585</v>
      </c>
      <c r="E22" s="43">
        <v>914.3</v>
      </c>
      <c r="F22" s="42">
        <f t="shared" si="1"/>
        <v>158.63502132779178</v>
      </c>
      <c r="G22" s="6"/>
      <c r="H22" s="6"/>
      <c r="I22" s="6"/>
      <c r="J22" s="6"/>
      <c r="K22" s="6"/>
      <c r="L22" s="6"/>
    </row>
    <row r="23" spans="1:12" ht="21" customHeight="1">
      <c r="A23" s="1" t="s">
        <v>17</v>
      </c>
      <c r="B23" s="37">
        <v>443.3</v>
      </c>
      <c r="C23" s="37">
        <v>181.3</v>
      </c>
      <c r="D23" s="37">
        <f t="shared" si="0"/>
        <v>40.8978118655538</v>
      </c>
      <c r="E23" s="43">
        <v>223.5</v>
      </c>
      <c r="F23" s="42">
        <f t="shared" si="1"/>
        <v>81.1185682326622</v>
      </c>
      <c r="G23" s="6"/>
      <c r="H23" s="6"/>
      <c r="I23" s="6"/>
      <c r="J23" s="6"/>
      <c r="K23" s="6"/>
      <c r="L23" s="6"/>
    </row>
    <row r="24" spans="1:12" ht="37.5" customHeight="1">
      <c r="A24" s="1" t="s">
        <v>25</v>
      </c>
      <c r="B24" s="37">
        <v>0</v>
      </c>
      <c r="C24" s="37">
        <v>0</v>
      </c>
      <c r="D24" s="37"/>
      <c r="E24" s="43">
        <v>0</v>
      </c>
      <c r="F24" s="42"/>
      <c r="G24" s="6"/>
      <c r="H24" s="6"/>
      <c r="I24" s="6"/>
      <c r="J24" s="6"/>
      <c r="K24" s="6"/>
      <c r="L24" s="6"/>
    </row>
    <row r="25" spans="1:12" ht="27" customHeight="1">
      <c r="A25" s="2" t="s">
        <v>32</v>
      </c>
      <c r="B25" s="41">
        <f>B27+B28+B29+B30+B31+B32</f>
        <v>10470.3</v>
      </c>
      <c r="C25" s="41">
        <f>C27+C28+C29+C30+C31+C32</f>
        <v>2553.0000000000005</v>
      </c>
      <c r="D25" s="37">
        <f>(C25/B25)*100</f>
        <v>24.38325549411192</v>
      </c>
      <c r="E25" s="41">
        <f>E27+E28+E29+E30+E31+E32</f>
        <v>3829.3</v>
      </c>
      <c r="F25" s="42">
        <f t="shared" si="1"/>
        <v>66.67014859112632</v>
      </c>
      <c r="G25" s="6"/>
      <c r="H25" s="6"/>
      <c r="I25" s="6"/>
      <c r="J25" s="6"/>
      <c r="K25" s="6"/>
      <c r="L25" s="6"/>
    </row>
    <row r="26" spans="1:12" ht="18.75" customHeight="1">
      <c r="A26" s="1" t="s">
        <v>11</v>
      </c>
      <c r="B26" s="37"/>
      <c r="C26" s="37"/>
      <c r="D26" s="37"/>
      <c r="E26" s="43"/>
      <c r="F26" s="42"/>
      <c r="G26" s="6"/>
      <c r="H26" s="6"/>
      <c r="I26" s="6"/>
      <c r="J26" s="6"/>
      <c r="K26" s="6"/>
      <c r="L26" s="6"/>
    </row>
    <row r="27" spans="1:12" ht="35.25" customHeight="1">
      <c r="A27" s="1" t="s">
        <v>28</v>
      </c>
      <c r="B27" s="37">
        <v>3741.1</v>
      </c>
      <c r="C27" s="44">
        <v>1065.7</v>
      </c>
      <c r="D27" s="37">
        <f>(C27/B27)*100</f>
        <v>28.48627409050814</v>
      </c>
      <c r="E27" s="45">
        <v>976</v>
      </c>
      <c r="F27" s="42">
        <f aca="true" t="shared" si="2" ref="F27:F38">C27/E27*100</f>
        <v>109.19057377049182</v>
      </c>
      <c r="G27" s="6"/>
      <c r="H27" s="6"/>
      <c r="I27" s="6"/>
      <c r="J27" s="6"/>
      <c r="K27" s="6"/>
      <c r="L27" s="6"/>
    </row>
    <row r="28" spans="1:12" ht="36" customHeight="1">
      <c r="A28" s="1" t="s">
        <v>18</v>
      </c>
      <c r="B28" s="37">
        <v>720</v>
      </c>
      <c r="C28" s="37">
        <v>186.5</v>
      </c>
      <c r="D28" s="37">
        <f>(C28/B28)*100</f>
        <v>25.90277777777778</v>
      </c>
      <c r="E28" s="43">
        <v>716.2</v>
      </c>
      <c r="F28" s="42">
        <f t="shared" si="2"/>
        <v>26.040212231220327</v>
      </c>
      <c r="G28" s="6"/>
      <c r="H28" s="6"/>
      <c r="I28" s="6"/>
      <c r="J28" s="6"/>
      <c r="K28" s="6"/>
      <c r="L28" s="6"/>
    </row>
    <row r="29" spans="1:12" ht="33.75" customHeight="1">
      <c r="A29" s="1" t="s">
        <v>23</v>
      </c>
      <c r="B29" s="37">
        <v>530</v>
      </c>
      <c r="C29" s="37">
        <v>774.6</v>
      </c>
      <c r="D29" s="37">
        <f>(C29/B29)*100</f>
        <v>146.15094339622644</v>
      </c>
      <c r="E29" s="43">
        <v>1186.8</v>
      </c>
      <c r="F29" s="42">
        <f t="shared" si="2"/>
        <v>65.26794742163801</v>
      </c>
      <c r="G29" s="6"/>
      <c r="H29" s="6"/>
      <c r="I29" s="6"/>
      <c r="J29" s="6"/>
      <c r="K29" s="6"/>
      <c r="L29" s="6"/>
    </row>
    <row r="30" spans="1:12" ht="33" customHeight="1">
      <c r="A30" s="1" t="s">
        <v>27</v>
      </c>
      <c r="B30" s="37">
        <v>5249.2</v>
      </c>
      <c r="C30" s="44">
        <v>397.5</v>
      </c>
      <c r="D30" s="37">
        <f>(C30/B30)*100</f>
        <v>7.572582488760192</v>
      </c>
      <c r="E30" s="45">
        <v>722.5</v>
      </c>
      <c r="F30" s="42">
        <f t="shared" si="2"/>
        <v>55.017301038062286</v>
      </c>
      <c r="G30" s="6"/>
      <c r="H30" s="6"/>
      <c r="I30" s="6"/>
      <c r="J30" s="6"/>
      <c r="K30" s="6"/>
      <c r="L30" s="6"/>
    </row>
    <row r="31" spans="1:12" ht="22.5" customHeight="1">
      <c r="A31" s="1" t="s">
        <v>19</v>
      </c>
      <c r="B31" s="37">
        <v>230</v>
      </c>
      <c r="C31" s="44">
        <v>127.8</v>
      </c>
      <c r="D31" s="37">
        <f>(C31/B31)*100</f>
        <v>55.565217391304344</v>
      </c>
      <c r="E31" s="45">
        <v>227.8</v>
      </c>
      <c r="F31" s="42">
        <f t="shared" si="2"/>
        <v>56.10184372256365</v>
      </c>
      <c r="G31" s="6"/>
      <c r="H31" s="6"/>
      <c r="I31" s="6"/>
      <c r="J31" s="6"/>
      <c r="K31" s="6"/>
      <c r="L31" s="6"/>
    </row>
    <row r="32" spans="1:12" ht="25.5" customHeight="1">
      <c r="A32" s="1" t="s">
        <v>24</v>
      </c>
      <c r="B32" s="37">
        <v>0</v>
      </c>
      <c r="C32" s="44">
        <v>0.9</v>
      </c>
      <c r="D32" s="37"/>
      <c r="E32" s="45">
        <v>0</v>
      </c>
      <c r="F32" s="42"/>
      <c r="G32" s="6"/>
      <c r="H32" s="6"/>
      <c r="I32" s="6"/>
      <c r="J32" s="6"/>
      <c r="K32" s="6"/>
      <c r="L32" s="6"/>
    </row>
    <row r="33" spans="1:12" ht="24" customHeight="1">
      <c r="A33" s="2" t="s">
        <v>21</v>
      </c>
      <c r="B33" s="36">
        <f>B34+B36+B37</f>
        <v>219760.99999999997</v>
      </c>
      <c r="C33" s="36">
        <f>C34+C36+C37</f>
        <v>113632.20000000001</v>
      </c>
      <c r="D33" s="37">
        <f>(C33/B33)*100</f>
        <v>51.70717279226069</v>
      </c>
      <c r="E33" s="46">
        <f>E34+E36+E37</f>
        <v>82422.90000000001</v>
      </c>
      <c r="F33" s="42">
        <f t="shared" si="2"/>
        <v>137.86484096046124</v>
      </c>
      <c r="G33" s="6"/>
      <c r="H33" s="6"/>
      <c r="I33" s="6"/>
      <c r="J33" s="6"/>
      <c r="K33" s="6"/>
      <c r="L33" s="6"/>
    </row>
    <row r="34" spans="1:12" ht="36.75" customHeight="1">
      <c r="A34" s="3" t="s">
        <v>22</v>
      </c>
      <c r="B34" s="47">
        <v>226049.9</v>
      </c>
      <c r="C34" s="47">
        <v>121355.8</v>
      </c>
      <c r="D34" s="37">
        <f>(C34/B34)*100</f>
        <v>53.685403090202655</v>
      </c>
      <c r="E34" s="48">
        <v>81444.8</v>
      </c>
      <c r="F34" s="42">
        <f t="shared" si="2"/>
        <v>149.00374241203858</v>
      </c>
      <c r="G34" s="6"/>
      <c r="H34" s="6"/>
      <c r="I34" s="6"/>
      <c r="J34" s="6"/>
      <c r="K34" s="6"/>
      <c r="L34" s="6"/>
    </row>
    <row r="35" spans="1:12" ht="33.75" customHeight="1">
      <c r="A35" s="4" t="s">
        <v>16</v>
      </c>
      <c r="B35" s="37">
        <v>46446.6</v>
      </c>
      <c r="C35" s="44">
        <v>27093.5</v>
      </c>
      <c r="D35" s="37">
        <f>(C35/B35)*100</f>
        <v>58.33257977979013</v>
      </c>
      <c r="E35" s="45">
        <v>5313.7</v>
      </c>
      <c r="F35" s="42">
        <f t="shared" si="2"/>
        <v>509.88012119615337</v>
      </c>
      <c r="G35" s="6"/>
      <c r="H35" s="6"/>
      <c r="I35" s="6"/>
      <c r="J35" s="6"/>
      <c r="K35" s="6"/>
      <c r="L35" s="6"/>
    </row>
    <row r="36" spans="1:12" ht="26.25" customHeight="1">
      <c r="A36" s="1" t="s">
        <v>20</v>
      </c>
      <c r="B36" s="37">
        <v>2150.8</v>
      </c>
      <c r="C36" s="44">
        <v>716.1</v>
      </c>
      <c r="D36" s="37">
        <f>(C36/B36)*100</f>
        <v>33.29458806025664</v>
      </c>
      <c r="E36" s="45">
        <v>978.1</v>
      </c>
      <c r="F36" s="42">
        <f t="shared" si="2"/>
        <v>73.21337286576015</v>
      </c>
      <c r="G36" s="29"/>
      <c r="H36" s="6"/>
      <c r="I36" s="6"/>
      <c r="J36" s="6"/>
      <c r="K36" s="6"/>
      <c r="L36" s="6"/>
    </row>
    <row r="37" spans="1:12" ht="36" customHeight="1">
      <c r="A37" s="5" t="s">
        <v>36</v>
      </c>
      <c r="B37" s="37">
        <v>-8439.7</v>
      </c>
      <c r="C37" s="44">
        <v>-8439.7</v>
      </c>
      <c r="D37" s="37"/>
      <c r="E37" s="45">
        <v>0</v>
      </c>
      <c r="F37" s="42"/>
      <c r="G37" s="6"/>
      <c r="H37" s="6"/>
      <c r="I37" s="6"/>
      <c r="J37" s="6"/>
      <c r="K37" s="6"/>
      <c r="L37" s="6"/>
    </row>
    <row r="38" spans="1:12" ht="24" customHeight="1">
      <c r="A38" s="30" t="s">
        <v>12</v>
      </c>
      <c r="B38" s="41">
        <v>266849.7</v>
      </c>
      <c r="C38" s="41">
        <v>136935.3</v>
      </c>
      <c r="D38" s="37">
        <f>(C38/B38)*100</f>
        <v>51.31551581283396</v>
      </c>
      <c r="E38" s="41">
        <v>98506.7</v>
      </c>
      <c r="F38" s="42">
        <f t="shared" si="2"/>
        <v>139.01115355605253</v>
      </c>
      <c r="G38" s="6"/>
      <c r="H38" s="6"/>
      <c r="I38" s="6"/>
      <c r="J38" s="6"/>
      <c r="K38" s="6"/>
      <c r="L38" s="6"/>
    </row>
    <row r="39" spans="1:12" ht="27" customHeight="1">
      <c r="A39" s="2" t="s">
        <v>13</v>
      </c>
      <c r="B39" s="49">
        <v>-12166</v>
      </c>
      <c r="C39" s="49">
        <f>C10-C38</f>
        <v>-7233.799999999974</v>
      </c>
      <c r="D39" s="41"/>
      <c r="E39" s="49">
        <f>E10-E38</f>
        <v>602.7000000000116</v>
      </c>
      <c r="F39" s="41"/>
      <c r="G39" s="6"/>
      <c r="H39" s="6"/>
      <c r="I39" s="6"/>
      <c r="J39" s="6"/>
      <c r="K39" s="6"/>
      <c r="L39" s="6"/>
    </row>
    <row r="40" spans="1:5" ht="15.75">
      <c r="A40" s="31"/>
      <c r="B40" s="31"/>
      <c r="C40" s="6"/>
      <c r="D40" s="32"/>
      <c r="E40" s="31"/>
    </row>
    <row r="41" spans="1:5" ht="15.75">
      <c r="A41" s="33"/>
      <c r="B41" s="34"/>
      <c r="C41" s="34"/>
      <c r="D41" s="34"/>
      <c r="E41" s="34"/>
    </row>
    <row r="42" spans="1:5" ht="15.75">
      <c r="A42" s="34"/>
      <c r="B42" s="34"/>
      <c r="C42" s="34"/>
      <c r="D42" s="35"/>
      <c r="E42" s="31"/>
    </row>
    <row r="43" spans="1:5" ht="15.75">
      <c r="A43" s="31"/>
      <c r="B43" s="31"/>
      <c r="C43" s="31"/>
      <c r="D43" s="35"/>
      <c r="E43" s="31"/>
    </row>
    <row r="44" spans="1:5" ht="15.75">
      <c r="A44" s="31"/>
      <c r="B44" s="31"/>
      <c r="C44" s="31"/>
      <c r="D44" s="35"/>
      <c r="E44" s="31"/>
    </row>
    <row r="45" spans="1:5" ht="15.75">
      <c r="A45" s="34"/>
      <c r="B45" s="34"/>
      <c r="C45" s="34"/>
      <c r="D45" s="35"/>
      <c r="E45" s="31"/>
    </row>
  </sheetData>
  <sheetProtection/>
  <mergeCells count="2">
    <mergeCell ref="A2:F2"/>
    <mergeCell ref="A1:F1"/>
  </mergeCells>
  <printOptions/>
  <pageMargins left="0.5905511811023623" right="0.2362204724409449" top="0.3937007874015748" bottom="0.15748031496062992" header="0.31496062992125984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2019-08-16T11:44:00Z</cp:lastPrinted>
  <dcterms:created xsi:type="dcterms:W3CDTF">2001-12-07T07:47:07Z</dcterms:created>
  <dcterms:modified xsi:type="dcterms:W3CDTF">2019-08-16T11:44:04Z</dcterms:modified>
  <cp:category/>
  <cp:version/>
  <cp:contentType/>
  <cp:contentStatus/>
  <cp:revision>1</cp:revision>
</cp:coreProperties>
</file>