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3" activeTab="0"/>
  </bookViews>
  <sheets>
    <sheet name="оперативка" sheetId="1" r:id="rId1"/>
  </sheets>
  <externalReferences>
    <externalReference r:id="rId4"/>
  </externalReferences>
  <definedNames>
    <definedName name="_xlnm.Print_Area" localSheetId="0">'оперативка'!$A$2:$AR$173</definedName>
    <definedName name="А2" localSheetId="0">#REF!</definedName>
    <definedName name="А2">#REF!</definedName>
  </definedNames>
  <calcPr fullCalcOnLoad="1"/>
</workbook>
</file>

<file path=xl/sharedStrings.xml><?xml version="1.0" encoding="utf-8"?>
<sst xmlns="http://schemas.openxmlformats.org/spreadsheetml/2006/main" count="279" uniqueCount="230">
  <si>
    <t>Информация о сельскохозяйственных работах по Ядринскому району по состоянию на 26 мая 2017 г. (сельскохозяйственные организации и крупные К(Ф)Х)</t>
  </si>
  <si>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</si>
  <si>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</si>
  <si>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</si>
  <si>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</si>
  <si>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>На соответ. период 2016 г.</t>
  </si>
  <si>
    <t>Всего период 2017 г.</t>
  </si>
  <si>
    <t>2013 г. в % к 2012 г.</t>
  </si>
  <si>
    <t xml:space="preserve">  в том числе:</t>
  </si>
  <si>
    <t>Колхоз ОПХ «Ленинская искра»</t>
  </si>
  <si>
    <t>ОАО ПКЗ им. В,И. Чапаева</t>
  </si>
  <si>
    <t>ООО «Герой»</t>
  </si>
  <si>
    <t>ООО «Родина»</t>
  </si>
  <si>
    <t>ООО АПК «Чебаково»</t>
  </si>
  <si>
    <t>ООО «Трудовик»</t>
  </si>
  <si>
    <t>ООО «Сугутское»</t>
  </si>
  <si>
    <t>СХПК «Выльский»</t>
  </si>
  <si>
    <t>СХПК «Союз»</t>
  </si>
  <si>
    <t>СХПК «Знамя»</t>
  </si>
  <si>
    <t>СХПК «им. Суворова»</t>
  </si>
  <si>
    <t>Колхоз «Пучах»</t>
  </si>
  <si>
    <t>ООО «СортСемОвощ»</t>
  </si>
  <si>
    <t>СХПК «Шуматовский»</t>
  </si>
  <si>
    <t>ООО АФ «Асамат»</t>
  </si>
  <si>
    <t>К(Ф)Х Григорьевой О.В.</t>
  </si>
  <si>
    <t>К(Ф)Х Янышев А.А.</t>
  </si>
  <si>
    <t>К(Ф)Х Гармонистов Р.Г.</t>
  </si>
  <si>
    <t>К(Ф)Х Юхтанов А.Н.</t>
  </si>
  <si>
    <t>К(Ф)Х Рожков С.В.</t>
  </si>
  <si>
    <t>К(Ф)Х Горбунов М.П.</t>
  </si>
  <si>
    <t>К(Ф)Х Михайлов В.Г.</t>
  </si>
  <si>
    <t>К(Ф)Х Гришин И.Д.</t>
  </si>
  <si>
    <t>К(Ф)Х Иванов А.М.</t>
  </si>
  <si>
    <t>К(Ф)Х Ивановой С.С.</t>
  </si>
  <si>
    <t>К(Ф)Х Ефимов П.М.</t>
  </si>
  <si>
    <t>К(Ф)Х Порфирьев Г.Н.</t>
  </si>
  <si>
    <t>К(Ф)Х Сидоров  В.Г.</t>
  </si>
  <si>
    <t>К(Ф)Х Яргониной Н.В.</t>
  </si>
  <si>
    <t>К(Ф)Х Степанов В.И.</t>
  </si>
  <si>
    <t>К(Ф)Х Семенов Л.Н.</t>
  </si>
  <si>
    <t>К(Ф)Х Павлов Г.А.</t>
  </si>
  <si>
    <t>К(Ф)Х Герасимов В.Г.</t>
  </si>
  <si>
    <t>К(Ф)Х Григорьев Д.В.</t>
  </si>
  <si>
    <t>К(Ф)Х Смелов Н.Ф.</t>
  </si>
  <si>
    <t>К(Ф)Х Ершов В.В.</t>
  </si>
  <si>
    <t>К(Ф)Х Рыбаков Н.И.</t>
  </si>
  <si>
    <t>К(Ф)Х Филиппов К.Н.</t>
  </si>
  <si>
    <t>К(Ф)Х Кольцов А.Н.</t>
  </si>
  <si>
    <t>К(Ф)Х Владимиров В.М.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</si>
  <si>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</si>
  <si>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</si>
  <si>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</si>
  <si>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</si>
  <si>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</si>
  <si>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</si>
  <si>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</si>
  <si>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</si>
  <si>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</si>
  <si>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</si>
  <si>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</si>
  <si>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</si>
  <si>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</si>
  <si>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</si>
  <si>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</si>
  <si>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</si>
  <si>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</si>
  <si>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</si>
  <si>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</si>
  <si>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</si>
  <si>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</si>
  <si>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</si>
  <si>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</si>
  <si>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</si>
  <si>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</si>
  <si>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</si>
  <si>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</si>
  <si>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</si>
  <si>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</si>
  <si>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</si>
  <si>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</si>
  <si>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</si>
  <si>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</si>
  <si>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</si>
  <si>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</si>
  <si>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</si>
  <si>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</rPr>
      <t>,</t>
    </r>
    <r>
      <rPr>
        <b/>
        <sz val="17"/>
        <rFont val="Times New Roman"/>
        <family val="1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</si>
  <si>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</si>
  <si>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</si>
  <si>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</si>
  <si>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</si>
  <si>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</si>
  <si>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</si>
  <si>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</si>
  <si>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</si>
  <si>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</si>
  <si>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</si>
  <si>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</si>
  <si>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</si>
  <si>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</si>
  <si>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</si>
  <si>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</si>
  <si>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</si>
  <si>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</si>
  <si>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</si>
  <si>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</si>
  <si>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</si>
  <si>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</si>
  <si>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</si>
  <si>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</si>
  <si>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</si>
  <si>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</si>
  <si>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</si>
  <si>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</si>
  <si>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</si>
  <si>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</si>
  <si>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</si>
  <si>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</si>
  <si>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</si>
  <si>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</si>
  <si>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</si>
  <si>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Темп сева яровых зерновых культур, га/сут.</t>
  </si>
  <si>
    <t>Готовность тракторов, участвующих в ВПР (Гостехнадзор Чувашии)</t>
  </si>
  <si>
    <t xml:space="preserve"> сев яровых зерновых на прошлую дату</t>
  </si>
  <si>
    <t>Количество хозяйств</t>
  </si>
  <si>
    <t xml:space="preserve">Количество агрегатов 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</si>
  <si>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</si>
  <si>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</si>
  <si>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</si>
  <si>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</si>
  <si>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</si>
  <si>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</si>
  <si>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</si>
  <si>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</si>
  <si>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</si>
  <si>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 xml:space="preserve">   в т.ч. кукурузы на зерно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</si>
  <si>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</si>
  <si>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</si>
  <si>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</si>
  <si>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</si>
  <si>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</si>
  <si>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</si>
  <si>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</si>
  <si>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</si>
  <si>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</si>
  <si>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</si>
  <si>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</si>
  <si>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</si>
  <si>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</si>
  <si>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</si>
  <si>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</si>
  <si>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</si>
  <si>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</si>
  <si>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</si>
  <si>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</si>
  <si>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</si>
  <si>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</si>
  <si>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</si>
  <si>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</si>
  <si>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</si>
  <si>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</si>
  <si>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</si>
  <si>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</si>
  <si>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</si>
  <si>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</si>
  <si>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</si>
  <si>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</si>
  <si>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</si>
  <si>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</si>
  <si>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</si>
  <si>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</si>
  <si>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</si>
  <si>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</si>
  <si>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</si>
  <si>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</si>
  <si>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</si>
  <si>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</si>
  <si>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</si>
  <si>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</si>
  <si>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</si>
  <si>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</si>
  <si>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</si>
  <si>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</si>
  <si>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</si>
  <si>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</si>
  <si>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</si>
  <si>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 xml:space="preserve">Укосная площадь многолетних трав, га 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</si>
  <si>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</si>
  <si>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</si>
  <si>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</si>
  <si>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</si>
  <si>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</si>
  <si>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</si>
  <si>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</si>
  <si>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</si>
  <si>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</si>
  <si>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</si>
  <si>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</si>
  <si>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</si>
  <si>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</si>
  <si>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</si>
  <si>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</si>
  <si>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</si>
  <si>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</si>
  <si>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</si>
  <si>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</si>
  <si>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</si>
  <si>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Поголовье скота (без свиней, птицы), усл.голов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</si>
  <si>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</si>
  <si>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</si>
  <si>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</si>
  <si>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Озимый рыжик скошен и обмолочен на площади 170 га, валовой сбор составил 174 тонны при урожайности 10,2 ц/га (в Порецком и Цивильском районах). К уборке картофеля приступили в ООО "АФ "Комсомольские овощи"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</si>
  <si>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</si>
  <si>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</si>
  <si>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</si>
  <si>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</si>
  <si>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ЗУК, простаивающие из-за завершения уборки зерновых</t>
  </si>
  <si>
    <t>Обмолочено на предыдущую дату, га</t>
  </si>
  <si>
    <t>сев</t>
  </si>
  <si>
    <t>завешили уборку</t>
  </si>
  <si>
    <t>* по данным филиала ФГБУ "Россельхозцентр" по Чувашской Республике</t>
  </si>
  <si>
    <t>** по данным ФГБУ ГЦАС "Чувашский"</t>
  </si>
  <si>
    <t>количество хозяйств (сев)</t>
  </si>
  <si>
    <t>Хозяйства, завершившие уборку озимых</t>
  </si>
  <si>
    <t>хозяйства,  не завершившие озимые</t>
  </si>
  <si>
    <t>не завершили озимые, ед</t>
  </si>
  <si>
    <t>не завершили озимые, га</t>
  </si>
  <si>
    <t>приступили к яровым</t>
  </si>
  <si>
    <t>количество хозяйств, завершивших уборку зерновых</t>
  </si>
  <si>
    <t>количество хозяйств,завершивших сев озимых</t>
  </si>
  <si>
    <t>План зяби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</si>
</sst>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#,##0"/>
    <numFmt numFmtId="167" formatCode="0.0%"/>
    <numFmt numFmtId="168" formatCode="0"/>
    <numFmt numFmtId="169" formatCode="#,##0.0"/>
    <numFmt numFmtId="170" formatCode="0.0"/>
    <numFmt numFmtId="171" formatCode="#,##0.00"/>
  </numFmts>
  <fonts count="21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4" fontId="0" fillId="0" borderId="0" applyBorder="0" applyProtection="0">
      <alignment/>
    </xf>
  </cellStyleXfs>
  <cellXfs count="153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wrapText="1"/>
    </xf>
    <xf numFmtId="164" fontId="6" fillId="0" borderId="4" xfId="22" applyNumberFormat="1" applyFont="1" applyFill="1" applyBorder="1" applyAlignment="1" applyProtection="1">
      <alignment horizontal="center" textRotation="90" wrapText="1"/>
      <protection/>
    </xf>
    <xf numFmtId="164" fontId="7" fillId="0" borderId="4" xfId="22" applyNumberFormat="1" applyFont="1" applyFill="1" applyBorder="1" applyAlignment="1" applyProtection="1">
      <alignment horizontal="center" textRotation="90" wrapText="1"/>
      <protection/>
    </xf>
    <xf numFmtId="164" fontId="8" fillId="0" borderId="4" xfId="22" applyNumberFormat="1" applyFont="1" applyFill="1" applyBorder="1" applyAlignment="1" applyProtection="1">
      <alignment horizontal="center" textRotation="90" wrapText="1"/>
      <protection/>
    </xf>
    <xf numFmtId="164" fontId="9" fillId="0" borderId="4" xfId="22" applyNumberFormat="1" applyFont="1" applyFill="1" applyBorder="1" applyAlignment="1" applyProtection="1">
      <alignment horizontal="center" textRotation="90" wrapText="1"/>
      <protection/>
    </xf>
    <xf numFmtId="164" fontId="10" fillId="0" borderId="4" xfId="22" applyNumberFormat="1" applyFont="1" applyFill="1" applyBorder="1" applyAlignment="1" applyProtection="1">
      <alignment horizontal="center" textRotation="90" wrapText="1"/>
      <protection/>
    </xf>
    <xf numFmtId="164" fontId="11" fillId="0" borderId="5" xfId="0" applyFont="1" applyFill="1" applyBorder="1" applyAlignment="1">
      <alignment horizontal="left" vertical="center" wrapText="1"/>
    </xf>
    <xf numFmtId="166" fontId="12" fillId="0" borderId="6" xfId="0" applyNumberFormat="1" applyFont="1" applyFill="1" applyBorder="1" applyAlignment="1">
      <alignment horizontal="center" vertical="center" wrapText="1"/>
    </xf>
    <xf numFmtId="167" fontId="13" fillId="0" borderId="7" xfId="19" applyNumberFormat="1" applyFont="1" applyFill="1" applyBorder="1" applyAlignment="1" applyProtection="1">
      <alignment horizontal="center" vertical="center" wrapText="1"/>
      <protection/>
    </xf>
    <xf numFmtId="166" fontId="11" fillId="0" borderId="6" xfId="0" applyNumberFormat="1" applyFont="1" applyFill="1" applyBorder="1" applyAlignment="1">
      <alignment horizontal="center" vertical="center" wrapText="1"/>
    </xf>
    <xf numFmtId="164" fontId="11" fillId="0" borderId="7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vertical="center"/>
    </xf>
    <xf numFmtId="164" fontId="14" fillId="0" borderId="7" xfId="0" applyFont="1" applyFill="1" applyBorder="1" applyAlignment="1">
      <alignment horizontal="left" vertical="center" wrapText="1"/>
    </xf>
    <xf numFmtId="165" fontId="13" fillId="0" borderId="6" xfId="19" applyNumberFormat="1" applyFont="1" applyFill="1" applyBorder="1" applyAlignment="1" applyProtection="1">
      <alignment horizontal="center" vertical="center" wrapText="1"/>
      <protection/>
    </xf>
    <xf numFmtId="167" fontId="13" fillId="0" borderId="6" xfId="19" applyNumberFormat="1" applyFont="1" applyFill="1" applyBorder="1" applyAlignment="1" applyProtection="1">
      <alignment horizontal="center" vertical="center" wrapText="1"/>
      <protection/>
    </xf>
    <xf numFmtId="165" fontId="14" fillId="0" borderId="6" xfId="19" applyNumberFormat="1" applyFont="1" applyFill="1" applyBorder="1" applyAlignment="1" applyProtection="1">
      <alignment horizontal="center" vertical="center" wrapText="1"/>
      <protection/>
    </xf>
    <xf numFmtId="168" fontId="11" fillId="0" borderId="6" xfId="19" applyNumberFormat="1" applyFont="1" applyFill="1" applyBorder="1" applyAlignment="1" applyProtection="1">
      <alignment horizontal="center" vertical="center" wrapText="1"/>
      <protection/>
    </xf>
    <xf numFmtId="167" fontId="14" fillId="0" borderId="6" xfId="19" applyNumberFormat="1" applyFont="1" applyFill="1" applyBorder="1" applyAlignment="1" applyProtection="1">
      <alignment horizontal="center" vertical="center" wrapText="1"/>
      <protection/>
    </xf>
    <xf numFmtId="164" fontId="11" fillId="0" borderId="8" xfId="0" applyFont="1" applyFill="1" applyBorder="1" applyAlignment="1">
      <alignment horizontal="left" vertical="center" wrapText="1"/>
    </xf>
    <xf numFmtId="164" fontId="14" fillId="0" borderId="8" xfId="0" applyFont="1" applyFill="1" applyBorder="1" applyAlignment="1">
      <alignment horizontal="left" vertical="center" wrapText="1"/>
    </xf>
    <xf numFmtId="167" fontId="12" fillId="0" borderId="6" xfId="19" applyNumberFormat="1" applyFont="1" applyFill="1" applyBorder="1" applyAlignment="1" applyProtection="1">
      <alignment horizontal="center" vertical="center" wrapText="1"/>
      <protection/>
    </xf>
    <xf numFmtId="169" fontId="13" fillId="0" borderId="6" xfId="0" applyNumberFormat="1" applyFont="1" applyFill="1" applyBorder="1" applyAlignment="1">
      <alignment horizontal="center" vertical="center" wrapText="1"/>
    </xf>
    <xf numFmtId="169" fontId="13" fillId="0" borderId="7" xfId="19" applyNumberFormat="1" applyFont="1" applyFill="1" applyBorder="1" applyAlignment="1" applyProtection="1">
      <alignment horizontal="center" vertical="center" wrapText="1"/>
      <protection/>
    </xf>
    <xf numFmtId="169" fontId="11" fillId="0" borderId="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5" fontId="12" fillId="0" borderId="6" xfId="19" applyFont="1" applyFill="1" applyBorder="1" applyAlignment="1" applyProtection="1">
      <alignment horizontal="center" vertical="center" wrapText="1"/>
      <protection/>
    </xf>
    <xf numFmtId="165" fontId="13" fillId="0" borderId="7" xfId="19" applyFont="1" applyFill="1" applyBorder="1" applyAlignment="1" applyProtection="1">
      <alignment horizontal="center" vertical="center" wrapText="1"/>
      <protection/>
    </xf>
    <xf numFmtId="165" fontId="11" fillId="0" borderId="6" xfId="19" applyFont="1" applyFill="1" applyBorder="1" applyAlignment="1" applyProtection="1">
      <alignment horizontal="center" vertical="center" wrapText="1"/>
      <protection/>
    </xf>
    <xf numFmtId="164" fontId="11" fillId="0" borderId="7" xfId="0" applyFont="1" applyFill="1" applyBorder="1" applyAlignment="1">
      <alignment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164" fontId="11" fillId="0" borderId="7" xfId="19" applyNumberFormat="1" applyFont="1" applyFill="1" applyBorder="1" applyAlignment="1" applyProtection="1">
      <alignment horizontal="center" vertical="center"/>
      <protection/>
    </xf>
    <xf numFmtId="164" fontId="14" fillId="0" borderId="7" xfId="0" applyFont="1" applyFill="1" applyBorder="1" applyAlignment="1">
      <alignment vertical="center" wrapText="1"/>
    </xf>
    <xf numFmtId="166" fontId="14" fillId="0" borderId="7" xfId="0" applyNumberFormat="1" applyFont="1" applyFill="1" applyBorder="1" applyAlignment="1">
      <alignment horizontal="center" vertical="center" wrapText="1"/>
    </xf>
    <xf numFmtId="165" fontId="13" fillId="0" borderId="7" xfId="19" applyNumberFormat="1" applyFont="1" applyFill="1" applyBorder="1" applyAlignment="1" applyProtection="1">
      <alignment horizontal="center" vertical="center" wrapText="1"/>
      <protection/>
    </xf>
    <xf numFmtId="165" fontId="14" fillId="0" borderId="7" xfId="19" applyNumberFormat="1" applyFont="1" applyFill="1" applyBorder="1" applyAlignment="1" applyProtection="1">
      <alignment horizontal="center" vertical="center" wrapText="1"/>
      <protection/>
    </xf>
    <xf numFmtId="166" fontId="13" fillId="0" borderId="7" xfId="0" applyNumberFormat="1" applyFont="1" applyFill="1" applyBorder="1" applyAlignment="1">
      <alignment horizontal="center" vertical="center" wrapText="1"/>
    </xf>
    <xf numFmtId="167" fontId="13" fillId="0" borderId="7" xfId="19" applyNumberFormat="1" applyFont="1" applyFill="1" applyBorder="1" applyAlignment="1" applyProtection="1">
      <alignment horizontal="center" vertical="center"/>
      <protection/>
    </xf>
    <xf numFmtId="167" fontId="14" fillId="0" borderId="7" xfId="19" applyNumberFormat="1" applyFont="1" applyFill="1" applyBorder="1" applyAlignment="1" applyProtection="1">
      <alignment horizontal="center" vertical="center"/>
      <protection/>
    </xf>
    <xf numFmtId="167" fontId="14" fillId="0" borderId="7" xfId="19" applyNumberFormat="1" applyFont="1" applyFill="1" applyBorder="1" applyAlignment="1" applyProtection="1">
      <alignment horizontal="center" vertical="center" wrapText="1"/>
      <protection/>
    </xf>
    <xf numFmtId="166" fontId="11" fillId="0" borderId="7" xfId="0" applyNumberFormat="1" applyFont="1" applyFill="1" applyBorder="1" applyAlignment="1">
      <alignment horizontal="center" vertical="center" wrapText="1"/>
    </xf>
    <xf numFmtId="168" fontId="14" fillId="0" borderId="8" xfId="0" applyNumberFormat="1" applyFont="1" applyFill="1" applyBorder="1" applyAlignment="1">
      <alignment horizontal="left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>
      <alignment horizontal="center" vertical="center" wrapText="1"/>
    </xf>
    <xf numFmtId="164" fontId="12" fillId="0" borderId="7" xfId="0" applyFont="1" applyFill="1" applyBorder="1" applyAlignment="1">
      <alignment horizontal="left" vertical="center" wrapText="1"/>
    </xf>
    <xf numFmtId="167" fontId="13" fillId="0" borderId="7" xfId="0" applyNumberFormat="1" applyFont="1" applyFill="1" applyBorder="1" applyAlignment="1">
      <alignment horizontal="center" vertical="center"/>
    </xf>
    <xf numFmtId="167" fontId="14" fillId="0" borderId="7" xfId="0" applyNumberFormat="1" applyFont="1" applyFill="1" applyBorder="1" applyAlignment="1">
      <alignment horizontal="center" vertical="center"/>
    </xf>
    <xf numFmtId="167" fontId="16" fillId="0" borderId="7" xfId="0" applyNumberFormat="1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center" vertical="center" wrapText="1"/>
    </xf>
    <xf numFmtId="164" fontId="11" fillId="0" borderId="8" xfId="0" applyFont="1" applyFill="1" applyBorder="1" applyAlignment="1">
      <alignment horizontal="left" vertical="center" wrapText="1" indent="1"/>
    </xf>
    <xf numFmtId="167" fontId="14" fillId="0" borderId="9" xfId="19" applyNumberFormat="1" applyFont="1" applyFill="1" applyBorder="1" applyAlignment="1" applyProtection="1">
      <alignment horizontal="center" vertical="center" wrapText="1"/>
      <protection/>
    </xf>
    <xf numFmtId="164" fontId="11" fillId="0" borderId="8" xfId="0" applyFont="1" applyFill="1" applyBorder="1" applyAlignment="1">
      <alignment horizontal="left" vertical="center" wrapText="1" indent="2"/>
    </xf>
    <xf numFmtId="164" fontId="11" fillId="0" borderId="8" xfId="0" applyFont="1" applyFill="1" applyBorder="1" applyAlignment="1">
      <alignment horizontal="left" vertical="center" wrapText="1" indent="7"/>
    </xf>
    <xf numFmtId="166" fontId="17" fillId="0" borderId="9" xfId="0" applyNumberFormat="1" applyFont="1" applyFill="1" applyBorder="1" applyAlignment="1">
      <alignment horizontal="center" vertical="center" wrapText="1"/>
    </xf>
    <xf numFmtId="169" fontId="14" fillId="0" borderId="9" xfId="0" applyNumberFormat="1" applyFont="1" applyFill="1" applyBorder="1" applyAlignment="1">
      <alignment horizontal="center" vertical="center" wrapText="1"/>
    </xf>
    <xf numFmtId="164" fontId="14" fillId="0" borderId="7" xfId="19" applyNumberFormat="1" applyFont="1" applyFill="1" applyBorder="1" applyAlignment="1" applyProtection="1">
      <alignment horizontal="center" vertical="center"/>
      <protection/>
    </xf>
    <xf numFmtId="164" fontId="14" fillId="0" borderId="7" xfId="0" applyNumberFormat="1" applyFont="1" applyFill="1" applyBorder="1" applyAlignment="1">
      <alignment horizontal="center" vertical="center"/>
    </xf>
    <xf numFmtId="166" fontId="13" fillId="0" borderId="7" xfId="0" applyNumberFormat="1" applyFont="1" applyFill="1" applyBorder="1" applyAlignment="1">
      <alignment horizontal="center" vertical="center"/>
    </xf>
    <xf numFmtId="166" fontId="14" fillId="0" borderId="7" xfId="0" applyNumberFormat="1" applyFont="1" applyFill="1" applyBorder="1" applyAlignment="1">
      <alignment horizontal="center" vertical="center"/>
    </xf>
    <xf numFmtId="169" fontId="14" fillId="0" borderId="7" xfId="0" applyNumberFormat="1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/>
    </xf>
    <xf numFmtId="164" fontId="3" fillId="0" borderId="7" xfId="0" applyFont="1" applyBorder="1" applyAlignment="1">
      <alignment/>
    </xf>
    <xf numFmtId="164" fontId="2" fillId="0" borderId="7" xfId="0" applyFont="1" applyFill="1" applyBorder="1" applyAlignment="1">
      <alignment/>
    </xf>
    <xf numFmtId="164" fontId="17" fillId="0" borderId="7" xfId="0" applyFont="1" applyFill="1" applyBorder="1" applyAlignment="1">
      <alignment horizontal="left" vertical="center" wrapText="1"/>
    </xf>
    <xf numFmtId="166" fontId="19" fillId="0" borderId="6" xfId="0" applyNumberFormat="1" applyFont="1" applyFill="1" applyBorder="1" applyAlignment="1">
      <alignment horizontal="center" vertical="center" wrapText="1"/>
    </xf>
    <xf numFmtId="167" fontId="19" fillId="0" borderId="7" xfId="19" applyNumberFormat="1" applyFont="1" applyFill="1" applyBorder="1" applyAlignment="1" applyProtection="1">
      <alignment horizontal="center" vertical="center" wrapText="1"/>
      <protection/>
    </xf>
    <xf numFmtId="164" fontId="17" fillId="0" borderId="7" xfId="19" applyNumberFormat="1" applyFont="1" applyFill="1" applyBorder="1" applyAlignment="1" applyProtection="1">
      <alignment horizontal="center" vertical="center"/>
      <protection/>
    </xf>
    <xf numFmtId="164" fontId="18" fillId="0" borderId="7" xfId="19" applyNumberFormat="1" applyFont="1" applyFill="1" applyBorder="1" applyAlignment="1" applyProtection="1">
      <alignment horizontal="center" vertical="center"/>
      <protection/>
    </xf>
    <xf numFmtId="164" fontId="18" fillId="0" borderId="0" xfId="0" applyFont="1" applyBorder="1" applyAlignment="1">
      <alignment/>
    </xf>
    <xf numFmtId="164" fontId="14" fillId="0" borderId="6" xfId="0" applyFont="1" applyFill="1" applyBorder="1" applyAlignment="1">
      <alignment horizontal="left" vertical="center" wrapText="1"/>
    </xf>
    <xf numFmtId="169" fontId="14" fillId="0" borderId="6" xfId="0" applyNumberFormat="1" applyFont="1" applyFill="1" applyBorder="1" applyAlignment="1">
      <alignment horizontal="center" vertical="center"/>
    </xf>
    <xf numFmtId="167" fontId="13" fillId="0" borderId="0" xfId="19" applyNumberFormat="1" applyFont="1" applyFill="1" applyBorder="1" applyAlignment="1" applyProtection="1">
      <alignment horizontal="center" vertical="center" wrapText="1"/>
      <protection/>
    </xf>
    <xf numFmtId="166" fontId="11" fillId="0" borderId="0" xfId="0" applyNumberFormat="1" applyFont="1" applyFill="1" applyBorder="1" applyAlignment="1">
      <alignment horizontal="center" vertical="center" wrapText="1"/>
    </xf>
    <xf numFmtId="167" fontId="14" fillId="0" borderId="6" xfId="19" applyNumberFormat="1" applyFont="1" applyFill="1" applyBorder="1" applyAlignment="1" applyProtection="1">
      <alignment horizontal="center" vertical="center"/>
      <protection/>
    </xf>
    <xf numFmtId="164" fontId="11" fillId="0" borderId="6" xfId="0" applyFont="1" applyFill="1" applyBorder="1" applyAlignment="1">
      <alignment horizontal="left" vertical="center" wrapText="1"/>
    </xf>
    <xf numFmtId="168" fontId="11" fillId="0" borderId="6" xfId="19" applyNumberFormat="1" applyFont="1" applyFill="1" applyBorder="1" applyAlignment="1" applyProtection="1">
      <alignment horizontal="center" vertical="center"/>
      <protection/>
    </xf>
    <xf numFmtId="168" fontId="14" fillId="0" borderId="7" xfId="19" applyNumberFormat="1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>
      <alignment vertical="center"/>
    </xf>
    <xf numFmtId="168" fontId="11" fillId="0" borderId="7" xfId="19" applyNumberFormat="1" applyFont="1" applyFill="1" applyBorder="1" applyAlignment="1" applyProtection="1">
      <alignment horizontal="center" vertical="center"/>
      <protection/>
    </xf>
    <xf numFmtId="164" fontId="2" fillId="2" borderId="0" xfId="0" applyFont="1" applyFill="1" applyBorder="1" applyAlignment="1">
      <alignment vertical="center"/>
    </xf>
    <xf numFmtId="167" fontId="13" fillId="0" borderId="7" xfId="0" applyNumberFormat="1" applyFont="1" applyFill="1" applyBorder="1" applyAlignment="1">
      <alignment horizontal="center" vertical="center" wrapText="1"/>
    </xf>
    <xf numFmtId="167" fontId="11" fillId="0" borderId="7" xfId="19" applyNumberFormat="1" applyFont="1" applyFill="1" applyBorder="1" applyAlignment="1" applyProtection="1">
      <alignment horizontal="center" vertical="center"/>
      <protection/>
    </xf>
    <xf numFmtId="166" fontId="14" fillId="0" borderId="6" xfId="0" applyNumberFormat="1" applyFont="1" applyFill="1" applyBorder="1" applyAlignment="1">
      <alignment horizontal="center" vertical="center" wrapText="1"/>
    </xf>
    <xf numFmtId="169" fontId="13" fillId="0" borderId="7" xfId="0" applyNumberFormat="1" applyFont="1" applyFill="1" applyBorder="1" applyAlignment="1">
      <alignment horizontal="center" vertical="center" wrapText="1"/>
    </xf>
    <xf numFmtId="169" fontId="14" fillId="0" borderId="7" xfId="0" applyNumberFormat="1" applyFont="1" applyFill="1" applyBorder="1" applyAlignment="1">
      <alignment horizontal="center" vertical="center" wrapText="1"/>
    </xf>
    <xf numFmtId="164" fontId="13" fillId="0" borderId="7" xfId="0" applyFont="1" applyFill="1" applyBorder="1" applyAlignment="1">
      <alignment horizontal="left" vertical="center" wrapText="1"/>
    </xf>
    <xf numFmtId="166" fontId="12" fillId="0" borderId="7" xfId="0" applyNumberFormat="1" applyFont="1" applyFill="1" applyBorder="1" applyAlignment="1">
      <alignment horizontal="center" vertical="center" wrapText="1"/>
    </xf>
    <xf numFmtId="168" fontId="14" fillId="0" borderId="7" xfId="0" applyNumberFormat="1" applyFont="1" applyFill="1" applyBorder="1" applyAlignment="1">
      <alignment horizontal="center" vertical="center"/>
    </xf>
    <xf numFmtId="168" fontId="14" fillId="0" borderId="7" xfId="0" applyNumberFormat="1" applyFont="1" applyFill="1" applyBorder="1" applyAlignment="1">
      <alignment horizontal="center" vertical="center" wrapText="1"/>
    </xf>
    <xf numFmtId="170" fontId="14" fillId="0" borderId="7" xfId="0" applyNumberFormat="1" applyFont="1" applyFill="1" applyBorder="1" applyAlignment="1">
      <alignment horizontal="center" vertical="center"/>
    </xf>
    <xf numFmtId="168" fontId="13" fillId="0" borderId="6" xfId="0" applyNumberFormat="1" applyFont="1" applyFill="1" applyBorder="1" applyAlignment="1">
      <alignment horizontal="center" vertical="center"/>
    </xf>
    <xf numFmtId="168" fontId="14" fillId="0" borderId="6" xfId="0" applyNumberFormat="1" applyFont="1" applyFill="1" applyBorder="1" applyAlignment="1">
      <alignment horizontal="center" vertical="center"/>
    </xf>
    <xf numFmtId="170" fontId="14" fillId="0" borderId="7" xfId="0" applyNumberFormat="1" applyFont="1" applyFill="1" applyBorder="1" applyAlignment="1">
      <alignment horizontal="center" vertical="center" wrapText="1"/>
    </xf>
    <xf numFmtId="170" fontId="11" fillId="0" borderId="7" xfId="19" applyNumberFormat="1" applyFont="1" applyFill="1" applyBorder="1" applyAlignment="1" applyProtection="1">
      <alignment horizontal="center" vertical="center"/>
      <protection/>
    </xf>
    <xf numFmtId="165" fontId="14" fillId="0" borderId="7" xfId="19" applyFont="1" applyFill="1" applyBorder="1" applyAlignment="1" applyProtection="1">
      <alignment horizontal="center" vertical="center"/>
      <protection/>
    </xf>
    <xf numFmtId="170" fontId="13" fillId="0" borderId="7" xfId="0" applyNumberFormat="1" applyFont="1" applyFill="1" applyBorder="1" applyAlignment="1">
      <alignment horizontal="center" vertical="center"/>
    </xf>
    <xf numFmtId="170" fontId="14" fillId="0" borderId="7" xfId="19" applyNumberFormat="1" applyFont="1" applyFill="1" applyBorder="1" applyAlignment="1" applyProtection="1">
      <alignment horizontal="center" vertical="center"/>
      <protection/>
    </xf>
    <xf numFmtId="164" fontId="14" fillId="0" borderId="6" xfId="19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164" fontId="13" fillId="0" borderId="7" xfId="19" applyNumberFormat="1" applyFont="1" applyFill="1" applyBorder="1" applyAlignment="1" applyProtection="1">
      <alignment horizontal="center" vertical="center"/>
      <protection/>
    </xf>
    <xf numFmtId="168" fontId="14" fillId="0" borderId="9" xfId="19" applyNumberFormat="1" applyFont="1" applyFill="1" applyBorder="1" applyAlignment="1" applyProtection="1">
      <alignment horizontal="center" vertical="center"/>
      <protection/>
    </xf>
    <xf numFmtId="166" fontId="14" fillId="3" borderId="7" xfId="0" applyNumberFormat="1" applyFont="1" applyFill="1" applyBorder="1" applyAlignment="1">
      <alignment horizontal="center" vertical="center" wrapText="1"/>
    </xf>
    <xf numFmtId="164" fontId="15" fillId="0" borderId="7" xfId="0" applyFont="1" applyFill="1" applyBorder="1" applyAlignment="1">
      <alignment horizontal="left" wrapText="1"/>
    </xf>
    <xf numFmtId="164" fontId="18" fillId="0" borderId="7" xfId="0" applyFont="1" applyFill="1" applyBorder="1" applyAlignment="1">
      <alignment vertical="center"/>
    </xf>
    <xf numFmtId="171" fontId="13" fillId="0" borderId="7" xfId="0" applyNumberFormat="1" applyFont="1" applyFill="1" applyBorder="1" applyAlignment="1">
      <alignment horizontal="center" vertical="center" wrapText="1"/>
    </xf>
    <xf numFmtId="164" fontId="14" fillId="0" borderId="10" xfId="0" applyFont="1" applyFill="1" applyBorder="1" applyAlignment="1">
      <alignment horizontal="left" vertical="center" wrapText="1"/>
    </xf>
    <xf numFmtId="164" fontId="18" fillId="0" borderId="11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left" vertical="center" wrapText="1"/>
    </xf>
    <xf numFmtId="164" fontId="11" fillId="0" borderId="6" xfId="0" applyFont="1" applyFill="1" applyBorder="1" applyAlignment="1">
      <alignment/>
    </xf>
    <xf numFmtId="164" fontId="14" fillId="0" borderId="6" xfId="0" applyFont="1" applyFill="1" applyBorder="1" applyAlignment="1">
      <alignment horizontal="center" vertical="center" wrapText="1"/>
    </xf>
    <xf numFmtId="164" fontId="11" fillId="0" borderId="7" xfId="0" applyFont="1" applyFill="1" applyBorder="1" applyAlignment="1">
      <alignment/>
    </xf>
    <xf numFmtId="164" fontId="11" fillId="0" borderId="7" xfId="0" applyFont="1" applyFill="1" applyBorder="1" applyAlignment="1">
      <alignment horizontal="center"/>
    </xf>
    <xf numFmtId="164" fontId="12" fillId="0" borderId="7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1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14" fillId="0" borderId="0" xfId="0" applyFont="1" applyFill="1" applyBorder="1" applyAlignment="1">
      <alignment horizontal="left" wrapText="1"/>
    </xf>
    <xf numFmtId="164" fontId="18" fillId="0" borderId="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/>
    </xf>
    <xf numFmtId="164" fontId="11" fillId="0" borderId="12" xfId="0" applyFont="1" applyFill="1" applyBorder="1" applyAlignment="1">
      <alignment vertical="top" wrapText="1"/>
    </xf>
    <xf numFmtId="164" fontId="11" fillId="0" borderId="13" xfId="0" applyFont="1" applyFill="1" applyBorder="1" applyAlignment="1">
      <alignment vertical="top" wrapText="1"/>
    </xf>
    <xf numFmtId="164" fontId="11" fillId="0" borderId="7" xfId="0" applyFont="1" applyFill="1" applyBorder="1" applyAlignment="1">
      <alignment vertical="top" wrapText="1"/>
    </xf>
    <xf numFmtId="164" fontId="11" fillId="3" borderId="7" xfId="0" applyFont="1" applyFill="1" applyBorder="1" applyAlignment="1">
      <alignment vertical="top" wrapText="1"/>
    </xf>
    <xf numFmtId="164" fontId="2" fillId="0" borderId="1" xfId="0" applyFont="1" applyFill="1" applyBorder="1" applyAlignment="1">
      <alignment/>
    </xf>
    <xf numFmtId="164" fontId="3" fillId="0" borderId="7" xfId="0" applyFont="1" applyFill="1" applyBorder="1" applyAlignment="1">
      <alignment/>
    </xf>
    <xf numFmtId="164" fontId="2" fillId="0" borderId="7" xfId="0" applyFont="1" applyBorder="1" applyAlignment="1">
      <alignment/>
    </xf>
    <xf numFmtId="170" fontId="3" fillId="0" borderId="7" xfId="0" applyNumberFormat="1" applyFont="1" applyFill="1" applyBorder="1" applyAlignment="1">
      <alignment/>
    </xf>
    <xf numFmtId="164" fontId="11" fillId="0" borderId="0" xfId="0" applyFont="1" applyBorder="1" applyAlignment="1">
      <alignment/>
    </xf>
    <xf numFmtId="164" fontId="2" fillId="3" borderId="0" xfId="0" applyFont="1" applyFill="1" applyBorder="1" applyAlignment="1">
      <alignment/>
    </xf>
    <xf numFmtId="164" fontId="3" fillId="0" borderId="13" xfId="0" applyFont="1" applyBorder="1" applyAlignment="1">
      <alignment/>
    </xf>
    <xf numFmtId="164" fontId="2" fillId="0" borderId="13" xfId="0" applyFont="1" applyFill="1" applyBorder="1" applyAlignment="1">
      <alignment/>
    </xf>
    <xf numFmtId="166" fontId="13" fillId="0" borderId="0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Процентный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Data\Local\Microsoft\Windows\Temporary%20Internet%20Files\Content.IE5\8D3HLM6J\19%20&#1084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ка"/>
      <sheetName val="оперативк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284"/>
  <sheetViews>
    <sheetView tabSelected="1" view="pageBreakPreview" zoomScale="42" zoomScaleNormal="70" zoomScaleSheetLayoutView="42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X75" sqref="X75"/>
    </sheetView>
  </sheetViews>
  <sheetFormatPr defaultColWidth="9.00390625" defaultRowHeight="12.75" outlineLevelRow="1"/>
  <cols>
    <col min="1" max="1" width="99.875" style="1" customWidth="1"/>
    <col min="2" max="2" width="14.50390625" style="2" customWidth="1"/>
    <col min="3" max="3" width="13.375" style="3" customWidth="1"/>
    <col min="4" max="4" width="0" style="3" hidden="1" customWidth="1"/>
    <col min="5" max="5" width="8.75390625" style="4" customWidth="1"/>
    <col min="6" max="6" width="8.375" style="4" customWidth="1"/>
    <col min="7" max="7" width="8.00390625" style="4" customWidth="1"/>
    <col min="8" max="9" width="7.25390625" style="4" customWidth="1"/>
    <col min="10" max="10" width="5.875" style="4" customWidth="1"/>
    <col min="11" max="12" width="8.375" style="4" customWidth="1"/>
    <col min="13" max="13" width="7.625" style="4" customWidth="1"/>
    <col min="14" max="14" width="6.50390625" style="4" customWidth="1"/>
    <col min="15" max="15" width="7.125" style="4" customWidth="1"/>
    <col min="16" max="16" width="6.375" style="4" customWidth="1"/>
    <col min="17" max="17" width="5.125" style="4" customWidth="1"/>
    <col min="18" max="18" width="5.875" style="4" customWidth="1"/>
    <col min="19" max="19" width="6.125" style="4" customWidth="1"/>
    <col min="20" max="20" width="8.00390625" style="4" customWidth="1"/>
    <col min="21" max="22" width="8.375" style="4" customWidth="1"/>
    <col min="23" max="24" width="9.125" style="4" customWidth="1"/>
    <col min="25" max="25" width="6.50390625" style="4" customWidth="1"/>
    <col min="26" max="26" width="8.375" style="4" customWidth="1"/>
    <col min="27" max="28" width="8.00390625" style="4" customWidth="1"/>
    <col min="29" max="29" width="5.875" style="4" customWidth="1"/>
    <col min="30" max="30" width="5.375" style="4" customWidth="1"/>
    <col min="31" max="32" width="6.125" style="4" customWidth="1"/>
    <col min="33" max="33" width="6.50390625" style="4" customWidth="1"/>
    <col min="34" max="34" width="7.625" style="4" customWidth="1"/>
    <col min="35" max="35" width="7.25390625" style="4" customWidth="1"/>
    <col min="36" max="36" width="6.375" style="4" customWidth="1"/>
    <col min="37" max="37" width="8.375" style="4" customWidth="1"/>
    <col min="38" max="38" width="7.375" style="4" customWidth="1"/>
    <col min="39" max="40" width="5.875" style="4" customWidth="1"/>
    <col min="41" max="41" width="7.25390625" style="4" customWidth="1"/>
    <col min="42" max="43" width="6.50390625" style="4" customWidth="1"/>
    <col min="44" max="44" width="7.125" style="4" customWidth="1"/>
    <col min="45" max="57" width="9.125" style="4" customWidth="1"/>
    <col min="58" max="16384" width="9.125" style="5" customWidth="1"/>
  </cols>
  <sheetData>
    <row r="1" spans="1:44" ht="12.75" hidden="1">
      <c r="A1" s="4"/>
      <c r="C1" s="2"/>
      <c r="D1" s="2"/>
      <c r="AR1" s="6"/>
    </row>
    <row r="2" spans="1:57" s="9" customFormat="1" ht="29.2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s="9" customFormat="1" ht="0.75" customHeight="1">
      <c r="A3" s="10" t="s">
        <v>1</v>
      </c>
      <c r="B3" s="10"/>
      <c r="C3" s="10"/>
      <c r="D3" s="10"/>
      <c r="E3" s="10"/>
      <c r="F3" s="10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 t="s">
        <v>3</v>
      </c>
      <c r="AR3" s="11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44" s="2" customFormat="1" ht="17.25" customHeight="1">
      <c r="A4" s="12" t="s">
        <v>4</v>
      </c>
      <c r="B4" s="13" t="s">
        <v>5</v>
      </c>
      <c r="C4" s="14" t="s">
        <v>6</v>
      </c>
      <c r="D4" s="14" t="s">
        <v>7</v>
      </c>
      <c r="E4" s="15" t="s">
        <v>8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5" spans="1:44" s="2" customFormat="1" ht="87" customHeight="1">
      <c r="A5" s="12"/>
      <c r="B5" s="13"/>
      <c r="C5" s="14"/>
      <c r="D5" s="14"/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7" t="s">
        <v>14</v>
      </c>
      <c r="K5" s="16" t="s">
        <v>15</v>
      </c>
      <c r="L5" s="18" t="s">
        <v>16</v>
      </c>
      <c r="M5" s="16" t="s">
        <v>17</v>
      </c>
      <c r="N5" s="16" t="s">
        <v>18</v>
      </c>
      <c r="O5" s="19" t="s">
        <v>19</v>
      </c>
      <c r="P5" s="19" t="s">
        <v>20</v>
      </c>
      <c r="Q5" s="20" t="s">
        <v>21</v>
      </c>
      <c r="R5" s="19" t="s">
        <v>22</v>
      </c>
      <c r="S5" s="19" t="s">
        <v>23</v>
      </c>
      <c r="T5" s="16" t="s">
        <v>24</v>
      </c>
      <c r="U5" s="16" t="s">
        <v>25</v>
      </c>
      <c r="V5" s="16" t="s">
        <v>26</v>
      </c>
      <c r="W5" s="16" t="s">
        <v>27</v>
      </c>
      <c r="X5" s="16" t="s">
        <v>28</v>
      </c>
      <c r="Y5" s="16" t="s">
        <v>29</v>
      </c>
      <c r="Z5" s="16" t="s">
        <v>30</v>
      </c>
      <c r="AA5" s="16" t="s">
        <v>31</v>
      </c>
      <c r="AB5" s="16" t="s">
        <v>32</v>
      </c>
      <c r="AC5" s="16" t="s">
        <v>33</v>
      </c>
      <c r="AD5" s="16" t="s">
        <v>34</v>
      </c>
      <c r="AE5" s="16" t="s">
        <v>35</v>
      </c>
      <c r="AF5" s="16" t="s">
        <v>36</v>
      </c>
      <c r="AG5" s="16" t="s">
        <v>37</v>
      </c>
      <c r="AH5" s="16" t="s">
        <v>38</v>
      </c>
      <c r="AI5" s="16" t="s">
        <v>39</v>
      </c>
      <c r="AJ5" s="16" t="s">
        <v>40</v>
      </c>
      <c r="AK5" s="16" t="s">
        <v>41</v>
      </c>
      <c r="AL5" s="16" t="s">
        <v>42</v>
      </c>
      <c r="AM5" s="16" t="s">
        <v>43</v>
      </c>
      <c r="AN5" s="16" t="s">
        <v>44</v>
      </c>
      <c r="AO5" s="16" t="s">
        <v>45</v>
      </c>
      <c r="AP5" s="16" t="s">
        <v>46</v>
      </c>
      <c r="AQ5" s="16" t="s">
        <v>47</v>
      </c>
      <c r="AR5" s="16" t="s">
        <v>48</v>
      </c>
    </row>
    <row r="6" spans="1:44" s="2" customFormat="1" ht="69.75" customHeight="1">
      <c r="A6" s="12"/>
      <c r="B6" s="13"/>
      <c r="C6" s="14"/>
      <c r="D6" s="1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4" s="2" customFormat="1" ht="30" customHeight="1" hidden="1">
      <c r="A7" s="21" t="s">
        <v>49</v>
      </c>
      <c r="B7" s="22">
        <v>48105</v>
      </c>
      <c r="C7" s="22">
        <f>SUM(E7:AR7)</f>
        <v>0</v>
      </c>
      <c r="D7" s="23">
        <f>C7/B7</f>
        <v>0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s="26" customFormat="1" ht="30" customHeight="1" hidden="1">
      <c r="A8" s="25" t="s">
        <v>50</v>
      </c>
      <c r="B8" s="22">
        <v>49785</v>
      </c>
      <c r="C8" s="22">
        <f>SUM(E8:AR8)</f>
        <v>0</v>
      </c>
      <c r="D8" s="23">
        <f>C8/B8</f>
        <v>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44" s="26" customFormat="1" ht="30" customHeight="1" hidden="1">
      <c r="A9" s="27" t="s">
        <v>51</v>
      </c>
      <c r="B9" s="28" t="e">
        <f>NA()</f>
        <v>#N/A</v>
      </c>
      <c r="C9" s="28" t="e">
        <f>NA()</f>
        <v>#N/A</v>
      </c>
      <c r="D9" s="29" t="e">
        <f>NA()</f>
        <v>#N/A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s="26" customFormat="1" ht="30" customHeight="1" hidden="1">
      <c r="A10" s="25" t="s">
        <v>52</v>
      </c>
      <c r="B10" s="22">
        <v>47615</v>
      </c>
      <c r="C10" s="22">
        <f>SUM(E10:AR10)</f>
        <v>0</v>
      </c>
      <c r="D10" s="23">
        <f>C10/B10</f>
        <v>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s="26" customFormat="1" ht="30" customHeight="1" hidden="1">
      <c r="A11" s="25" t="s">
        <v>53</v>
      </c>
      <c r="B11" s="28">
        <v>0.96</v>
      </c>
      <c r="C11" s="28">
        <v>0.96</v>
      </c>
      <c r="D11" s="29" t="e">
        <f>D10/D8</f>
        <v>#DIV/0!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4" s="26" customFormat="1" ht="30" customHeight="1" hidden="1">
      <c r="A12" s="27" t="s">
        <v>54</v>
      </c>
      <c r="B12" s="22">
        <v>25576</v>
      </c>
      <c r="C12" s="22">
        <f>SUM(E12:AR12)</f>
        <v>0</v>
      </c>
      <c r="D12" s="23">
        <f>C12/B12</f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s="26" customFormat="1" ht="24.75" customHeight="1" hidden="1">
      <c r="A13" s="27" t="s">
        <v>55</v>
      </c>
      <c r="B13" s="29"/>
      <c r="C13" s="29" t="e">
        <f>C12/C8</f>
        <v>#DIV/0!</v>
      </c>
      <c r="D13" s="29" t="e">
        <f>D12/D8</f>
        <v>#DIV/0!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</row>
    <row r="14" spans="1:44" s="26" customFormat="1" ht="6" customHeight="1" hidden="1">
      <c r="A14" s="33" t="s">
        <v>56</v>
      </c>
      <c r="B14" s="22">
        <v>0</v>
      </c>
      <c r="C14" s="22">
        <f>SUM(E14:AR14)</f>
        <v>0</v>
      </c>
      <c r="D14" s="23" t="e">
        <f>C14/B14</f>
        <v>#DIV/0!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s="26" customFormat="1" ht="30" customHeight="1" hidden="1">
      <c r="A15" s="34" t="s">
        <v>57</v>
      </c>
      <c r="B15" s="22">
        <v>23142</v>
      </c>
      <c r="C15" s="22">
        <f>SUM(E15:AR15)</f>
        <v>0</v>
      </c>
      <c r="D15" s="23">
        <f>C15/B15</f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s="26" customFormat="1" ht="24.75" customHeight="1" hidden="1">
      <c r="A16" s="27" t="s">
        <v>58</v>
      </c>
      <c r="B16" s="35"/>
      <c r="C16" s="22">
        <f>SUM(E16:AR16)</f>
        <v>0</v>
      </c>
      <c r="D16" s="35" t="e">
        <f>NA()</f>
        <v>#N/A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s="26" customFormat="1" ht="30" customHeight="1" hidden="1">
      <c r="A17" s="25" t="s">
        <v>59</v>
      </c>
      <c r="B17" s="22">
        <v>20000</v>
      </c>
      <c r="C17" s="22">
        <f>SUM(E17:AR17)</f>
        <v>0</v>
      </c>
      <c r="D17" s="23">
        <f>C17/B17</f>
        <v>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5" s="2" customFormat="1" ht="30" customHeight="1" hidden="1">
      <c r="A18" s="25" t="s">
        <v>60</v>
      </c>
      <c r="B18" s="36">
        <v>10750.7</v>
      </c>
      <c r="C18" s="36">
        <f>SUM(E18:AR18)</f>
        <v>0</v>
      </c>
      <c r="D18" s="37">
        <f>C18/B18</f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9"/>
    </row>
    <row r="19" spans="1:45" s="2" customFormat="1" ht="30" customHeight="1" hidden="1">
      <c r="A19" s="34" t="s">
        <v>61</v>
      </c>
      <c r="B19" s="29">
        <f>B18/B17</f>
        <v>0.537535</v>
      </c>
      <c r="C19" s="29" t="e">
        <f>C18/C17</f>
        <v>#DIV/0!</v>
      </c>
      <c r="D19" s="29" t="e">
        <f>NA()</f>
        <v>#N/A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40"/>
    </row>
    <row r="20" spans="1:45" s="2" customFormat="1" ht="30" customHeight="1" hidden="1">
      <c r="A20" s="25" t="s">
        <v>62</v>
      </c>
      <c r="B20" s="29">
        <v>0.933</v>
      </c>
      <c r="C20" s="29">
        <v>0.929</v>
      </c>
      <c r="D20" s="29" t="e">
        <f>#REF!/#REF!</f>
        <v>#REF!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40"/>
    </row>
    <row r="21" spans="1:45" s="2" customFormat="1" ht="30" customHeight="1" hidden="1">
      <c r="A21" s="25" t="s">
        <v>63</v>
      </c>
      <c r="B21" s="29">
        <v>0.569</v>
      </c>
      <c r="C21" s="29">
        <v>0.806</v>
      </c>
      <c r="D21" s="29" t="e">
        <f>#REF!/#REF!</f>
        <v>#REF!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40"/>
    </row>
    <row r="22" spans="1:45" s="2" customFormat="1" ht="24.75" customHeight="1" hidden="1">
      <c r="A22" s="25" t="s">
        <v>64</v>
      </c>
      <c r="B22" s="41">
        <v>0.94</v>
      </c>
      <c r="C22" s="41">
        <v>0.95</v>
      </c>
      <c r="D22" s="42">
        <f>C22/B22</f>
        <v>1.0106382978723405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39"/>
    </row>
    <row r="23" spans="1:45" s="2" customFormat="1" ht="24.75" customHeight="1" hidden="1">
      <c r="A23" s="25" t="s">
        <v>65</v>
      </c>
      <c r="B23" s="41">
        <v>0.94</v>
      </c>
      <c r="C23" s="41">
        <v>0.94</v>
      </c>
      <c r="D23" s="42">
        <f>C23/B23</f>
        <v>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39"/>
    </row>
    <row r="24" spans="1:45" s="2" customFormat="1" ht="24.75" customHeight="1" hidden="1">
      <c r="A24" s="25" t="s">
        <v>66</v>
      </c>
      <c r="B24" s="41">
        <v>0.96</v>
      </c>
      <c r="C24" s="41">
        <v>0.95</v>
      </c>
      <c r="D24" s="42">
        <f>C24/B24</f>
        <v>0.9895833333333334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39"/>
    </row>
    <row r="25" spans="1:45" s="2" customFormat="1" ht="24.75" customHeight="1" hidden="1">
      <c r="A25" s="25" t="s">
        <v>67</v>
      </c>
      <c r="B25" s="41">
        <v>0.94</v>
      </c>
      <c r="C25" s="41">
        <v>0.94</v>
      </c>
      <c r="D25" s="42">
        <f>C25/B25</f>
        <v>1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39"/>
    </row>
    <row r="26" spans="1:44" s="26" customFormat="1" ht="30" customHeight="1" hidden="1">
      <c r="A26" s="44" t="s">
        <v>68</v>
      </c>
      <c r="B26" s="45">
        <v>82392</v>
      </c>
      <c r="C26" s="45">
        <f>SUM(E26:AR26)</f>
        <v>0</v>
      </c>
      <c r="D26" s="23">
        <f>C26/B26</f>
        <v>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</row>
    <row r="27" spans="1:44" s="26" customFormat="1" ht="24.75" customHeight="1" hidden="1">
      <c r="A27" s="47" t="s">
        <v>69</v>
      </c>
      <c r="B27" s="45"/>
      <c r="C27" s="45">
        <f>SUM(E27:AR27)</f>
        <v>0</v>
      </c>
      <c r="D27" s="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</row>
    <row r="28" spans="1:44" s="26" customFormat="1" ht="24.75" customHeight="1" hidden="1">
      <c r="A28" s="47" t="s">
        <v>70</v>
      </c>
      <c r="B28" s="23" t="e">
        <f>NA()</f>
        <v>#N/A</v>
      </c>
      <c r="C28" s="49" t="e">
        <f>NA()</f>
        <v>#N/A</v>
      </c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</row>
    <row r="29" spans="1:44" s="26" customFormat="1" ht="24.75" customHeight="1" hidden="1">
      <c r="A29" s="47" t="s">
        <v>71</v>
      </c>
      <c r="B29" s="45"/>
      <c r="C29" s="51">
        <f>SUM(E29:AR29)</f>
        <v>0</v>
      </c>
      <c r="D29" s="23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</row>
    <row r="30" spans="1:44" s="26" customFormat="1" ht="24.75" customHeight="1" hidden="1">
      <c r="A30" s="47" t="s">
        <v>72</v>
      </c>
      <c r="B30" s="29" t="e">
        <f>NA()</f>
        <v>#N/A</v>
      </c>
      <c r="C30" s="29" t="e">
        <f>NA()</f>
        <v>#N/A</v>
      </c>
      <c r="D30" s="29" t="e">
        <f>NA()</f>
        <v>#N/A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</row>
    <row r="31" spans="1:44" s="26" customFormat="1" ht="30" customHeight="1" hidden="1">
      <c r="A31" s="27" t="s">
        <v>73</v>
      </c>
      <c r="B31" s="45">
        <v>66664</v>
      </c>
      <c r="C31" s="45">
        <f>SUM(E31:AR31)</f>
        <v>0</v>
      </c>
      <c r="D31" s="23">
        <f>C31/B31</f>
        <v>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</row>
    <row r="32" spans="1:44" s="26" customFormat="1" ht="30" customHeight="1" hidden="1">
      <c r="A32" s="34" t="s">
        <v>74</v>
      </c>
      <c r="B32" s="52">
        <f>B31/B26</f>
        <v>0.8091076803573163</v>
      </c>
      <c r="C32" s="52" t="e">
        <f>C31/C26</f>
        <v>#DIV/0!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</row>
    <row r="33" spans="1:44" s="26" customFormat="1" ht="30" customHeight="1" hidden="1">
      <c r="A33" s="47" t="s">
        <v>75</v>
      </c>
      <c r="B33" s="45">
        <v>64604</v>
      </c>
      <c r="C33" s="45">
        <f>SUM(E33:AR33)</f>
        <v>0</v>
      </c>
      <c r="D33" s="23">
        <f>C33/B33</f>
        <v>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</row>
    <row r="34" spans="1:44" s="26" customFormat="1" ht="30" customHeight="1" hidden="1">
      <c r="A34" s="34" t="s">
        <v>74</v>
      </c>
      <c r="B34" s="23">
        <f>B33/B26</f>
        <v>0.7841052529371784</v>
      </c>
      <c r="C34" s="23" t="e">
        <f>C33/C26</f>
        <v>#DIV/0!</v>
      </c>
      <c r="D34" s="2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</row>
    <row r="35" spans="1:44" s="26" customFormat="1" ht="30" customHeight="1" hidden="1">
      <c r="A35" s="25" t="s">
        <v>76</v>
      </c>
      <c r="B35" s="45">
        <v>104476</v>
      </c>
      <c r="C35" s="45">
        <f>SUM(E35:AR35)</f>
        <v>0</v>
      </c>
      <c r="D35" s="23">
        <f>C35/B35</f>
        <v>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</row>
    <row r="36" spans="1:44" s="26" customFormat="1" ht="24.75" customHeight="1" hidden="1">
      <c r="A36" s="27" t="s">
        <v>77</v>
      </c>
      <c r="B36" s="45"/>
      <c r="C36" s="45">
        <f>SUM(E36:AR36)</f>
        <v>0</v>
      </c>
      <c r="D36" s="23" t="e">
        <f>C36/B36</f>
        <v>#DIV/0!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</row>
    <row r="37" spans="1:44" s="26" customFormat="1" ht="24.75" customHeight="1" hidden="1">
      <c r="A37" s="34" t="s">
        <v>70</v>
      </c>
      <c r="B37" s="23">
        <f>B36/B35</f>
        <v>0</v>
      </c>
      <c r="C37" s="45">
        <f>SUM(E37:AR37)</f>
        <v>0</v>
      </c>
      <c r="D37" s="23" t="e">
        <f>D36/D35</f>
        <v>#DIV/0!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1:44" s="26" customFormat="1" ht="30" customHeight="1" hidden="1">
      <c r="A38" s="27" t="s">
        <v>78</v>
      </c>
      <c r="B38" s="45">
        <v>16280</v>
      </c>
      <c r="C38" s="45">
        <f>SUM(E38:AR38)</f>
        <v>0</v>
      </c>
      <c r="D38" s="23">
        <f>C38/B38</f>
        <v>0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</row>
    <row r="39" spans="1:44" s="26" customFormat="1" ht="30" customHeight="1" hidden="1">
      <c r="A39" s="27" t="s">
        <v>74</v>
      </c>
      <c r="B39" s="52">
        <f>B38/B35</f>
        <v>0.15582526130403154</v>
      </c>
      <c r="C39" s="52" t="e">
        <f>C38/C35</f>
        <v>#DIV/0!</v>
      </c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</row>
    <row r="40" spans="1:44" s="26" customFormat="1" ht="30" customHeight="1" hidden="1">
      <c r="A40" s="47" t="s">
        <v>79</v>
      </c>
      <c r="B40" s="45">
        <v>88923</v>
      </c>
      <c r="C40" s="45">
        <f>SUM(E40:AR40)</f>
        <v>0</v>
      </c>
      <c r="D40" s="23">
        <f>C40/B40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</row>
    <row r="41" spans="1:44" s="26" customFormat="1" ht="30" customHeight="1" hidden="1">
      <c r="A41" s="34" t="s">
        <v>74</v>
      </c>
      <c r="B41" s="23">
        <f>B40/B35</f>
        <v>0.8511332746276656</v>
      </c>
      <c r="C41" s="23" t="e">
        <f>C40/C35</f>
        <v>#DIV/0!</v>
      </c>
      <c r="D41" s="2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s="26" customFormat="1" ht="24.75" customHeight="1" hidden="1">
      <c r="A42" s="44" t="s">
        <v>80</v>
      </c>
      <c r="B42" s="45">
        <v>194989</v>
      </c>
      <c r="C42" s="51">
        <f>SUM(E42:AR42)</f>
        <v>0</v>
      </c>
      <c r="D42" s="23">
        <f>C42/B42</f>
        <v>0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</row>
    <row r="43" spans="1:44" s="26" customFormat="1" ht="30.75" customHeight="1" hidden="1">
      <c r="A43" s="47" t="s">
        <v>81</v>
      </c>
      <c r="B43" s="45">
        <v>165663</v>
      </c>
      <c r="C43" s="45">
        <f>SUM(E43:AR43)</f>
        <v>0</v>
      </c>
      <c r="D43" s="23">
        <f>C43/B43</f>
        <v>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</row>
    <row r="44" spans="1:44" s="26" customFormat="1" ht="30.75" customHeight="1" hidden="1">
      <c r="A44" s="34" t="s">
        <v>82</v>
      </c>
      <c r="B44" s="23">
        <f>B43/B42</f>
        <v>0.8496017724076743</v>
      </c>
      <c r="C44" s="23" t="e">
        <f>C43/C42</f>
        <v>#DIV/0!</v>
      </c>
      <c r="D44" s="2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1:44" s="26" customFormat="1" ht="30.75" customHeight="1" hidden="1">
      <c r="A45" s="56" t="s">
        <v>83</v>
      </c>
      <c r="B45" s="45">
        <v>140948</v>
      </c>
      <c r="C45" s="45">
        <f>SUM(E45:AR45)</f>
        <v>0</v>
      </c>
      <c r="D45" s="23">
        <f>C45/B45</f>
        <v>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</row>
    <row r="46" spans="1:45" s="2" customFormat="1" ht="30.75" customHeight="1">
      <c r="A46" s="25" t="s">
        <v>84</v>
      </c>
      <c r="B46" s="45"/>
      <c r="C46" s="45">
        <f>SUM(E46:AR46)</f>
        <v>9378</v>
      </c>
      <c r="D46" s="23" t="e">
        <f>C46/B46</f>
        <v>#DIV/0!</v>
      </c>
      <c r="E46" s="57">
        <v>1050</v>
      </c>
      <c r="F46" s="57">
        <v>940</v>
      </c>
      <c r="G46" s="57">
        <v>1450</v>
      </c>
      <c r="H46" s="57">
        <v>560</v>
      </c>
      <c r="I46" s="57">
        <v>300</v>
      </c>
      <c r="J46" s="57">
        <v>205</v>
      </c>
      <c r="K46" s="57">
        <v>200</v>
      </c>
      <c r="L46" s="57">
        <v>200</v>
      </c>
      <c r="M46" s="57">
        <v>200</v>
      </c>
      <c r="N46" s="57">
        <v>230</v>
      </c>
      <c r="O46" s="57"/>
      <c r="P46" s="58">
        <v>854</v>
      </c>
      <c r="Q46" s="57"/>
      <c r="R46" s="58">
        <v>400</v>
      </c>
      <c r="S46" s="57"/>
      <c r="T46" s="57">
        <v>575</v>
      </c>
      <c r="U46" s="57">
        <v>300</v>
      </c>
      <c r="V46" s="57">
        <v>300</v>
      </c>
      <c r="W46" s="57">
        <v>100</v>
      </c>
      <c r="X46" s="57">
        <v>63</v>
      </c>
      <c r="Y46" s="57">
        <v>115</v>
      </c>
      <c r="Z46" s="57">
        <v>100</v>
      </c>
      <c r="AA46" s="57">
        <v>100</v>
      </c>
      <c r="AB46" s="57">
        <v>112</v>
      </c>
      <c r="AC46" s="57">
        <v>300</v>
      </c>
      <c r="AD46" s="57">
        <v>45</v>
      </c>
      <c r="AE46" s="57">
        <v>55</v>
      </c>
      <c r="AF46" s="57">
        <v>50</v>
      </c>
      <c r="AG46" s="57">
        <v>41</v>
      </c>
      <c r="AH46" s="57"/>
      <c r="AI46" s="57">
        <v>21</v>
      </c>
      <c r="AJ46" s="57"/>
      <c r="AK46" s="57">
        <v>480</v>
      </c>
      <c r="AL46" s="57"/>
      <c r="AM46" s="57">
        <v>16</v>
      </c>
      <c r="AN46" s="57">
        <v>16</v>
      </c>
      <c r="AO46" s="57"/>
      <c r="AP46" s="57"/>
      <c r="AQ46" s="57"/>
      <c r="AR46" s="24"/>
      <c r="AS46" s="39"/>
    </row>
    <row r="47" spans="1:45" s="2" customFormat="1" ht="30.75" customHeight="1">
      <c r="A47" s="59" t="s">
        <v>85</v>
      </c>
      <c r="B47" s="45"/>
      <c r="C47" s="45">
        <f>SUM(E47:AR47)</f>
        <v>8121</v>
      </c>
      <c r="D47" s="23" t="e">
        <f>C47/B47</f>
        <v>#DIV/0!</v>
      </c>
      <c r="E47" s="57">
        <v>1070</v>
      </c>
      <c r="F47" s="57">
        <v>958</v>
      </c>
      <c r="G47" s="57">
        <v>1450</v>
      </c>
      <c r="H47" s="57">
        <v>543</v>
      </c>
      <c r="I47" s="57">
        <v>310</v>
      </c>
      <c r="J47" s="57"/>
      <c r="K47" s="57">
        <v>240</v>
      </c>
      <c r="L47" s="57">
        <v>250</v>
      </c>
      <c r="M47" s="57">
        <v>200</v>
      </c>
      <c r="N47" s="57">
        <v>100</v>
      </c>
      <c r="O47" s="57"/>
      <c r="P47" s="57">
        <v>100</v>
      </c>
      <c r="Q47" s="57"/>
      <c r="R47" s="57"/>
      <c r="S47" s="57"/>
      <c r="T47" s="57">
        <v>500</v>
      </c>
      <c r="U47" s="57">
        <v>250</v>
      </c>
      <c r="V47" s="57">
        <v>435</v>
      </c>
      <c r="W47" s="57">
        <v>100</v>
      </c>
      <c r="X47" s="57">
        <v>65</v>
      </c>
      <c r="Y47" s="57">
        <v>90</v>
      </c>
      <c r="Z47" s="57">
        <v>100</v>
      </c>
      <c r="AA47" s="57">
        <v>100</v>
      </c>
      <c r="AB47" s="57">
        <v>171</v>
      </c>
      <c r="AC47" s="57">
        <v>300</v>
      </c>
      <c r="AD47" s="57">
        <v>45</v>
      </c>
      <c r="AE47" s="57">
        <v>55</v>
      </c>
      <c r="AF47" s="57">
        <v>40</v>
      </c>
      <c r="AG47" s="57">
        <v>47</v>
      </c>
      <c r="AH47" s="57"/>
      <c r="AI47" s="57">
        <v>21</v>
      </c>
      <c r="AJ47" s="57"/>
      <c r="AK47" s="57">
        <v>480</v>
      </c>
      <c r="AL47" s="57">
        <v>50</v>
      </c>
      <c r="AM47" s="57">
        <v>30</v>
      </c>
      <c r="AN47" s="57">
        <v>16</v>
      </c>
      <c r="AO47" s="24"/>
      <c r="AP47" s="24"/>
      <c r="AQ47" s="24"/>
      <c r="AR47" s="24">
        <v>5</v>
      </c>
      <c r="AS47" s="39"/>
    </row>
    <row r="48" spans="1:45" s="2" customFormat="1" ht="22.5" customHeight="1" hidden="1">
      <c r="A48" s="33" t="s">
        <v>86</v>
      </c>
      <c r="B48" s="45"/>
      <c r="C48" s="45">
        <f>SUM(E48:AR48)</f>
        <v>0</v>
      </c>
      <c r="D48" s="23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24"/>
      <c r="AP48" s="24"/>
      <c r="AQ48" s="24"/>
      <c r="AR48" s="24"/>
      <c r="AS48" s="39"/>
    </row>
    <row r="49" spans="1:45" s="2" customFormat="1" ht="30" customHeight="1">
      <c r="A49" s="34" t="s">
        <v>82</v>
      </c>
      <c r="B49" s="60"/>
      <c r="C49" s="60">
        <f>C47/C46</f>
        <v>0.8659628918746002</v>
      </c>
      <c r="D49" s="61" t="e">
        <f>D47/D46</f>
        <v>#DIV/0!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1"/>
      <c r="AP49" s="61"/>
      <c r="AQ49" s="61"/>
      <c r="AR49" s="61"/>
      <c r="AS49" s="40"/>
    </row>
    <row r="50" spans="1:45" s="2" customFormat="1" ht="30" customHeight="1">
      <c r="A50" s="34" t="s">
        <v>87</v>
      </c>
      <c r="B50" s="45"/>
      <c r="C50" s="45">
        <f>SUM(E50:AR50)</f>
        <v>3169</v>
      </c>
      <c r="D50" s="23" t="e">
        <f>C50/B50</f>
        <v>#DIV/0!</v>
      </c>
      <c r="E50" s="63">
        <v>192</v>
      </c>
      <c r="F50" s="63">
        <v>275</v>
      </c>
      <c r="G50" s="63">
        <v>520</v>
      </c>
      <c r="H50" s="63"/>
      <c r="I50" s="63">
        <v>310</v>
      </c>
      <c r="J50" s="63"/>
      <c r="K50" s="63">
        <v>20</v>
      </c>
      <c r="L50" s="63"/>
      <c r="M50" s="63">
        <v>60</v>
      </c>
      <c r="N50" s="63">
        <v>20</v>
      </c>
      <c r="O50" s="63"/>
      <c r="P50" s="63"/>
      <c r="Q50" s="63"/>
      <c r="R50" s="63"/>
      <c r="S50" s="63"/>
      <c r="T50" s="63">
        <v>325</v>
      </c>
      <c r="U50" s="63">
        <v>250</v>
      </c>
      <c r="V50" s="63">
        <v>100</v>
      </c>
      <c r="W50" s="63">
        <v>50</v>
      </c>
      <c r="X50" s="63">
        <v>50</v>
      </c>
      <c r="Y50" s="63">
        <v>90</v>
      </c>
      <c r="Z50" s="63">
        <v>30</v>
      </c>
      <c r="AA50" s="63">
        <v>10</v>
      </c>
      <c r="AB50" s="63"/>
      <c r="AC50" s="63">
        <v>300</v>
      </c>
      <c r="AD50" s="63">
        <v>35</v>
      </c>
      <c r="AE50" s="63"/>
      <c r="AF50" s="63">
        <v>40</v>
      </c>
      <c r="AG50" s="63">
        <v>12</v>
      </c>
      <c r="AH50" s="63"/>
      <c r="AI50" s="63"/>
      <c r="AJ50" s="63"/>
      <c r="AK50" s="63">
        <v>480</v>
      </c>
      <c r="AL50" s="63"/>
      <c r="AM50" s="63"/>
      <c r="AN50" s="63"/>
      <c r="AO50" s="63"/>
      <c r="AP50" s="63"/>
      <c r="AQ50" s="63"/>
      <c r="AR50" s="63"/>
      <c r="AS50" s="40"/>
    </row>
    <row r="51" spans="1:45" s="2" customFormat="1" ht="30" customHeight="1">
      <c r="A51" s="34" t="s">
        <v>88</v>
      </c>
      <c r="B51" s="45"/>
      <c r="C51" s="45">
        <f>SUM(E51:AR51)</f>
        <v>3299</v>
      </c>
      <c r="D51" s="23" t="e">
        <f>C51/B51</f>
        <v>#DIV/0!</v>
      </c>
      <c r="E51" s="48">
        <v>397</v>
      </c>
      <c r="F51" s="48">
        <v>547</v>
      </c>
      <c r="G51" s="48">
        <v>700</v>
      </c>
      <c r="H51" s="48">
        <v>500</v>
      </c>
      <c r="I51" s="48"/>
      <c r="J51" s="48"/>
      <c r="K51" s="48">
        <v>90</v>
      </c>
      <c r="L51" s="48">
        <v>250</v>
      </c>
      <c r="M51" s="48">
        <v>100</v>
      </c>
      <c r="N51" s="48">
        <v>45</v>
      </c>
      <c r="O51" s="48"/>
      <c r="P51" s="48"/>
      <c r="Q51" s="48"/>
      <c r="R51" s="48"/>
      <c r="S51" s="48"/>
      <c r="T51" s="48">
        <v>175</v>
      </c>
      <c r="U51" s="48"/>
      <c r="V51" s="48">
        <v>200</v>
      </c>
      <c r="W51" s="48">
        <v>50</v>
      </c>
      <c r="X51" s="48"/>
      <c r="Y51" s="48"/>
      <c r="Z51" s="48">
        <v>30</v>
      </c>
      <c r="AA51" s="48">
        <v>50</v>
      </c>
      <c r="AB51" s="48">
        <v>120</v>
      </c>
      <c r="AC51" s="48"/>
      <c r="AD51" s="48"/>
      <c r="AE51" s="48"/>
      <c r="AF51" s="48"/>
      <c r="AG51" s="48">
        <v>25</v>
      </c>
      <c r="AH51" s="48"/>
      <c r="AI51" s="48">
        <v>20</v>
      </c>
      <c r="AJ51" s="48"/>
      <c r="AK51" s="48"/>
      <c r="AL51" s="48"/>
      <c r="AM51" s="48"/>
      <c r="AN51" s="48"/>
      <c r="AO51" s="48"/>
      <c r="AP51" s="48"/>
      <c r="AQ51" s="48"/>
      <c r="AR51" s="48"/>
      <c r="AS51" s="40"/>
    </row>
    <row r="52" spans="1:45" s="2" customFormat="1" ht="27" customHeight="1">
      <c r="A52" s="34" t="s">
        <v>89</v>
      </c>
      <c r="B52" s="45"/>
      <c r="C52" s="45">
        <f>SUM(E52:AR52)</f>
        <v>0</v>
      </c>
      <c r="D52" s="23" t="e">
        <f>C52/B52</f>
        <v>#DIV/0!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24"/>
      <c r="AS52" s="40"/>
    </row>
    <row r="53" spans="1:45" s="2" customFormat="1" ht="24" customHeight="1" hidden="1">
      <c r="A53" s="34" t="s">
        <v>90</v>
      </c>
      <c r="B53" s="45"/>
      <c r="C53" s="45">
        <f>SUM(E53:AR53)</f>
        <v>0</v>
      </c>
      <c r="D53" s="23" t="e">
        <f>C53/B53</f>
        <v>#DIV/0!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40"/>
    </row>
    <row r="54" spans="1:45" s="2" customFormat="1" ht="30" customHeight="1">
      <c r="A54" s="34" t="s">
        <v>91</v>
      </c>
      <c r="B54" s="45"/>
      <c r="C54" s="45">
        <f>SUM(E54:AR54)</f>
        <v>260</v>
      </c>
      <c r="D54" s="23" t="e">
        <f>C54/B54</f>
        <v>#DIV/0!</v>
      </c>
      <c r="E54" s="48">
        <v>100</v>
      </c>
      <c r="F54" s="48"/>
      <c r="G54" s="48"/>
      <c r="H54" s="48">
        <v>50</v>
      </c>
      <c r="I54" s="48"/>
      <c r="J54" s="48"/>
      <c r="K54" s="48">
        <v>30</v>
      </c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>
        <v>80</v>
      </c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0"/>
    </row>
    <row r="55" spans="1:45" s="2" customFormat="1" ht="25.5" customHeight="1" hidden="1">
      <c r="A55" s="33" t="s">
        <v>92</v>
      </c>
      <c r="B55" s="45"/>
      <c r="C55" s="45">
        <f>SUM(E55:AR55)</f>
        <v>0</v>
      </c>
      <c r="D55" s="2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40"/>
    </row>
    <row r="56" spans="1:45" s="2" customFormat="1" ht="30" customHeight="1" outlineLevel="1">
      <c r="A56" s="33" t="s">
        <v>93</v>
      </c>
      <c r="B56" s="45"/>
      <c r="C56" s="45">
        <f>SUM(E56:AR56)</f>
        <v>2635</v>
      </c>
      <c r="D56" s="23" t="e">
        <f>C56/B56</f>
        <v>#DIV/0!</v>
      </c>
      <c r="E56" s="63">
        <v>450</v>
      </c>
      <c r="F56" s="63">
        <v>970</v>
      </c>
      <c r="G56" s="63">
        <v>630</v>
      </c>
      <c r="H56" s="63">
        <v>250</v>
      </c>
      <c r="I56" s="63"/>
      <c r="J56" s="63"/>
      <c r="K56" s="63">
        <v>135</v>
      </c>
      <c r="L56" s="63"/>
      <c r="M56" s="63">
        <v>45</v>
      </c>
      <c r="N56" s="63"/>
      <c r="O56" s="63">
        <v>155</v>
      </c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40"/>
    </row>
    <row r="57" spans="1:45" s="2" customFormat="1" ht="21" customHeight="1" hidden="1" outlineLevel="1">
      <c r="A57" s="64" t="s">
        <v>94</v>
      </c>
      <c r="B57" s="23"/>
      <c r="C57" s="23"/>
      <c r="D57" s="23"/>
      <c r="E57" s="65"/>
      <c r="F57" s="65"/>
      <c r="G57" s="65"/>
      <c r="H57" s="65"/>
      <c r="I57" s="65"/>
      <c r="J57" s="65"/>
      <c r="K57" s="63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40"/>
    </row>
    <row r="58" spans="1:45" s="2" customFormat="1" ht="20.25" customHeight="1" hidden="1" outlineLevel="1">
      <c r="A58" s="66" t="s">
        <v>95</v>
      </c>
      <c r="B58" s="45"/>
      <c r="C58" s="45">
        <f>SUM(E58:AR58)</f>
        <v>0</v>
      </c>
      <c r="D58" s="23" t="e">
        <f>C58/B58</f>
        <v>#DIV/0!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40"/>
    </row>
    <row r="59" spans="1:45" s="2" customFormat="1" ht="21" customHeight="1" hidden="1" outlineLevel="1">
      <c r="A59" s="67" t="s">
        <v>96</v>
      </c>
      <c r="B59" s="45"/>
      <c r="C59" s="45">
        <f>SUM(E59:AR59)</f>
        <v>0</v>
      </c>
      <c r="D59" s="23" t="e">
        <f>C59/B59</f>
        <v>#DIV/0!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40"/>
    </row>
    <row r="60" spans="1:45" s="2" customFormat="1" ht="30" customHeight="1" outlineLevel="1">
      <c r="A60" s="33" t="s">
        <v>97</v>
      </c>
      <c r="B60" s="45"/>
      <c r="C60" s="45">
        <f>SUM(E60:AR60)</f>
        <v>0</v>
      </c>
      <c r="D60" s="23" t="e">
        <f>C60/B60</f>
        <v>#DIV/0!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40"/>
    </row>
    <row r="61" spans="1:45" s="2" customFormat="1" ht="30.75" customHeight="1">
      <c r="A61" s="25" t="s">
        <v>98</v>
      </c>
      <c r="B61" s="45"/>
      <c r="C61" s="45">
        <f>SUM(E61:AR61)</f>
        <v>398</v>
      </c>
      <c r="D61" s="23" t="e">
        <f>C61/B61</f>
        <v>#DIV/0!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8">
        <v>50</v>
      </c>
      <c r="Q61" s="68"/>
      <c r="R61" s="68">
        <v>30</v>
      </c>
      <c r="S61" s="63"/>
      <c r="T61" s="63">
        <v>200</v>
      </c>
      <c r="U61" s="63"/>
      <c r="V61" s="63">
        <v>20</v>
      </c>
      <c r="W61" s="63"/>
      <c r="X61" s="63">
        <v>3</v>
      </c>
      <c r="Y61" s="63">
        <v>2</v>
      </c>
      <c r="Z61" s="63"/>
      <c r="AA61" s="63"/>
      <c r="AB61" s="63"/>
      <c r="AC61" s="63"/>
      <c r="AD61" s="63">
        <v>1</v>
      </c>
      <c r="AE61" s="63"/>
      <c r="AF61" s="63">
        <v>20</v>
      </c>
      <c r="AG61" s="63">
        <v>1</v>
      </c>
      <c r="AH61" s="63">
        <v>30</v>
      </c>
      <c r="AI61" s="63"/>
      <c r="AJ61" s="63">
        <v>35</v>
      </c>
      <c r="AK61" s="63"/>
      <c r="AL61" s="63"/>
      <c r="AM61" s="63"/>
      <c r="AN61" s="63">
        <v>3</v>
      </c>
      <c r="AO61" s="63">
        <v>3</v>
      </c>
      <c r="AP61" s="63"/>
      <c r="AQ61" s="63"/>
      <c r="AR61" s="63"/>
      <c r="AS61" s="39"/>
    </row>
    <row r="62" spans="1:45" s="2" customFormat="1" ht="30" customHeight="1">
      <c r="A62" s="59" t="s">
        <v>99</v>
      </c>
      <c r="B62" s="45"/>
      <c r="C62" s="51">
        <f>SUM(E62:AR62)</f>
        <v>136.5</v>
      </c>
      <c r="D62" s="23" t="e">
        <f>C62/B62</f>
        <v>#DIV/0!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>
        <v>60</v>
      </c>
      <c r="U62" s="63"/>
      <c r="V62" s="63">
        <v>0.5</v>
      </c>
      <c r="W62" s="63">
        <v>0.5</v>
      </c>
      <c r="X62" s="63">
        <v>3</v>
      </c>
      <c r="Y62" s="63">
        <v>0.5</v>
      </c>
      <c r="Z62" s="63">
        <v>0.5</v>
      </c>
      <c r="AA62" s="63">
        <v>0.5</v>
      </c>
      <c r="AB62" s="63">
        <v>0.5</v>
      </c>
      <c r="AC62" s="63"/>
      <c r="AD62" s="63">
        <v>0.5</v>
      </c>
      <c r="AE62" s="63">
        <v>0.5</v>
      </c>
      <c r="AF62" s="63"/>
      <c r="AG62" s="63">
        <v>0.5</v>
      </c>
      <c r="AH62" s="63">
        <v>25</v>
      </c>
      <c r="AI62" s="63">
        <v>0.5</v>
      </c>
      <c r="AJ62" s="63">
        <v>25</v>
      </c>
      <c r="AK62" s="63"/>
      <c r="AL62" s="63">
        <v>0.5</v>
      </c>
      <c r="AM62" s="63">
        <v>0.5</v>
      </c>
      <c r="AN62" s="63">
        <v>3</v>
      </c>
      <c r="AO62" s="63">
        <v>3</v>
      </c>
      <c r="AP62" s="63">
        <v>10</v>
      </c>
      <c r="AQ62" s="63">
        <v>0.5</v>
      </c>
      <c r="AR62" s="63">
        <v>1</v>
      </c>
      <c r="AS62" s="39"/>
    </row>
    <row r="63" spans="1:45" s="2" customFormat="1" ht="22.5" customHeight="1">
      <c r="A63" s="34" t="s">
        <v>82</v>
      </c>
      <c r="B63" s="60"/>
      <c r="C63" s="60">
        <f>C62/C61</f>
        <v>0.34296482412060303</v>
      </c>
      <c r="D63" s="60" t="e">
        <f>NA()</f>
        <v>#N/A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40"/>
    </row>
    <row r="64" spans="1:45" s="2" customFormat="1" ht="23.25" customHeight="1" hidden="1" outlineLevel="1">
      <c r="A64" s="33" t="s">
        <v>100</v>
      </c>
      <c r="B64" s="45"/>
      <c r="C64" s="45">
        <f>SUM(E64:AR64)</f>
        <v>0</v>
      </c>
      <c r="D64" s="2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40"/>
    </row>
    <row r="65" spans="1:45" s="2" customFormat="1" ht="18" customHeight="1" hidden="1">
      <c r="A65" s="25" t="s">
        <v>101</v>
      </c>
      <c r="B65" s="45"/>
      <c r="C65" s="45">
        <f>SUM(E65:AR65)</f>
        <v>0</v>
      </c>
      <c r="D65" s="23" t="e">
        <f>C65/B65</f>
        <v>#DIV/0!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39"/>
    </row>
    <row r="66" spans="1:45" s="2" customFormat="1" ht="30" customHeight="1">
      <c r="A66" s="59" t="s">
        <v>102</v>
      </c>
      <c r="B66" s="45"/>
      <c r="C66" s="45">
        <f>SUM(E66:AR66)</f>
        <v>0</v>
      </c>
      <c r="D66" s="23" t="e">
        <f>C66/B66</f>
        <v>#DIV/0!</v>
      </c>
      <c r="E66" s="63"/>
      <c r="F66" s="63"/>
      <c r="G66" s="63"/>
      <c r="H66" s="69"/>
      <c r="I66" s="63"/>
      <c r="J66" s="63"/>
      <c r="K66" s="63"/>
      <c r="L66" s="63"/>
      <c r="M66" s="63"/>
      <c r="N66" s="69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39"/>
    </row>
    <row r="67" spans="1:45" s="2" customFormat="1" ht="30" customHeight="1">
      <c r="A67" s="33" t="s">
        <v>103</v>
      </c>
      <c r="B67" s="45"/>
      <c r="C67" s="45">
        <f>SUM(E67:AR67)</f>
        <v>0</v>
      </c>
      <c r="D67" s="23"/>
      <c r="E67" s="63"/>
      <c r="F67" s="63"/>
      <c r="G67" s="63"/>
      <c r="H67" s="69"/>
      <c r="I67" s="63"/>
      <c r="J67" s="63"/>
      <c r="K67" s="63"/>
      <c r="L67" s="63"/>
      <c r="M67" s="69"/>
      <c r="N67" s="69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39"/>
    </row>
    <row r="68" spans="1:45" s="2" customFormat="1" ht="21" customHeight="1" hidden="1">
      <c r="A68" s="34" t="s">
        <v>82</v>
      </c>
      <c r="B68" s="60"/>
      <c r="C68" s="45" t="e">
        <f>NA()</f>
        <v>#N/A</v>
      </c>
      <c r="D68" s="2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40"/>
    </row>
    <row r="69" spans="1:45" s="2" customFormat="1" ht="30" customHeight="1">
      <c r="A69" s="34" t="s">
        <v>104</v>
      </c>
      <c r="B69" s="45"/>
      <c r="C69" s="45">
        <f>SUM(E69:AR69)</f>
        <v>0</v>
      </c>
      <c r="D69" s="2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39"/>
    </row>
    <row r="70" spans="1:45" s="2" customFormat="1" ht="22.5" customHeight="1" hidden="1" outlineLevel="1">
      <c r="A70" s="33" t="s">
        <v>105</v>
      </c>
      <c r="B70" s="45"/>
      <c r="C70" s="45">
        <f>SUM(E70:AR70)</f>
        <v>0</v>
      </c>
      <c r="D70" s="23" t="e">
        <f>C70/B70</f>
        <v>#DIV/0!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40"/>
    </row>
    <row r="71" spans="1:45" s="2" customFormat="1" ht="22.5" customHeight="1" hidden="1" outlineLevel="1">
      <c r="A71" s="33" t="s">
        <v>106</v>
      </c>
      <c r="B71" s="45"/>
      <c r="C71" s="45">
        <f>SUM(E71:AR71)</f>
        <v>0</v>
      </c>
      <c r="D71" s="23" t="e">
        <f>C71/B71</f>
        <v>#DIV/0!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40"/>
    </row>
    <row r="72" spans="1:45" s="2" customFormat="1" ht="30" customHeight="1">
      <c r="A72" s="34" t="s">
        <v>107</v>
      </c>
      <c r="B72" s="45"/>
      <c r="C72" s="45">
        <f>SUM(E72:AR72)</f>
        <v>0</v>
      </c>
      <c r="D72" s="23" t="e">
        <f>C72/B72</f>
        <v>#DIV/0!</v>
      </c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40"/>
    </row>
    <row r="73" spans="1:45" s="2" customFormat="1" ht="30" customHeight="1">
      <c r="A73" s="34" t="s">
        <v>108</v>
      </c>
      <c r="B73" s="45"/>
      <c r="C73" s="45">
        <f>SUM(E73:AR73)</f>
        <v>0</v>
      </c>
      <c r="D73" s="23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40"/>
    </row>
    <row r="74" spans="1:45" s="2" customFormat="1" ht="30" customHeight="1">
      <c r="A74" s="34" t="s">
        <v>109</v>
      </c>
      <c r="B74" s="45"/>
      <c r="C74" s="45">
        <f>SUM(E74:AR74)</f>
        <v>230</v>
      </c>
      <c r="D74" s="23" t="e">
        <f>C74/B74</f>
        <v>#DIV/0!</v>
      </c>
      <c r="E74" s="70"/>
      <c r="F74" s="70"/>
      <c r="G74" s="70">
        <v>80</v>
      </c>
      <c r="H74" s="70">
        <v>150</v>
      </c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40"/>
    </row>
    <row r="75" spans="1:45" s="2" customFormat="1" ht="30" customHeight="1">
      <c r="A75" s="34" t="s">
        <v>110</v>
      </c>
      <c r="B75" s="45"/>
      <c r="C75" s="45">
        <f>SUM(E75:AR75)</f>
        <v>0</v>
      </c>
      <c r="D75" s="23" t="e">
        <f>C75/B75</f>
        <v>#DIV/0!</v>
      </c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40"/>
    </row>
    <row r="76" spans="1:45" s="2" customFormat="1" ht="30" customHeight="1">
      <c r="A76" s="34" t="s">
        <v>111</v>
      </c>
      <c r="B76" s="45"/>
      <c r="C76" s="45">
        <f>SUM(E76:AR76)</f>
        <v>337</v>
      </c>
      <c r="D76" s="23" t="e">
        <f>C76/B76</f>
        <v>#DIV/0!</v>
      </c>
      <c r="E76" s="70">
        <v>22</v>
      </c>
      <c r="F76" s="70"/>
      <c r="G76" s="70"/>
      <c r="H76" s="70">
        <v>315</v>
      </c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40"/>
    </row>
    <row r="77" spans="1:45" s="2" customFormat="1" ht="30" customHeight="1">
      <c r="A77" s="34" t="s">
        <v>112</v>
      </c>
      <c r="B77" s="45"/>
      <c r="C77" s="45">
        <f>SUM(E77:AR77)</f>
        <v>50</v>
      </c>
      <c r="D77" s="23"/>
      <c r="E77" s="70">
        <v>6</v>
      </c>
      <c r="F77" s="70"/>
      <c r="G77" s="70"/>
      <c r="H77" s="70"/>
      <c r="I77" s="70"/>
      <c r="J77" s="70"/>
      <c r="K77" s="70">
        <v>30</v>
      </c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>
        <v>12</v>
      </c>
      <c r="AD77" s="70"/>
      <c r="AE77" s="70"/>
      <c r="AF77" s="70"/>
      <c r="AG77" s="70">
        <v>2</v>
      </c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40"/>
    </row>
    <row r="78" spans="1:45" s="2" customFormat="1" ht="30" customHeight="1">
      <c r="A78" s="34" t="s">
        <v>113</v>
      </c>
      <c r="B78" s="45"/>
      <c r="C78" s="45">
        <f>SUM(E78:AR78)</f>
        <v>0</v>
      </c>
      <c r="D78" s="23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40"/>
    </row>
    <row r="79" spans="1:45" s="2" customFormat="1" ht="30" customHeight="1">
      <c r="A79" s="34" t="s">
        <v>114</v>
      </c>
      <c r="B79" s="45"/>
      <c r="C79" s="45">
        <f>SUM(E79:AR79)</f>
        <v>0</v>
      </c>
      <c r="D79" s="23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40"/>
    </row>
    <row r="80" spans="1:45" s="2" customFormat="1" ht="30" customHeight="1" hidden="1">
      <c r="A80" s="34" t="s">
        <v>115</v>
      </c>
      <c r="B80" s="45"/>
      <c r="C80" s="45" t="e">
        <f>NA()</f>
        <v>#N/A</v>
      </c>
      <c r="D80" s="23" t="e">
        <f>C80/B80</f>
        <v>#N/A</v>
      </c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40"/>
    </row>
    <row r="81" spans="1:45" s="2" customFormat="1" ht="30" customHeight="1" hidden="1">
      <c r="A81" s="34" t="s">
        <v>116</v>
      </c>
      <c r="B81" s="45"/>
      <c r="C81" s="45">
        <f>SUM(E81:AR81)</f>
        <v>0</v>
      </c>
      <c r="D81" s="23" t="e">
        <f>C81/B81</f>
        <v>#DIV/0!</v>
      </c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40"/>
    </row>
    <row r="82" spans="1:44" s="4" customFormat="1" ht="22.5" customHeight="1" hidden="1">
      <c r="A82" s="25" t="s">
        <v>117</v>
      </c>
      <c r="B82" s="45"/>
      <c r="C82" s="45">
        <f>SUM(E82:AR82)</f>
        <v>0</v>
      </c>
      <c r="D82" s="23" t="e">
        <f>C82/B82</f>
        <v>#DIV/0!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</row>
    <row r="83" spans="1:44" s="4" customFormat="1" ht="22.5" customHeight="1">
      <c r="A83" s="59" t="s">
        <v>118</v>
      </c>
      <c r="B83" s="45"/>
      <c r="C83" s="45">
        <f>SUM(E83:AR83)</f>
        <v>28</v>
      </c>
      <c r="D83" s="23" t="e">
        <f>C83/B83</f>
        <v>#DIV/0!</v>
      </c>
      <c r="E83" s="70">
        <v>16</v>
      </c>
      <c r="F83" s="70"/>
      <c r="G83" s="70"/>
      <c r="H83" s="70"/>
      <c r="I83" s="70"/>
      <c r="J83" s="70"/>
      <c r="K83" s="70"/>
      <c r="L83" s="70">
        <v>12</v>
      </c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</row>
    <row r="84" spans="1:44" ht="22.5" customHeight="1" hidden="1">
      <c r="A84" s="27" t="s">
        <v>82</v>
      </c>
      <c r="B84" s="60"/>
      <c r="C84" s="45">
        <f>SUM(E84:AR84)</f>
        <v>0</v>
      </c>
      <c r="D84" s="23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</row>
    <row r="85" spans="1:44" ht="22.5" customHeight="1">
      <c r="A85" s="27" t="s">
        <v>119</v>
      </c>
      <c r="B85" s="60"/>
      <c r="C85" s="45">
        <f>SUM(E85:AR85)</f>
        <v>20</v>
      </c>
      <c r="D85" s="23"/>
      <c r="E85" s="71">
        <v>1</v>
      </c>
      <c r="F85" s="71"/>
      <c r="G85" s="71">
        <v>1</v>
      </c>
      <c r="H85" s="71"/>
      <c r="I85" s="71">
        <v>1</v>
      </c>
      <c r="J85" s="71"/>
      <c r="K85" s="71">
        <v>1</v>
      </c>
      <c r="L85" s="71">
        <v>1</v>
      </c>
      <c r="M85" s="71">
        <v>1</v>
      </c>
      <c r="N85" s="71"/>
      <c r="O85" s="71"/>
      <c r="P85" s="71"/>
      <c r="Q85" s="71"/>
      <c r="R85" s="71"/>
      <c r="S85" s="71"/>
      <c r="T85" s="71"/>
      <c r="U85" s="71"/>
      <c r="V85" s="71"/>
      <c r="W85" s="71">
        <v>1</v>
      </c>
      <c r="X85" s="71">
        <v>1</v>
      </c>
      <c r="Y85" s="71"/>
      <c r="Z85" s="71">
        <v>1</v>
      </c>
      <c r="AA85" s="71">
        <v>1</v>
      </c>
      <c r="AB85" s="71">
        <v>1</v>
      </c>
      <c r="AC85" s="71">
        <v>1</v>
      </c>
      <c r="AD85" s="71">
        <v>1</v>
      </c>
      <c r="AE85" s="71">
        <v>1</v>
      </c>
      <c r="AF85" s="71"/>
      <c r="AG85" s="71">
        <v>1</v>
      </c>
      <c r="AH85" s="71"/>
      <c r="AI85" s="71">
        <v>1</v>
      </c>
      <c r="AJ85" s="71"/>
      <c r="AK85" s="71">
        <v>1</v>
      </c>
      <c r="AL85" s="71">
        <v>1</v>
      </c>
      <c r="AM85" s="71">
        <v>1</v>
      </c>
      <c r="AN85" s="71">
        <v>1</v>
      </c>
      <c r="AO85" s="71"/>
      <c r="AP85" s="71"/>
      <c r="AQ85" s="71"/>
      <c r="AR85" s="71"/>
    </row>
    <row r="86" spans="1:44" ht="17.25" customHeight="1" hidden="1">
      <c r="A86" s="27" t="s">
        <v>120</v>
      </c>
      <c r="B86" s="72"/>
      <c r="C86" s="72"/>
      <c r="D86" s="72">
        <f>(D45-D87)</f>
        <v>0</v>
      </c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</row>
    <row r="87" spans="1:44" ht="27.75" customHeight="1">
      <c r="A87" s="27" t="s">
        <v>121</v>
      </c>
      <c r="B87" s="60"/>
      <c r="C87" s="36">
        <v>94.6</v>
      </c>
      <c r="D87" s="37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</row>
    <row r="88" spans="1:44" s="75" customFormat="1" ht="17.25" customHeight="1" hidden="1">
      <c r="A88" s="27" t="s">
        <v>120</v>
      </c>
      <c r="B88" s="72"/>
      <c r="C88" s="72"/>
      <c r="D88" s="72" t="e">
        <f>(D47-D92)</f>
        <v>#DIV/0!</v>
      </c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</row>
    <row r="89" spans="1:44" s="75" customFormat="1" ht="36.75" customHeight="1" hidden="1">
      <c r="A89" s="27" t="s">
        <v>122</v>
      </c>
      <c r="B89" s="45"/>
      <c r="C89" s="45">
        <f>SUM(E89:AR89)</f>
        <v>0</v>
      </c>
      <c r="D89" s="23" t="e">
        <f>C89/B89</f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</row>
    <row r="90" spans="1:44" s="75" customFormat="1" ht="36.75" customHeight="1">
      <c r="A90" s="1" t="s">
        <v>123</v>
      </c>
      <c r="B90" s="72"/>
      <c r="C90" s="76">
        <f>SUM(E90:AR90)</f>
        <v>25</v>
      </c>
      <c r="D90" s="76"/>
      <c r="E90" s="77">
        <v>1</v>
      </c>
      <c r="F90" s="77"/>
      <c r="G90" s="77">
        <v>1</v>
      </c>
      <c r="H90" s="77">
        <v>1</v>
      </c>
      <c r="I90" s="77">
        <v>1</v>
      </c>
      <c r="J90" s="77"/>
      <c r="K90" s="77"/>
      <c r="L90" s="77"/>
      <c r="M90" s="77"/>
      <c r="N90" s="77"/>
      <c r="O90" s="77">
        <v>1</v>
      </c>
      <c r="P90" s="77">
        <v>1</v>
      </c>
      <c r="Q90" s="77"/>
      <c r="R90" s="77"/>
      <c r="S90" s="77"/>
      <c r="T90" s="77">
        <v>1</v>
      </c>
      <c r="U90" s="77">
        <v>1</v>
      </c>
      <c r="V90" s="77">
        <v>1</v>
      </c>
      <c r="W90" s="77">
        <v>1</v>
      </c>
      <c r="X90" s="77">
        <v>1</v>
      </c>
      <c r="Y90" s="77">
        <v>1</v>
      </c>
      <c r="Z90" s="77">
        <v>1</v>
      </c>
      <c r="AA90" s="77">
        <v>1</v>
      </c>
      <c r="AB90" s="77">
        <v>1</v>
      </c>
      <c r="AC90" s="77">
        <v>1</v>
      </c>
      <c r="AD90" s="77">
        <v>1</v>
      </c>
      <c r="AE90" s="77">
        <v>1</v>
      </c>
      <c r="AF90" s="77">
        <v>1</v>
      </c>
      <c r="AG90" s="77"/>
      <c r="AH90" s="77">
        <v>1</v>
      </c>
      <c r="AI90" s="77">
        <v>1</v>
      </c>
      <c r="AJ90" s="77">
        <v>1</v>
      </c>
      <c r="AK90" s="77">
        <v>1</v>
      </c>
      <c r="AL90" s="77">
        <v>1</v>
      </c>
      <c r="AM90" s="77">
        <v>1</v>
      </c>
      <c r="AN90" s="77"/>
      <c r="AO90" s="77"/>
      <c r="AP90" s="77"/>
      <c r="AQ90" s="77"/>
      <c r="AR90" s="77"/>
    </row>
    <row r="91" spans="1:44" s="75" customFormat="1" ht="36.75" customHeight="1">
      <c r="A91" s="78" t="s">
        <v>124</v>
      </c>
      <c r="B91" s="72"/>
      <c r="C91" s="76">
        <f>SUM(E91:AR91)</f>
        <v>75</v>
      </c>
      <c r="D91" s="76"/>
      <c r="E91" s="77">
        <v>11</v>
      </c>
      <c r="F91" s="77">
        <v>1</v>
      </c>
      <c r="G91" s="77">
        <v>12</v>
      </c>
      <c r="H91" s="77">
        <v>5</v>
      </c>
      <c r="I91" s="77">
        <v>4</v>
      </c>
      <c r="J91" s="77"/>
      <c r="K91" s="77"/>
      <c r="L91" s="77">
        <v>1</v>
      </c>
      <c r="M91" s="77"/>
      <c r="N91" s="77"/>
      <c r="O91" s="77">
        <v>1</v>
      </c>
      <c r="P91" s="77">
        <v>4</v>
      </c>
      <c r="Q91" s="77"/>
      <c r="R91" s="77"/>
      <c r="S91" s="77"/>
      <c r="T91" s="77">
        <v>3</v>
      </c>
      <c r="U91" s="77">
        <v>2</v>
      </c>
      <c r="V91" s="77">
        <v>3</v>
      </c>
      <c r="W91" s="77">
        <v>1</v>
      </c>
      <c r="X91" s="77">
        <v>1</v>
      </c>
      <c r="Y91" s="77">
        <v>1</v>
      </c>
      <c r="Z91" s="77">
        <v>1</v>
      </c>
      <c r="AA91" s="77">
        <v>1</v>
      </c>
      <c r="AB91" s="77">
        <v>1</v>
      </c>
      <c r="AC91" s="77">
        <v>9</v>
      </c>
      <c r="AD91" s="77">
        <v>1</v>
      </c>
      <c r="AE91" s="77">
        <v>1</v>
      </c>
      <c r="AF91" s="77">
        <v>1</v>
      </c>
      <c r="AG91" s="77"/>
      <c r="AH91" s="77">
        <v>2</v>
      </c>
      <c r="AI91" s="77">
        <v>1</v>
      </c>
      <c r="AJ91" s="77">
        <v>2</v>
      </c>
      <c r="AK91" s="77">
        <v>3</v>
      </c>
      <c r="AL91" s="77">
        <v>1</v>
      </c>
      <c r="AM91" s="77">
        <v>1</v>
      </c>
      <c r="AN91" s="77"/>
      <c r="AO91" s="77"/>
      <c r="AP91" s="77"/>
      <c r="AQ91" s="77"/>
      <c r="AR91" s="77"/>
    </row>
    <row r="92" spans="1:44" ht="30" customHeight="1">
      <c r="A92" s="25"/>
      <c r="B92" s="45"/>
      <c r="C92" s="45"/>
      <c r="D92" s="23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24"/>
    </row>
    <row r="93" spans="1:44" ht="30" customHeight="1">
      <c r="A93" s="59"/>
      <c r="B93" s="45"/>
      <c r="C93" s="45"/>
      <c r="D93" s="23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24"/>
      <c r="AP93" s="24"/>
      <c r="AQ93" s="24"/>
      <c r="AR93" s="24"/>
    </row>
    <row r="94" spans="1:44" ht="30" customHeight="1">
      <c r="A94" s="25"/>
      <c r="B94" s="45"/>
      <c r="C94" s="45"/>
      <c r="D94" s="23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</row>
    <row r="95" spans="1:44" ht="30" customHeight="1">
      <c r="A95" s="25"/>
      <c r="B95" s="45"/>
      <c r="C95" s="79"/>
      <c r="D95" s="80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</row>
    <row r="96" spans="1:44" ht="30" customHeight="1">
      <c r="A96" s="59"/>
      <c r="B96" s="45"/>
      <c r="C96" s="45"/>
      <c r="D96" s="23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</row>
    <row r="97" spans="1:44" ht="36.75" customHeight="1">
      <c r="A97" s="59"/>
      <c r="B97" s="45"/>
      <c r="C97" s="79"/>
      <c r="D97" s="23"/>
      <c r="E97" s="82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81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</row>
    <row r="98" spans="1:57" s="83" customFormat="1" ht="24.75" customHeight="1" hidden="1">
      <c r="A98" s="27" t="s">
        <v>125</v>
      </c>
      <c r="B98" s="72" t="e">
        <f>NA()</f>
        <v>#N/A</v>
      </c>
      <c r="C98" s="72" t="e">
        <f>NA()</f>
        <v>#N/A</v>
      </c>
      <c r="D98" s="73" t="e">
        <f>NA()</f>
        <v>#N/A</v>
      </c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</row>
    <row r="99" spans="1:44" ht="24" customHeight="1" hidden="1">
      <c r="A99" s="27" t="s">
        <v>126</v>
      </c>
      <c r="B99" s="63"/>
      <c r="C99" s="51">
        <f>SUM(E99:AR99)</f>
        <v>0</v>
      </c>
      <c r="D99" s="23" t="e">
        <f>C99/B99</f>
        <v>#DIV/0!</v>
      </c>
      <c r="E99" s="63"/>
      <c r="F99" s="63"/>
      <c r="G99" s="63"/>
      <c r="H99" s="63"/>
      <c r="I99" s="63"/>
      <c r="J99" s="63"/>
      <c r="K99" s="63"/>
      <c r="L99" s="63"/>
      <c r="M99" s="63"/>
      <c r="N99" s="69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</row>
    <row r="100" spans="1:44" ht="27" customHeight="1" hidden="1">
      <c r="A100" s="84" t="s">
        <v>127</v>
      </c>
      <c r="B100" s="85"/>
      <c r="C100" s="85"/>
      <c r="D100" s="86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</row>
    <row r="101" spans="1:44" ht="27" customHeight="1" hidden="1">
      <c r="A101" s="27" t="s">
        <v>128</v>
      </c>
      <c r="B101" s="74"/>
      <c r="C101" s="74"/>
      <c r="D101" s="86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</row>
    <row r="102" spans="1:44" ht="15" customHeight="1" hidden="1">
      <c r="A102" s="27" t="s">
        <v>129</v>
      </c>
      <c r="B102" s="53" t="e">
        <f>B101/B100</f>
        <v>#DIV/0!</v>
      </c>
      <c r="C102" s="53" t="e">
        <f>C101/C100</f>
        <v>#DIV/0!</v>
      </c>
      <c r="D102" s="86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</row>
    <row r="103" spans="1:44" ht="28.5" customHeight="1" hidden="1">
      <c r="A103" s="84"/>
      <c r="B103" s="88"/>
      <c r="C103" s="88"/>
      <c r="D103" s="86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</row>
    <row r="104" spans="1:44" s="26" customFormat="1" ht="30" customHeight="1" hidden="1">
      <c r="A104" s="89" t="s">
        <v>130</v>
      </c>
      <c r="B104" s="45"/>
      <c r="C104" s="22" t="e">
        <f>NA()</f>
        <v>#N/A</v>
      </c>
      <c r="D104" s="29" t="e">
        <f>C104/B104</f>
        <v>#N/A</v>
      </c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</row>
    <row r="105" spans="1:44" s="92" customFormat="1" ht="21" customHeight="1" hidden="1">
      <c r="A105" s="27" t="s">
        <v>131</v>
      </c>
      <c r="B105" s="45"/>
      <c r="C105" s="51" t="e">
        <f>NA()</f>
        <v>#N/A</v>
      </c>
      <c r="D105" s="23" t="e">
        <f>C105/B105</f>
        <v>#N/A</v>
      </c>
      <c r="E105" s="7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</row>
    <row r="106" spans="1:44" s="92" customFormat="1" ht="24.75" customHeight="1" hidden="1">
      <c r="A106" s="27" t="s">
        <v>132</v>
      </c>
      <c r="B106" s="45"/>
      <c r="C106" s="51" t="e">
        <f>NA()</f>
        <v>#N/A</v>
      </c>
      <c r="D106" s="23" t="e">
        <f>C106/B106</f>
        <v>#N/A</v>
      </c>
      <c r="E106" s="7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</row>
    <row r="107" spans="1:44" s="26" customFormat="1" ht="30" customHeight="1" hidden="1">
      <c r="A107" s="25" t="s">
        <v>133</v>
      </c>
      <c r="B107" s="51"/>
      <c r="C107" s="51" t="e">
        <f>NA()</f>
        <v>#N/A</v>
      </c>
      <c r="D107" s="2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</row>
    <row r="108" spans="1:44" s="26" customFormat="1" ht="21.75" customHeight="1" hidden="1">
      <c r="A108" s="25" t="s">
        <v>134</v>
      </c>
      <c r="B108" s="45"/>
      <c r="C108" s="51" t="e">
        <f>NA()</f>
        <v>#N/A</v>
      </c>
      <c r="D108" s="2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</row>
    <row r="109" spans="1:44" s="26" customFormat="1" ht="23.25" customHeight="1" hidden="1">
      <c r="A109" s="27" t="s">
        <v>135</v>
      </c>
      <c r="B109" s="45"/>
      <c r="C109" s="51"/>
      <c r="D109" s="23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</row>
    <row r="110" spans="1:45" s="94" customFormat="1" ht="24" customHeight="1" hidden="1">
      <c r="A110" s="59" t="s">
        <v>136</v>
      </c>
      <c r="B110" s="45"/>
      <c r="C110" s="51" t="e">
        <f>NA()</f>
        <v>#N/A</v>
      </c>
      <c r="D110" s="23" t="e">
        <f>C110/B110</f>
        <v>#N/A</v>
      </c>
      <c r="E110" s="46"/>
      <c r="F110" s="46"/>
      <c r="G110" s="93"/>
      <c r="H110" s="46"/>
      <c r="I110" s="46"/>
      <c r="J110" s="46"/>
      <c r="K110" s="46"/>
      <c r="L110" s="46"/>
      <c r="M110" s="46"/>
      <c r="N110" s="93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26"/>
    </row>
    <row r="111" spans="1:44" s="26" customFormat="1" ht="21.75" customHeight="1" hidden="1">
      <c r="A111" s="27" t="s">
        <v>137</v>
      </c>
      <c r="B111" s="60" t="e">
        <f>B110/B109</f>
        <v>#DIV/0!</v>
      </c>
      <c r="C111" s="95" t="e">
        <f>C110/C109</f>
        <v>#N/A</v>
      </c>
      <c r="D111" s="23" t="e">
        <f>C111/B111</f>
        <v>#N/A</v>
      </c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</row>
    <row r="112" spans="1:44" s="26" customFormat="1" ht="24" customHeight="1" hidden="1">
      <c r="A112" s="25" t="s">
        <v>138</v>
      </c>
      <c r="B112" s="97"/>
      <c r="C112" s="48" t="e">
        <f>NA()</f>
        <v>#N/A</v>
      </c>
      <c r="D112" s="23" t="e">
        <f>C112/B112</f>
        <v>#N/A</v>
      </c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</row>
    <row r="113" spans="1:44" s="26" customFormat="1" ht="24" customHeight="1" hidden="1">
      <c r="A113" s="25" t="s">
        <v>139</v>
      </c>
      <c r="B113" s="97"/>
      <c r="C113" s="48" t="e">
        <f>NA()</f>
        <v>#N/A</v>
      </c>
      <c r="D113" s="23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</row>
    <row r="114" spans="1:44" s="26" customFormat="1" ht="24" customHeight="1" hidden="1">
      <c r="A114" s="25" t="s">
        <v>140</v>
      </c>
      <c r="B114" s="97"/>
      <c r="C114" s="48" t="e">
        <f>NA()</f>
        <v>#N/A</v>
      </c>
      <c r="D114" s="23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</row>
    <row r="115" spans="1:44" s="26" customFormat="1" ht="24" customHeight="1" hidden="1">
      <c r="A115" s="25" t="s">
        <v>141</v>
      </c>
      <c r="B115" s="97"/>
      <c r="C115" s="48" t="e">
        <f>NA()</f>
        <v>#N/A</v>
      </c>
      <c r="D115" s="23"/>
      <c r="E115" s="46"/>
      <c r="F115" s="46"/>
      <c r="G115" s="46"/>
      <c r="H115" s="46"/>
      <c r="I115" s="46"/>
      <c r="J115" s="46"/>
      <c r="K115" s="46"/>
      <c r="L115" s="46"/>
      <c r="M115" s="46"/>
      <c r="N115" s="93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</row>
    <row r="116" spans="1:44" s="92" customFormat="1" ht="24" customHeight="1" hidden="1">
      <c r="A116" s="27" t="s">
        <v>142</v>
      </c>
      <c r="B116" s="97"/>
      <c r="C116" s="48" t="e">
        <f>NA()</f>
        <v>#N/A</v>
      </c>
      <c r="D116" s="23"/>
      <c r="E116" s="70"/>
      <c r="F116" s="70"/>
      <c r="G116" s="70"/>
      <c r="H116" s="70"/>
      <c r="I116" s="70"/>
      <c r="J116" s="70"/>
      <c r="K116" s="70"/>
      <c r="L116" s="70"/>
      <c r="M116" s="70"/>
      <c r="N116" s="91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</row>
    <row r="117" spans="1:44" s="92" customFormat="1" ht="22.5" customHeight="1" hidden="1">
      <c r="A117" s="27" t="s">
        <v>143</v>
      </c>
      <c r="B117" s="97"/>
      <c r="C117" s="48" t="e">
        <f>NA()</f>
        <v>#N/A</v>
      </c>
      <c r="D117" s="23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</row>
    <row r="118" spans="1:44" s="92" customFormat="1" ht="22.5" customHeight="1" hidden="1">
      <c r="A118" s="27" t="s">
        <v>144</v>
      </c>
      <c r="B118" s="32" t="e">
        <f>B117/B116</f>
        <v>#DIV/0!</v>
      </c>
      <c r="C118" s="32" t="e">
        <f>C117/C116</f>
        <v>#N/A</v>
      </c>
      <c r="D118" s="32" t="e">
        <f>D117/D116</f>
        <v>#DIV/0!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</row>
    <row r="119" spans="1:44" s="26" customFormat="1" ht="24" customHeight="1" hidden="1">
      <c r="A119" s="25" t="s">
        <v>145</v>
      </c>
      <c r="B119" s="97"/>
      <c r="C119" s="48" t="e">
        <f>NA()</f>
        <v>#N/A</v>
      </c>
      <c r="D119" s="23" t="e">
        <f>C119/B119</f>
        <v>#N/A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</row>
    <row r="120" spans="1:44" s="26" customFormat="1" ht="24" customHeight="1" hidden="1">
      <c r="A120" s="25" t="s">
        <v>146</v>
      </c>
      <c r="B120" s="97"/>
      <c r="C120" s="48" t="e">
        <f>NA()</f>
        <v>#N/A</v>
      </c>
      <c r="D120" s="23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</row>
    <row r="121" spans="1:44" s="92" customFormat="1" ht="27" customHeight="1" hidden="1">
      <c r="A121" s="27" t="s">
        <v>147</v>
      </c>
      <c r="B121" s="51">
        <f>B107-B110</f>
        <v>0</v>
      </c>
      <c r="C121" s="51" t="e">
        <f>NA()</f>
        <v>#N/A</v>
      </c>
      <c r="D121" s="23" t="e">
        <f>C121/B121</f>
        <v>#N/A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</row>
    <row r="122" spans="1:44" s="26" customFormat="1" ht="26.25" customHeight="1" hidden="1">
      <c r="A122" s="59" t="s">
        <v>148</v>
      </c>
      <c r="B122" s="51"/>
      <c r="C122" s="51">
        <f>SUM(E122:AR122)</f>
        <v>0</v>
      </c>
      <c r="D122" s="23" t="e">
        <f>C122/B122</f>
        <v>#DIV/0!</v>
      </c>
      <c r="E122" s="70"/>
      <c r="F122" s="70"/>
      <c r="G122" s="70"/>
      <c r="H122" s="70"/>
      <c r="I122" s="70"/>
      <c r="J122" s="70"/>
      <c r="K122" s="70"/>
      <c r="L122" s="70"/>
      <c r="M122" s="70"/>
      <c r="N122" s="91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</row>
    <row r="123" spans="1:44" s="26" customFormat="1" ht="24" customHeight="1" hidden="1">
      <c r="A123" s="25" t="s">
        <v>138</v>
      </c>
      <c r="B123" s="97"/>
      <c r="C123" s="48" t="e">
        <f>NA()</f>
        <v>#N/A</v>
      </c>
      <c r="D123" s="23" t="e">
        <f>C123/B123</f>
        <v>#N/A</v>
      </c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</row>
    <row r="124" spans="1:44" s="26" customFormat="1" ht="24" customHeight="1" hidden="1">
      <c r="A124" s="25" t="s">
        <v>139</v>
      </c>
      <c r="B124" s="97"/>
      <c r="C124" s="48" t="e">
        <f>NA()</f>
        <v>#N/A</v>
      </c>
      <c r="D124" s="23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</row>
    <row r="125" spans="1:44" s="26" customFormat="1" ht="24" customHeight="1" hidden="1">
      <c r="A125" s="25" t="s">
        <v>140</v>
      </c>
      <c r="B125" s="97"/>
      <c r="C125" s="48" t="e">
        <f>NA()</f>
        <v>#N/A</v>
      </c>
      <c r="D125" s="23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</row>
    <row r="126" spans="1:44" s="26" customFormat="1" ht="24" customHeight="1" hidden="1">
      <c r="A126" s="25" t="s">
        <v>141</v>
      </c>
      <c r="B126" s="97"/>
      <c r="C126" s="48" t="e">
        <f>NA()</f>
        <v>#N/A</v>
      </c>
      <c r="D126" s="23"/>
      <c r="E126" s="46"/>
      <c r="F126" s="46"/>
      <c r="G126" s="46"/>
      <c r="H126" s="46"/>
      <c r="I126" s="46"/>
      <c r="J126" s="46"/>
      <c r="K126" s="46"/>
      <c r="L126" s="46"/>
      <c r="M126" s="46"/>
      <c r="N126" s="93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</row>
    <row r="127" spans="1:44" s="26" customFormat="1" ht="22.5" customHeight="1" hidden="1">
      <c r="A127" s="25" t="s">
        <v>143</v>
      </c>
      <c r="B127" s="97"/>
      <c r="C127" s="48" t="e">
        <f>NA()</f>
        <v>#N/A</v>
      </c>
      <c r="D127" s="23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</row>
    <row r="128" spans="1:44" s="26" customFormat="1" ht="22.5" customHeight="1" hidden="1">
      <c r="A128" s="25" t="s">
        <v>145</v>
      </c>
      <c r="B128" s="97"/>
      <c r="C128" s="48" t="e">
        <f>NA()</f>
        <v>#N/A</v>
      </c>
      <c r="D128" s="23" t="e">
        <f>C128/B128</f>
        <v>#N/A</v>
      </c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</row>
    <row r="129" spans="1:44" s="26" customFormat="1" ht="22.5" customHeight="1" hidden="1">
      <c r="A129" s="25" t="s">
        <v>146</v>
      </c>
      <c r="B129" s="97"/>
      <c r="C129" s="48" t="e">
        <f>NA()</f>
        <v>#N/A</v>
      </c>
      <c r="D129" s="23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</row>
    <row r="130" spans="1:44" s="26" customFormat="1" ht="28.5" customHeight="1" hidden="1">
      <c r="A130" s="59" t="s">
        <v>149</v>
      </c>
      <c r="B130" s="51"/>
      <c r="C130" s="51">
        <f>SUM(E130:AR130)</f>
        <v>0</v>
      </c>
      <c r="D130" s="23" t="e">
        <f>C130/B130</f>
        <v>#DIV/0!</v>
      </c>
      <c r="E130" s="70"/>
      <c r="F130" s="70"/>
      <c r="G130" s="91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91"/>
      <c r="S130" s="91"/>
      <c r="T130" s="70"/>
      <c r="U130" s="91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91"/>
      <c r="AR130" s="70"/>
    </row>
    <row r="131" spans="1:44" s="26" customFormat="1" ht="24" customHeight="1" hidden="1">
      <c r="A131" s="25" t="s">
        <v>138</v>
      </c>
      <c r="B131" s="97"/>
      <c r="C131" s="48" t="e">
        <f>NA()</f>
        <v>#N/A</v>
      </c>
      <c r="D131" s="23" t="e">
        <f>C131/B131</f>
        <v>#N/A</v>
      </c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93"/>
      <c r="U131" s="93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93"/>
      <c r="AR131" s="46"/>
    </row>
    <row r="132" spans="1:44" s="26" customFormat="1" ht="53.25" customHeight="1" hidden="1">
      <c r="A132" s="25" t="s">
        <v>139</v>
      </c>
      <c r="B132" s="97"/>
      <c r="C132" s="48" t="e">
        <f>NA()</f>
        <v>#N/A</v>
      </c>
      <c r="D132" s="23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93"/>
      <c r="AR132" s="46"/>
    </row>
    <row r="133" spans="1:44" s="26" customFormat="1" ht="24" customHeight="1" hidden="1">
      <c r="A133" s="25" t="s">
        <v>140</v>
      </c>
      <c r="B133" s="97"/>
      <c r="C133" s="48" t="e">
        <f>NA()</f>
        <v>#N/A</v>
      </c>
      <c r="D133" s="23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</row>
    <row r="134" spans="1:44" s="26" customFormat="1" ht="24" customHeight="1" hidden="1">
      <c r="A134" s="25" t="s">
        <v>141</v>
      </c>
      <c r="B134" s="97"/>
      <c r="C134" s="48" t="e">
        <f>NA()</f>
        <v>#N/A</v>
      </c>
      <c r="D134" s="23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93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</row>
    <row r="135" spans="1:44" s="26" customFormat="1" ht="26.25" customHeight="1" hidden="1">
      <c r="A135" s="25" t="s">
        <v>143</v>
      </c>
      <c r="B135" s="97"/>
      <c r="C135" s="48" t="e">
        <f>NA()</f>
        <v>#N/A</v>
      </c>
      <c r="D135" s="23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</row>
    <row r="136" spans="1:44" s="26" customFormat="1" ht="24.75" customHeight="1" hidden="1">
      <c r="A136" s="25" t="s">
        <v>145</v>
      </c>
      <c r="B136" s="97"/>
      <c r="C136" s="48" t="e">
        <f>NA()</f>
        <v>#N/A</v>
      </c>
      <c r="D136" s="23" t="e">
        <f>C136/B136</f>
        <v>#N/A</v>
      </c>
      <c r="E136" s="46"/>
      <c r="F136" s="46"/>
      <c r="G136" s="93"/>
      <c r="H136" s="93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</row>
    <row r="137" spans="1:44" s="26" customFormat="1" ht="27" customHeight="1" hidden="1">
      <c r="A137" s="25" t="s">
        <v>150</v>
      </c>
      <c r="B137" s="97"/>
      <c r="C137" s="48" t="e">
        <f>NA()</f>
        <v>#N/A</v>
      </c>
      <c r="D137" s="23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</row>
    <row r="138" spans="1:44" s="26" customFormat="1" ht="27" customHeight="1" hidden="1">
      <c r="A138" s="59" t="s">
        <v>151</v>
      </c>
      <c r="B138" s="98" t="e">
        <f>NA()</f>
        <v>#N/A</v>
      </c>
      <c r="C138" s="98" t="e">
        <f>NA()</f>
        <v>#N/A</v>
      </c>
      <c r="D138" s="98" t="e">
        <f>NA()</f>
        <v>#N/A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</row>
    <row r="139" spans="1:44" s="26" customFormat="1" ht="20.25" customHeight="1" hidden="1">
      <c r="A139" s="25" t="s">
        <v>138</v>
      </c>
      <c r="B139" s="99" t="e">
        <f>NA()</f>
        <v>#N/A</v>
      </c>
      <c r="C139" s="99" t="e">
        <f>NA()</f>
        <v>#N/A</v>
      </c>
      <c r="D139" s="99" t="e">
        <f>NA()</f>
        <v>#N/A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</row>
    <row r="140" spans="1:44" s="26" customFormat="1" ht="24" customHeight="1" hidden="1">
      <c r="A140" s="25" t="s">
        <v>139</v>
      </c>
      <c r="B140" s="99" t="e">
        <f>NA()</f>
        <v>#N/A</v>
      </c>
      <c r="C140" s="99" t="e">
        <f>NA()</f>
        <v>#N/A</v>
      </c>
      <c r="D140" s="99" t="e">
        <f>NA()</f>
        <v>#N/A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</row>
    <row r="141" spans="1:44" s="26" customFormat="1" ht="24" customHeight="1" hidden="1">
      <c r="A141" s="25" t="s">
        <v>140</v>
      </c>
      <c r="B141" s="99" t="e">
        <f>B133/B125*10</f>
        <v>#DIV/0!</v>
      </c>
      <c r="C141" s="99" t="e">
        <f>C133/C125*10</f>
        <v>#N/A</v>
      </c>
      <c r="D141" s="23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</row>
    <row r="142" spans="1:44" s="26" customFormat="1" ht="24" customHeight="1" hidden="1">
      <c r="A142" s="25" t="s">
        <v>141</v>
      </c>
      <c r="B142" s="97"/>
      <c r="C142" s="99" t="e">
        <f>C134/C126*10</f>
        <v>#N/A</v>
      </c>
      <c r="D142" s="23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</row>
    <row r="143" spans="1:44" s="26" customFormat="1" ht="24" customHeight="1" hidden="1">
      <c r="A143" s="25" t="s">
        <v>143</v>
      </c>
      <c r="B143" s="98" t="e">
        <f>B135/B127*10</f>
        <v>#DIV/0!</v>
      </c>
      <c r="C143" s="98" t="e">
        <f>C135/C127*10</f>
        <v>#N/A</v>
      </c>
      <c r="D143" s="98" t="e">
        <f>D135/D127*10</f>
        <v>#DIV/0!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</row>
    <row r="144" spans="1:44" s="26" customFormat="1" ht="22.5" customHeight="1" hidden="1">
      <c r="A144" s="25" t="s">
        <v>145</v>
      </c>
      <c r="B144" s="97"/>
      <c r="C144" s="99" t="e">
        <f>C136/C128*10</f>
        <v>#N/A</v>
      </c>
      <c r="D144" s="98" t="e">
        <f>D136/D128*10</f>
        <v>#N/A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</row>
    <row r="145" spans="1:44" s="26" customFormat="1" ht="19.5" customHeight="1" hidden="1">
      <c r="A145" s="25" t="s">
        <v>146</v>
      </c>
      <c r="B145" s="97"/>
      <c r="C145" s="99" t="e">
        <f>C137/C129*10</f>
        <v>#N/A</v>
      </c>
      <c r="D145" s="98" t="e">
        <f>D137/D129*10</f>
        <v>#DIV/0!</v>
      </c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</row>
    <row r="146" spans="1:44" s="26" customFormat="1" ht="27" customHeight="1" hidden="1">
      <c r="A146" s="100" t="s">
        <v>152</v>
      </c>
      <c r="B146" s="51"/>
      <c r="C146" s="51" t="e">
        <f>NA()</f>
        <v>#N/A</v>
      </c>
      <c r="D146" s="23" t="e">
        <f>C146/B146</f>
        <v>#N/A</v>
      </c>
      <c r="E146" s="46"/>
      <c r="F146" s="46"/>
      <c r="G146" s="99"/>
      <c r="H146" s="46"/>
      <c r="I146" s="46"/>
      <c r="J146" s="46"/>
      <c r="K146" s="99"/>
      <c r="L146" s="46"/>
      <c r="M146" s="46"/>
      <c r="N146" s="46"/>
      <c r="O146" s="46"/>
      <c r="P146" s="46"/>
      <c r="Q146" s="46"/>
      <c r="R146" s="46"/>
      <c r="S146" s="46"/>
      <c r="T146" s="99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</row>
    <row r="147" spans="1:44" s="26" customFormat="1" ht="27" customHeight="1" hidden="1">
      <c r="A147" s="100" t="s">
        <v>153</v>
      </c>
      <c r="B147" s="101"/>
      <c r="C147" s="101">
        <f>SUM(E147:AR147)</f>
        <v>0</v>
      </c>
      <c r="D147" s="93" t="e">
        <f>D122-D243</f>
        <v>#DIV/0!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</row>
    <row r="148" spans="1:44" s="26" customFormat="1" ht="27" customHeight="1" hidden="1">
      <c r="A148" s="59" t="s">
        <v>154</v>
      </c>
      <c r="B148" s="51"/>
      <c r="C148" s="51">
        <f>SUM(E148:AR148)</f>
        <v>0</v>
      </c>
      <c r="D148" s="23" t="e">
        <f>C148/B148</f>
        <v>#DIV/0!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</row>
    <row r="149" spans="1:44" s="26" customFormat="1" ht="27.75" customHeight="1" hidden="1">
      <c r="A149" s="59" t="s">
        <v>155</v>
      </c>
      <c r="B149" s="98"/>
      <c r="C149" s="98" t="e">
        <f>C147/C148</f>
        <v>#DIV/0!</v>
      </c>
      <c r="D149" s="99" t="e">
        <f>D147/D148</f>
        <v>#DIV/0!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</row>
    <row r="150" spans="1:44" s="26" customFormat="1" ht="29.25" customHeight="1" hidden="1">
      <c r="A150" s="25" t="s">
        <v>156</v>
      </c>
      <c r="B150" s="51"/>
      <c r="C150" s="51" t="e">
        <f>NA()</f>
        <v>#N/A</v>
      </c>
      <c r="D150" s="54"/>
      <c r="E150" s="102"/>
      <c r="F150" s="102"/>
      <c r="G150" s="103"/>
      <c r="H150" s="102"/>
      <c r="I150" s="102"/>
      <c r="J150" s="102"/>
      <c r="K150" s="102"/>
      <c r="L150" s="102"/>
      <c r="M150" s="102"/>
      <c r="N150" s="104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</row>
    <row r="151" spans="1:44" s="26" customFormat="1" ht="25.5" customHeight="1" hidden="1">
      <c r="A151" s="25" t="s">
        <v>157</v>
      </c>
      <c r="B151" s="45"/>
      <c r="C151" s="51" t="e">
        <f>NA()</f>
        <v>#N/A</v>
      </c>
      <c r="D151" s="2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</row>
    <row r="152" spans="1:44" s="26" customFormat="1" ht="24" customHeight="1" hidden="1" outlineLevel="1">
      <c r="A152" s="25" t="s">
        <v>158</v>
      </c>
      <c r="B152" s="51"/>
      <c r="C152" s="51" t="e">
        <f>NA()</f>
        <v>#N/A</v>
      </c>
      <c r="D152" s="23" t="e">
        <f>C152/B152</f>
        <v>#N/A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</row>
    <row r="153" spans="1:44" s="26" customFormat="1" ht="24.75" customHeight="1" hidden="1" outlineLevel="1">
      <c r="A153" s="100" t="s">
        <v>159</v>
      </c>
      <c r="B153" s="45"/>
      <c r="C153" s="51" t="e">
        <f>NA()</f>
        <v>#N/A</v>
      </c>
      <c r="D153" s="23" t="e">
        <f>C153/B153</f>
        <v>#N/A</v>
      </c>
      <c r="E153" s="91"/>
      <c r="F153" s="70"/>
      <c r="G153" s="70"/>
      <c r="H153" s="70"/>
      <c r="I153" s="70"/>
      <c r="J153" s="70"/>
      <c r="K153" s="70"/>
      <c r="L153" s="91"/>
      <c r="M153" s="48"/>
      <c r="N153" s="70"/>
      <c r="O153" s="91"/>
      <c r="P153" s="70"/>
      <c r="Q153" s="91"/>
      <c r="R153" s="70"/>
      <c r="S153" s="70"/>
      <c r="T153" s="91"/>
      <c r="U153" s="91"/>
      <c r="V153" s="91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</row>
    <row r="154" spans="1:44" s="26" customFormat="1" ht="26.25" customHeight="1" hidden="1">
      <c r="A154" s="27" t="s">
        <v>82</v>
      </c>
      <c r="B154" s="61" t="e">
        <f>B153/B152</f>
        <v>#DIV/0!</v>
      </c>
      <c r="C154" s="61" t="e">
        <f>C153/C152</f>
        <v>#N/A</v>
      </c>
      <c r="D154" s="61" t="e">
        <f>D153/D152</f>
        <v>#N/A</v>
      </c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</row>
    <row r="155" spans="1:44" s="26" customFormat="1" ht="26.25" customHeight="1" hidden="1">
      <c r="A155" s="27" t="s">
        <v>160</v>
      </c>
      <c r="B155" s="105"/>
      <c r="C155" s="51" t="e">
        <f>NA()</f>
        <v>#N/A</v>
      </c>
      <c r="D155" s="106" t="e">
        <f>D152-D153</f>
        <v>#N/A</v>
      </c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</row>
    <row r="156" spans="1:44" s="26" customFormat="1" ht="27" customHeight="1" hidden="1">
      <c r="A156" s="59" t="s">
        <v>161</v>
      </c>
      <c r="B156" s="45"/>
      <c r="C156" s="51" t="e">
        <f>NA()</f>
        <v>#N/A</v>
      </c>
      <c r="D156" s="23" t="e">
        <f>C156/B156</f>
        <v>#N/A</v>
      </c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102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</row>
    <row r="157" spans="1:44" s="26" customFormat="1" ht="24" customHeight="1" hidden="1">
      <c r="A157" s="59" t="s">
        <v>151</v>
      </c>
      <c r="B157" s="98" t="e">
        <f>NA()</f>
        <v>#N/A</v>
      </c>
      <c r="C157" s="98" t="e">
        <f>NA()</f>
        <v>#N/A</v>
      </c>
      <c r="D157" s="98" t="e">
        <f>NA()</f>
        <v>#N/A</v>
      </c>
      <c r="E157" s="99"/>
      <c r="F157" s="99"/>
      <c r="G157" s="99"/>
      <c r="H157" s="99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104"/>
      <c r="AR157" s="104"/>
    </row>
    <row r="158" spans="1:44" s="26" customFormat="1" ht="22.5" customHeight="1" hidden="1" outlineLevel="1">
      <c r="A158" s="25" t="s">
        <v>162</v>
      </c>
      <c r="B158" s="22"/>
      <c r="C158" s="51"/>
      <c r="D158" s="23" t="e">
        <f>C158/B158</f>
        <v>#DIV/0!</v>
      </c>
      <c r="E158" s="93"/>
      <c r="F158" s="93"/>
      <c r="G158" s="93"/>
      <c r="H158" s="93"/>
      <c r="I158" s="93"/>
      <c r="J158" s="93"/>
      <c r="K158" s="93"/>
      <c r="L158" s="102"/>
      <c r="M158" s="102"/>
      <c r="N158" s="102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1"/>
      <c r="AR158" s="93"/>
    </row>
    <row r="159" spans="1:44" s="26" customFormat="1" ht="21.75" customHeight="1" hidden="1">
      <c r="A159" s="25" t="s">
        <v>163</v>
      </c>
      <c r="B159" s="102"/>
      <c r="C159" s="51" t="e">
        <f>NA()</f>
        <v>#N/A</v>
      </c>
      <c r="D159" s="54"/>
      <c r="E159" s="104"/>
      <c r="F159" s="104"/>
      <c r="G159" s="107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</row>
    <row r="160" spans="1:44" s="26" customFormat="1" ht="24.75" customHeight="1" hidden="1" outlineLevel="1">
      <c r="A160" s="25" t="s">
        <v>164</v>
      </c>
      <c r="B160" s="101"/>
      <c r="C160" s="51"/>
      <c r="D160" s="23" t="e">
        <f>C160/B160</f>
        <v>#DIV/0!</v>
      </c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</row>
    <row r="161" spans="1:44" s="26" customFormat="1" ht="22.5" customHeight="1" hidden="1" outlineLevel="1">
      <c r="A161" s="100" t="s">
        <v>165</v>
      </c>
      <c r="B161" s="45"/>
      <c r="C161" s="51">
        <f>SUM(E161:AR161)</f>
        <v>0</v>
      </c>
      <c r="D161" s="23" t="e">
        <f>C161/B161</f>
        <v>#DIV/0!</v>
      </c>
      <c r="E161" s="91"/>
      <c r="F161" s="70"/>
      <c r="G161" s="70"/>
      <c r="H161" s="70"/>
      <c r="I161" s="70"/>
      <c r="J161" s="70"/>
      <c r="K161" s="91"/>
      <c r="L161" s="70"/>
      <c r="M161" s="70"/>
      <c r="N161" s="91"/>
      <c r="O161" s="70"/>
      <c r="P161" s="70"/>
      <c r="Q161" s="70"/>
      <c r="R161" s="70"/>
      <c r="S161" s="70"/>
      <c r="T161" s="70"/>
      <c r="U161" s="102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</row>
    <row r="162" spans="1:44" s="26" customFormat="1" ht="23.25" customHeight="1" hidden="1">
      <c r="A162" s="27" t="s">
        <v>82</v>
      </c>
      <c r="B162" s="60" t="e">
        <f>B161/B160</f>
        <v>#DIV/0!</v>
      </c>
      <c r="C162" s="60" t="e">
        <f>C161/C160</f>
        <v>#DIV/0!</v>
      </c>
      <c r="D162" s="60" t="e">
        <f>NA()</f>
        <v>#N/A</v>
      </c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</row>
    <row r="163" spans="1:44" s="26" customFormat="1" ht="27" customHeight="1" hidden="1">
      <c r="A163" s="59" t="s">
        <v>166</v>
      </c>
      <c r="B163" s="45"/>
      <c r="C163" s="51">
        <f>SUM(E163:AR163)</f>
        <v>0</v>
      </c>
      <c r="D163" s="23" t="e">
        <f>C163/B163</f>
        <v>#DIV/0!</v>
      </c>
      <c r="E163" s="70"/>
      <c r="F163" s="70"/>
      <c r="G163" s="70"/>
      <c r="H163" s="70"/>
      <c r="I163" s="70"/>
      <c r="J163" s="70"/>
      <c r="K163" s="70"/>
      <c r="L163" s="70"/>
      <c r="M163" s="70"/>
      <c r="N163" s="91"/>
      <c r="O163" s="91"/>
      <c r="P163" s="70"/>
      <c r="Q163" s="70"/>
      <c r="R163" s="70"/>
      <c r="S163" s="70"/>
      <c r="T163" s="70"/>
      <c r="U163" s="91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</row>
    <row r="164" spans="1:44" s="26" customFormat="1" ht="27.75" customHeight="1" hidden="1">
      <c r="A164" s="59" t="s">
        <v>151</v>
      </c>
      <c r="B164" s="110" t="e">
        <f>B163/B161*10</f>
        <v>#DIV/0!</v>
      </c>
      <c r="C164" s="110" t="e">
        <f>C163/C161*10</f>
        <v>#DIV/0!</v>
      </c>
      <c r="D164" s="110" t="e">
        <f>D163/D161*10</f>
        <v>#DIV/0!</v>
      </c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</row>
    <row r="165" spans="1:44" s="26" customFormat="1" ht="24" customHeight="1" hidden="1" outlineLevel="1">
      <c r="A165" s="100" t="s">
        <v>167</v>
      </c>
      <c r="B165" s="36"/>
      <c r="C165" s="98">
        <f>SUM(E165:AR165)</f>
        <v>0</v>
      </c>
      <c r="D165" s="23" t="e">
        <f>NA()</f>
        <v>#N/A</v>
      </c>
      <c r="E165" s="71"/>
      <c r="F165" s="70"/>
      <c r="G165" s="104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111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</row>
    <row r="166" spans="1:44" s="26" customFormat="1" ht="23.25" customHeight="1" hidden="1">
      <c r="A166" s="59" t="s">
        <v>168</v>
      </c>
      <c r="B166" s="36"/>
      <c r="C166" s="98">
        <f>SUM(E166:AR166)</f>
        <v>0</v>
      </c>
      <c r="D166" s="23" t="e">
        <f>NA()</f>
        <v>#N/A</v>
      </c>
      <c r="E166" s="71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111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</row>
    <row r="167" spans="1:44" s="26" customFormat="1" ht="23.25" customHeight="1" hidden="1">
      <c r="A167" s="59" t="s">
        <v>151</v>
      </c>
      <c r="B167" s="110" t="e">
        <f>B166/B165*10</f>
        <v>#DIV/0!</v>
      </c>
      <c r="C167" s="110" t="e">
        <f>C166/C165*10</f>
        <v>#DIV/0!</v>
      </c>
      <c r="D167" s="23" t="e">
        <f>NA()</f>
        <v>#N/A</v>
      </c>
      <c r="E167" s="71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71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71"/>
      <c r="AR167" s="71"/>
    </row>
    <row r="168" spans="1:44" s="26" customFormat="1" ht="21" customHeight="1" hidden="1">
      <c r="A168" s="100" t="s">
        <v>169</v>
      </c>
      <c r="B168" s="51"/>
      <c r="C168" s="51">
        <f>SUM(E168:AR168)</f>
        <v>0</v>
      </c>
      <c r="D168" s="23" t="e">
        <f>NA()</f>
        <v>#N/A</v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</row>
    <row r="169" spans="1:44" s="26" customFormat="1" ht="21" customHeight="1" hidden="1">
      <c r="A169" s="59" t="s">
        <v>170</v>
      </c>
      <c r="B169" s="51"/>
      <c r="C169" s="51">
        <f>SUM(E169:AR169)</f>
        <v>0</v>
      </c>
      <c r="D169" s="23" t="e">
        <f>NA()</f>
        <v>#N/A</v>
      </c>
      <c r="E169" s="70"/>
      <c r="F169" s="61"/>
      <c r="G169" s="71"/>
      <c r="H169" s="61"/>
      <c r="I169" s="61"/>
      <c r="J169" s="61"/>
      <c r="K169" s="61"/>
      <c r="L169" s="71"/>
      <c r="M169" s="61"/>
      <c r="N169" s="61"/>
      <c r="O169" s="61"/>
      <c r="P169" s="61"/>
      <c r="Q169" s="71"/>
      <c r="R169" s="71"/>
      <c r="S169" s="71"/>
      <c r="T169" s="61"/>
      <c r="U169" s="61"/>
      <c r="V169" s="7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71"/>
      <c r="AR169" s="61"/>
    </row>
    <row r="170" spans="1:44" s="26" customFormat="1" ht="21" customHeight="1" hidden="1">
      <c r="A170" s="59" t="s">
        <v>151</v>
      </c>
      <c r="B170" s="98" t="e">
        <f>B169/B168*10</f>
        <v>#DIV/0!</v>
      </c>
      <c r="C170" s="98" t="e">
        <f>C169/C168*10</f>
        <v>#DIV/0!</v>
      </c>
      <c r="D170" s="23" t="e">
        <f>NA()</f>
        <v>#N/A</v>
      </c>
      <c r="E170" s="99"/>
      <c r="F170" s="99"/>
      <c r="G170" s="99"/>
      <c r="H170" s="48"/>
      <c r="I170" s="48"/>
      <c r="J170" s="48"/>
      <c r="K170" s="48"/>
      <c r="L170" s="99"/>
      <c r="M170" s="48"/>
      <c r="N170" s="48"/>
      <c r="O170" s="48"/>
      <c r="P170" s="48"/>
      <c r="Q170" s="99"/>
      <c r="R170" s="99"/>
      <c r="S170" s="99"/>
      <c r="T170" s="48"/>
      <c r="U170" s="48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48"/>
    </row>
    <row r="171" spans="1:44" s="26" customFormat="1" ht="21" customHeight="1" hidden="1" outlineLevel="1">
      <c r="A171" s="100" t="s">
        <v>171</v>
      </c>
      <c r="B171" s="51"/>
      <c r="C171" s="51">
        <f>SUM(E171:AR171)</f>
        <v>0</v>
      </c>
      <c r="D171" s="23" t="e">
        <f>NA()</f>
        <v>#N/A</v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</row>
    <row r="172" spans="1:44" s="26" customFormat="1" ht="21" customHeight="1" hidden="1" outlineLevel="1">
      <c r="A172" s="59" t="s">
        <v>172</v>
      </c>
      <c r="B172" s="51"/>
      <c r="C172" s="51">
        <f>SUM(E172:AR172)</f>
        <v>0</v>
      </c>
      <c r="D172" s="23" t="e">
        <f>NA()</f>
        <v>#N/A</v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</row>
    <row r="173" spans="1:44" s="26" customFormat="1" ht="23.25" customHeight="1" hidden="1">
      <c r="A173" s="59" t="s">
        <v>151</v>
      </c>
      <c r="B173" s="110" t="e">
        <f>B172/B171*10</f>
        <v>#DIV/0!</v>
      </c>
      <c r="C173" s="110" t="e">
        <f>C172/C171*10</f>
        <v>#DIV/0!</v>
      </c>
      <c r="D173" s="110" t="e">
        <f>D172/D171*10</f>
        <v>#N/A</v>
      </c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</row>
    <row r="174" spans="1:44" s="26" customFormat="1" ht="23.25" customHeight="1" hidden="1" outlineLevel="1">
      <c r="A174" s="100" t="s">
        <v>173</v>
      </c>
      <c r="B174" s="51"/>
      <c r="C174" s="51">
        <f>SUM(E174:AR174)</f>
        <v>0</v>
      </c>
      <c r="D174" s="23" t="e">
        <f>NA()</f>
        <v>#N/A</v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</row>
    <row r="175" spans="1:44" s="26" customFormat="1" ht="23.25" customHeight="1" hidden="1" outlineLevel="1">
      <c r="A175" s="59" t="s">
        <v>174</v>
      </c>
      <c r="B175" s="51"/>
      <c r="C175" s="51">
        <f>SUM(E175:AR175)</f>
        <v>0</v>
      </c>
      <c r="D175" s="23" t="e">
        <f>NA()</f>
        <v>#N/A</v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</row>
    <row r="176" spans="1:44" s="26" customFormat="1" ht="23.25" customHeight="1" hidden="1">
      <c r="A176" s="59" t="s">
        <v>151</v>
      </c>
      <c r="B176" s="110"/>
      <c r="C176" s="110" t="e">
        <f>C175/C174*10</f>
        <v>#DIV/0!</v>
      </c>
      <c r="D176" s="23" t="e">
        <f>NA()</f>
        <v>#N/A</v>
      </c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</row>
    <row r="177" spans="1:44" s="26" customFormat="1" ht="23.25" customHeight="1" hidden="1">
      <c r="A177" s="100" t="s">
        <v>175</v>
      </c>
      <c r="B177" s="45"/>
      <c r="C177" s="51">
        <f>SUM(E177:AR177)</f>
        <v>0</v>
      </c>
      <c r="D177" s="23" t="e">
        <f>C177/B177</f>
        <v>#DIV/0!</v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102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</row>
    <row r="178" spans="1:44" s="26" customFormat="1" ht="27" customHeight="1" hidden="1">
      <c r="A178" s="100" t="s">
        <v>176</v>
      </c>
      <c r="B178" s="45"/>
      <c r="C178" s="51"/>
      <c r="D178" s="23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</row>
    <row r="179" spans="1:44" s="26" customFormat="1" ht="25.5" customHeight="1" hidden="1">
      <c r="A179" s="100" t="s">
        <v>177</v>
      </c>
      <c r="B179" s="45"/>
      <c r="C179" s="51"/>
      <c r="D179" s="23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</row>
    <row r="180" spans="1:44" s="92" customFormat="1" ht="24" customHeight="1" hidden="1">
      <c r="A180" s="59" t="s">
        <v>178</v>
      </c>
      <c r="B180" s="45"/>
      <c r="C180" s="51">
        <f>SUM(E180:AR180)</f>
        <v>0</v>
      </c>
      <c r="D180" s="23" t="e">
        <f>C180/B180</f>
        <v>#DIV/0!</v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</row>
    <row r="181" spans="1:44" s="92" customFormat="1" ht="20.25" customHeight="1" hidden="1">
      <c r="A181" s="27" t="s">
        <v>179</v>
      </c>
      <c r="B181" s="23" t="e">
        <f>B180/B183</f>
        <v>#DIV/0!</v>
      </c>
      <c r="C181" s="23" t="e">
        <f>C180/C183</f>
        <v>#N/A</v>
      </c>
      <c r="D181" s="54" t="e">
        <f>D180/D183</f>
        <v>#DIV/0!</v>
      </c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</row>
    <row r="182" spans="1:44" s="26" customFormat="1" ht="18.75" customHeight="1" hidden="1">
      <c r="A182" s="59" t="s">
        <v>180</v>
      </c>
      <c r="B182" s="45"/>
      <c r="C182" s="51" t="e">
        <f>NA()</f>
        <v>#N/A</v>
      </c>
      <c r="D182" s="23" t="e">
        <f>C182/B182</f>
        <v>#N/A</v>
      </c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</row>
    <row r="183" spans="1:44" s="26" customFormat="1" ht="21" customHeight="1" hidden="1" outlineLevel="1">
      <c r="A183" s="59" t="s">
        <v>181</v>
      </c>
      <c r="B183" s="45"/>
      <c r="C183" s="51" t="e">
        <f>NA()</f>
        <v>#N/A</v>
      </c>
      <c r="D183" s="23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</row>
    <row r="184" spans="1:44" s="26" customFormat="1" ht="21" customHeight="1" hidden="1" outlineLevel="1">
      <c r="A184" s="59" t="s">
        <v>182</v>
      </c>
      <c r="B184" s="45"/>
      <c r="C184" s="51" t="e">
        <f>NA()</f>
        <v>#N/A</v>
      </c>
      <c r="D184" s="23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</row>
    <row r="185" spans="1:44" s="26" customFormat="1" ht="18.75" customHeight="1" hidden="1">
      <c r="A185" s="27" t="s">
        <v>82</v>
      </c>
      <c r="B185" s="29" t="e">
        <f>NA()</f>
        <v>#N/A</v>
      </c>
      <c r="C185" s="29" t="e">
        <f>NA()</f>
        <v>#N/A</v>
      </c>
      <c r="D185" s="29" t="e">
        <f>NA()</f>
        <v>#N/A</v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</row>
    <row r="186" spans="1:44" s="26" customFormat="1" ht="18.75" customHeight="1" hidden="1">
      <c r="A186" s="25" t="s">
        <v>183</v>
      </c>
      <c r="B186" s="51"/>
      <c r="C186" s="51" t="e">
        <f>NA()</f>
        <v>#N/A</v>
      </c>
      <c r="D186" s="29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</row>
    <row r="187" spans="1:44" s="26" customFormat="1" ht="18.75" customHeight="1" hidden="1">
      <c r="A187" s="25" t="s">
        <v>184</v>
      </c>
      <c r="B187" s="51"/>
      <c r="C187" s="51" t="e">
        <f>NA()</f>
        <v>#N/A</v>
      </c>
      <c r="D187" s="29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</row>
    <row r="188" spans="1:44" s="26" customFormat="1" ht="0" customHeight="1" hidden="1">
      <c r="A188" s="25"/>
      <c r="B188" s="29"/>
      <c r="C188" s="51"/>
      <c r="D188" s="29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</row>
    <row r="189" spans="1:44" s="92" customFormat="1" ht="26.25" customHeight="1" hidden="1" outlineLevel="1">
      <c r="A189" s="25" t="s">
        <v>185</v>
      </c>
      <c r="B189" s="45"/>
      <c r="C189" s="51" t="e">
        <f>NA()</f>
        <v>#N/A</v>
      </c>
      <c r="D189" s="23" t="e">
        <f>C189/B189</f>
        <v>#N/A</v>
      </c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</row>
    <row r="190" spans="1:44" s="113" customFormat="1" ht="25.5" customHeight="1" hidden="1" outlineLevel="1">
      <c r="A190" s="59" t="s">
        <v>186</v>
      </c>
      <c r="B190" s="51"/>
      <c r="C190" s="51" t="e">
        <f>NA()</f>
        <v>#N/A</v>
      </c>
      <c r="D190" s="23" t="e">
        <f>C190/B190</f>
        <v>#N/A</v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</row>
    <row r="191" spans="1:44" s="92" customFormat="1" ht="29.25" customHeight="1" hidden="1">
      <c r="A191" s="25" t="s">
        <v>187</v>
      </c>
      <c r="B191" s="29" t="e">
        <f>NA()</f>
        <v>#N/A</v>
      </c>
      <c r="C191" s="29" t="e">
        <f>NA()</f>
        <v>#N/A</v>
      </c>
      <c r="D191" s="29" t="e">
        <f>NA()</f>
        <v>#N/A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</row>
    <row r="192" spans="1:44" s="92" customFormat="1" ht="0" customHeight="1" hidden="1" outlineLevel="1">
      <c r="A192" s="25" t="s">
        <v>188</v>
      </c>
      <c r="B192" s="51">
        <v>25411</v>
      </c>
      <c r="C192" s="51">
        <f>SUM(E192:AR192)</f>
        <v>0</v>
      </c>
      <c r="D192" s="23">
        <f>C192/B192</f>
        <v>0</v>
      </c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</row>
    <row r="193" spans="1:44" s="113" customFormat="1" ht="29.25" customHeight="1" hidden="1" outlineLevel="1">
      <c r="A193" s="59" t="s">
        <v>189</v>
      </c>
      <c r="B193" s="45"/>
      <c r="C193" s="51">
        <f>SUM(E193:AR193)</f>
        <v>0</v>
      </c>
      <c r="D193" s="23" t="e">
        <f>C193/B193</f>
        <v>#DIV/0!</v>
      </c>
      <c r="E193" s="91"/>
      <c r="F193" s="70"/>
      <c r="G193" s="70"/>
      <c r="H193" s="70"/>
      <c r="I193" s="70"/>
      <c r="J193" s="70"/>
      <c r="K193" s="70"/>
      <c r="L193" s="70"/>
      <c r="M193" s="70"/>
      <c r="N193" s="70"/>
      <c r="O193" s="91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</row>
    <row r="194" spans="1:44" s="92" customFormat="1" ht="24" customHeight="1" hidden="1">
      <c r="A194" s="25" t="s">
        <v>190</v>
      </c>
      <c r="B194" s="29" t="e">
        <f>NA()</f>
        <v>#N/A</v>
      </c>
      <c r="C194" s="29" t="e">
        <f>NA()</f>
        <v>#N/A</v>
      </c>
      <c r="D194" s="29" t="e">
        <f>NA()</f>
        <v>#N/A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</row>
    <row r="195" spans="1:44" s="92" customFormat="1" ht="25.5" customHeight="1" hidden="1">
      <c r="A195" s="27" t="s">
        <v>191</v>
      </c>
      <c r="B195" s="45"/>
      <c r="C195" s="51"/>
      <c r="D195" s="23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</row>
    <row r="196" spans="1:44" s="113" customFormat="1" ht="29.25" customHeight="1" hidden="1" outlineLevel="1">
      <c r="A196" s="100" t="s">
        <v>192</v>
      </c>
      <c r="B196" s="45"/>
      <c r="C196" s="51">
        <f>SUM(E196:AR196)</f>
        <v>0</v>
      </c>
      <c r="D196" s="23" t="e">
        <f>C196/B196</f>
        <v>#DIV/0!</v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</row>
    <row r="197" spans="1:44" s="113" customFormat="1" ht="29.25" customHeight="1" hidden="1" outlineLevel="1">
      <c r="A197" s="27" t="s">
        <v>193</v>
      </c>
      <c r="B197" s="45"/>
      <c r="C197" s="51">
        <f>SUM(E197:AR197)</f>
        <v>0</v>
      </c>
      <c r="D197" s="23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</row>
    <row r="198" spans="1:54" s="92" customFormat="1" ht="29.25" customHeight="1" hidden="1" outlineLevel="1">
      <c r="A198" s="27" t="s">
        <v>194</v>
      </c>
      <c r="B198" s="45"/>
      <c r="C198" s="51">
        <f>SUM(E198:AR198)</f>
        <v>0</v>
      </c>
      <c r="D198" s="23" t="e">
        <f>C198/B198</f>
        <v>#DIV/0!</v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BB198" s="92" t="s">
        <v>1</v>
      </c>
    </row>
    <row r="199" spans="1:45" s="92" customFormat="1" ht="26.25" customHeight="1" hidden="1" outlineLevel="1">
      <c r="A199" s="27" t="s">
        <v>195</v>
      </c>
      <c r="B199" s="51"/>
      <c r="C199" s="51">
        <f>C196*0.45</f>
        <v>0</v>
      </c>
      <c r="D199" s="51" t="e">
        <f>D196*0.45</f>
        <v>#DIV/0!</v>
      </c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114"/>
    </row>
    <row r="200" spans="1:44" s="92" customFormat="1" ht="24" customHeight="1" hidden="1">
      <c r="A200" s="27" t="s">
        <v>196</v>
      </c>
      <c r="B200" s="23" t="e">
        <f>NA()</f>
        <v>#N/A</v>
      </c>
      <c r="C200" s="23" t="e">
        <f>NA()</f>
        <v>#N/A</v>
      </c>
      <c r="D200" s="23" t="e">
        <f>NA()</f>
        <v>#N/A</v>
      </c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</row>
    <row r="201" spans="1:44" s="113" customFormat="1" ht="24.75" customHeight="1" hidden="1" outlineLevel="1">
      <c r="A201" s="100" t="s">
        <v>197</v>
      </c>
      <c r="B201" s="45"/>
      <c r="C201" s="51">
        <f>SUM(E201:AR201)</f>
        <v>0</v>
      </c>
      <c r="D201" s="23" t="e">
        <f>C201/B201</f>
        <v>#DIV/0!</v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</row>
    <row r="202" spans="1:44" s="113" customFormat="1" ht="29.25" customHeight="1" hidden="1" outlineLevel="1">
      <c r="A202" s="27" t="s">
        <v>193</v>
      </c>
      <c r="B202" s="45"/>
      <c r="C202" s="51">
        <f>SUM(E202:AR202)</f>
        <v>0</v>
      </c>
      <c r="D202" s="23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</row>
    <row r="203" spans="1:44" s="92" customFormat="1" ht="29.25" customHeight="1" hidden="1" outlineLevel="1">
      <c r="A203" s="27" t="s">
        <v>194</v>
      </c>
      <c r="B203" s="45"/>
      <c r="C203" s="51">
        <f>SUM(E203:AR203)</f>
        <v>0</v>
      </c>
      <c r="D203" s="23" t="e">
        <f>C203/B203</f>
        <v>#DIV/0!</v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</row>
    <row r="204" spans="1:44" s="92" customFormat="1" ht="29.25" customHeight="1" hidden="1" outlineLevel="1">
      <c r="A204" s="27" t="s">
        <v>195</v>
      </c>
      <c r="B204" s="51"/>
      <c r="C204" s="51">
        <f>C201*0.3</f>
        <v>0</v>
      </c>
      <c r="D204" s="23" t="e">
        <f>C204/B204</f>
        <v>#DIV/0!</v>
      </c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</row>
    <row r="205" spans="1:44" s="113" customFormat="1" ht="24" customHeight="1" hidden="1">
      <c r="A205" s="27" t="s">
        <v>196</v>
      </c>
      <c r="B205" s="23" t="e">
        <f>B201/B203</f>
        <v>#DIV/0!</v>
      </c>
      <c r="C205" s="23" t="e">
        <f>C201/C203</f>
        <v>#DIV/0!</v>
      </c>
      <c r="D205" s="23" t="e">
        <f>NA()</f>
        <v>#N/A</v>
      </c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</row>
    <row r="206" spans="1:44" s="113" customFormat="1" ht="24.75" customHeight="1" hidden="1" outlineLevel="1">
      <c r="A206" s="100" t="s">
        <v>198</v>
      </c>
      <c r="B206" s="45"/>
      <c r="C206" s="51">
        <f>SUM(E206:AR206)</f>
        <v>0</v>
      </c>
      <c r="D206" s="23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</row>
    <row r="207" spans="1:44" s="113" customFormat="1" ht="29.25" customHeight="1" hidden="1" outlineLevel="1">
      <c r="A207" s="27" t="s">
        <v>193</v>
      </c>
      <c r="B207" s="45"/>
      <c r="C207" s="51">
        <f>SUM(E207:AR207)</f>
        <v>0</v>
      </c>
      <c r="D207" s="23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</row>
    <row r="208" spans="1:44" s="92" customFormat="1" ht="27.75" customHeight="1" hidden="1" outlineLevel="1">
      <c r="A208" s="27" t="s">
        <v>194</v>
      </c>
      <c r="B208" s="45"/>
      <c r="C208" s="51">
        <f>SUM(E208:AR208)</f>
        <v>0</v>
      </c>
      <c r="D208" s="23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</row>
    <row r="209" spans="1:44" s="92" customFormat="1" ht="29.25" customHeight="1" hidden="1" outlineLevel="1">
      <c r="A209" s="27" t="s">
        <v>199</v>
      </c>
      <c r="B209" s="51">
        <f>B206*0.19</f>
        <v>0</v>
      </c>
      <c r="C209" s="51">
        <f>C206*0.19</f>
        <v>0</v>
      </c>
      <c r="D209" s="23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</row>
    <row r="210" spans="1:44" s="113" customFormat="1" ht="24" customHeight="1" hidden="1">
      <c r="A210" s="27" t="s">
        <v>200</v>
      </c>
      <c r="B210" s="23" t="e">
        <f>NA()</f>
        <v>#N/A</v>
      </c>
      <c r="C210" s="23" t="e">
        <f>NA()</f>
        <v>#N/A</v>
      </c>
      <c r="D210" s="23" t="e">
        <f>NA()</f>
        <v>#N/A</v>
      </c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</row>
    <row r="211" spans="1:44" s="92" customFormat="1" ht="24.75" customHeight="1" hidden="1">
      <c r="A211" s="100" t="s">
        <v>201</v>
      </c>
      <c r="B211" s="51"/>
      <c r="C211" s="51">
        <f>SUM(E211:AR211)</f>
        <v>0</v>
      </c>
      <c r="D211" s="23" t="e">
        <f>C211/B211</f>
        <v>#DIV/0!</v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</row>
    <row r="212" spans="1:44" s="92" customFormat="1" ht="29.25" customHeight="1" hidden="1">
      <c r="A212" s="27" t="s">
        <v>199</v>
      </c>
      <c r="B212" s="51">
        <f>B211*0.7</f>
        <v>0</v>
      </c>
      <c r="C212" s="51">
        <f>C211*0.7</f>
        <v>0</v>
      </c>
      <c r="D212" s="23" t="e">
        <f>C212/B212</f>
        <v>#DIV/0!</v>
      </c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</row>
    <row r="213" spans="1:44" s="92" customFormat="1" ht="28.5" customHeight="1" hidden="1">
      <c r="A213" s="59" t="s">
        <v>202</v>
      </c>
      <c r="B213" s="51"/>
      <c r="C213" s="51">
        <f>SUM(E213:AR213)</f>
        <v>0</v>
      </c>
      <c r="D213" s="23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</row>
    <row r="214" spans="1:44" s="92" customFormat="1" ht="25.5" customHeight="1" hidden="1">
      <c r="A214" s="27" t="s">
        <v>193</v>
      </c>
      <c r="B214" s="51"/>
      <c r="C214" s="51">
        <f>SUM(E214:AR214)</f>
        <v>0</v>
      </c>
      <c r="D214" s="23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</row>
    <row r="215" spans="1:44" s="92" customFormat="1" ht="24.75" customHeight="1" hidden="1">
      <c r="A215" s="27" t="s">
        <v>199</v>
      </c>
      <c r="B215" s="51">
        <f>B214*0.2</f>
        <v>0</v>
      </c>
      <c r="C215" s="51">
        <f>C214*0.2</f>
        <v>0</v>
      </c>
      <c r="D215" s="23" t="e">
        <f>C215/B215</f>
        <v>#DIV/0!</v>
      </c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</row>
    <row r="216" spans="1:44" s="92" customFormat="1" ht="27" customHeight="1" hidden="1">
      <c r="A216" s="59" t="s">
        <v>203</v>
      </c>
      <c r="B216" s="51"/>
      <c r="C216" s="51">
        <f>SUM(E216:AR216)</f>
        <v>0</v>
      </c>
      <c r="D216" s="23" t="e">
        <f>C216/B216</f>
        <v>#DIV/0!</v>
      </c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</row>
    <row r="217" spans="1:44" s="92" customFormat="1" ht="21.75" customHeight="1" hidden="1">
      <c r="A217" s="59" t="s">
        <v>204</v>
      </c>
      <c r="B217" s="51">
        <f>B215+B212+B209+B204+B199</f>
        <v>0</v>
      </c>
      <c r="C217" s="51">
        <f>C215+C212+C209+C204+C199</f>
        <v>0</v>
      </c>
      <c r="D217" s="51" t="e">
        <f>D215+D212+D209+D204+D199</f>
        <v>#DIV/0!</v>
      </c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</row>
    <row r="218" spans="1:44" s="92" customFormat="1" ht="21.75" customHeight="1" hidden="1">
      <c r="A218" s="59" t="s">
        <v>51</v>
      </c>
      <c r="B218" s="23" t="e">
        <f>NA()</f>
        <v>#N/A</v>
      </c>
      <c r="C218" s="23" t="e">
        <f>NA()</f>
        <v>#N/A</v>
      </c>
      <c r="D218" s="54" t="e">
        <f>NA()</f>
        <v>#N/A</v>
      </c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</row>
    <row r="219" spans="1:44" s="92" customFormat="1" ht="24" customHeight="1" hidden="1">
      <c r="A219" s="27" t="s">
        <v>205</v>
      </c>
      <c r="B219" s="51">
        <f>B197*0.45+B202*0.3+B207*0.19+B214*0.2</f>
        <v>0</v>
      </c>
      <c r="C219" s="51">
        <f>C197*0.45+C202*0.3+C207*0.19+C214*0.2</f>
        <v>0</v>
      </c>
      <c r="D219" s="65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</row>
    <row r="220" spans="1:44" s="92" customFormat="1" ht="18" customHeight="1" hidden="1">
      <c r="A220" s="27" t="s">
        <v>206</v>
      </c>
      <c r="B220" s="48"/>
      <c r="C220" s="48"/>
      <c r="D220" s="54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</row>
    <row r="221" spans="1:44" s="92" customFormat="1" ht="21" customHeight="1" hidden="1">
      <c r="A221" s="100" t="s">
        <v>207</v>
      </c>
      <c r="B221" s="98" t="e">
        <f>B217*10/B220</f>
        <v>#DIV/0!</v>
      </c>
      <c r="C221" s="98" t="e">
        <f>C217*10/C220</f>
        <v>#DIV/0!</v>
      </c>
      <c r="D221" s="98" t="e">
        <f>D217/#REF!</f>
        <v>#DIV/0!</v>
      </c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</row>
    <row r="222" spans="1:44" s="119" customFormat="1" ht="20.25" customHeight="1" hidden="1">
      <c r="A222" s="118" t="s">
        <v>208</v>
      </c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</row>
    <row r="223" spans="1:44" s="119" customFormat="1" ht="27.75" customHeight="1" hidden="1">
      <c r="A223" s="100"/>
      <c r="B223" s="120"/>
      <c r="C223" s="98"/>
      <c r="D223" s="98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</row>
    <row r="224" spans="1:44" s="119" customFormat="1" ht="24.75" customHeight="1" hidden="1">
      <c r="A224" s="100"/>
      <c r="B224" s="120"/>
      <c r="C224" s="98"/>
      <c r="D224" s="98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</row>
    <row r="225" spans="1:44" s="119" customFormat="1" ht="24.75" customHeight="1" hidden="1">
      <c r="A225" s="100"/>
      <c r="B225" s="120"/>
      <c r="C225" s="98"/>
      <c r="D225" s="98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</row>
    <row r="226" spans="1:45" s="119" customFormat="1" ht="24.75" customHeight="1" hidden="1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2"/>
    </row>
    <row r="227" spans="1:45" s="119" customFormat="1" ht="43.5" customHeight="1" hidden="1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2"/>
    </row>
    <row r="228" spans="1:44" s="4" customFormat="1" ht="18" customHeight="1" hidden="1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  <c r="AP228" s="123"/>
      <c r="AQ228" s="123"/>
      <c r="AR228" s="123"/>
    </row>
    <row r="229" spans="1:44" s="4" customFormat="1" ht="18" customHeight="1" hidden="1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123"/>
      <c r="AP229" s="123"/>
      <c r="AQ229" s="123"/>
      <c r="AR229" s="123"/>
    </row>
    <row r="230" spans="1:44" s="77" customFormat="1" ht="32.25" customHeight="1" hidden="1">
      <c r="A230" s="27" t="s">
        <v>209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</row>
    <row r="231" spans="1:44" s="4" customFormat="1" ht="46.5" customHeight="1" hidden="1">
      <c r="A231" s="27" t="s">
        <v>210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</row>
    <row r="232" spans="1:44" s="4" customFormat="1" ht="24" customHeight="1" hidden="1">
      <c r="A232" s="124" t="s">
        <v>211</v>
      </c>
      <c r="B232" s="125"/>
      <c r="C232" s="125">
        <f>SUM(E232:AR232)</f>
        <v>0</v>
      </c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</row>
    <row r="233" spans="1:44" s="129" customFormat="1" ht="21" customHeight="1" hidden="1">
      <c r="A233" s="126" t="s">
        <v>212</v>
      </c>
      <c r="B233" s="127"/>
      <c r="C233" s="127">
        <f>SUM(E233:AR233)</f>
        <v>0</v>
      </c>
      <c r="D233" s="128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</row>
    <row r="234" spans="1:44" s="129" customFormat="1" ht="21" customHeight="1" hidden="1">
      <c r="A234" s="126" t="s">
        <v>213</v>
      </c>
      <c r="B234" s="127"/>
      <c r="C234" s="127">
        <f>SUM(E234:AR234)</f>
        <v>0</v>
      </c>
      <c r="D234" s="128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127"/>
    </row>
    <row r="235" spans="2:44" s="129" customFormat="1" ht="21" customHeight="1" hidden="1">
      <c r="B235" s="130"/>
      <c r="C235" s="130"/>
      <c r="D235" s="131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</row>
    <row r="236" s="129" customFormat="1" ht="21" customHeight="1" hidden="1">
      <c r="A236" s="129" t="s">
        <v>214</v>
      </c>
    </row>
    <row r="237" spans="1:14" s="136" customFormat="1" ht="16.5" customHeight="1" hidden="1">
      <c r="A237" s="132"/>
      <c r="B237" s="133"/>
      <c r="C237" s="134"/>
      <c r="D237" s="135"/>
      <c r="N237" s="4"/>
    </row>
    <row r="238" spans="1:44" s="4" customFormat="1" ht="41.25" customHeight="1" hidden="1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Q238" s="137"/>
      <c r="AR238" s="137"/>
    </row>
    <row r="239" spans="1:10" s="4" customFormat="1" ht="20.25" customHeight="1" hidden="1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</row>
    <row r="240" spans="1:4" ht="16.5" customHeight="1" hidden="1">
      <c r="A240" s="139"/>
      <c r="C240" s="2"/>
      <c r="D240" s="2"/>
    </row>
    <row r="241" spans="1:44" ht="66" customHeight="1" hidden="1">
      <c r="A241" s="140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141"/>
      <c r="AO241" s="141"/>
      <c r="AP241" s="141"/>
      <c r="AQ241" s="141"/>
      <c r="AR241" s="141"/>
    </row>
    <row r="242" spans="1:44" ht="37.5" customHeight="1" hidden="1">
      <c r="A242" s="142" t="s">
        <v>215</v>
      </c>
      <c r="B242" s="142"/>
      <c r="C242" s="51">
        <f>SUM(E242:AR242)</f>
        <v>0</v>
      </c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3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</row>
    <row r="243" spans="1:44" s="26" customFormat="1" ht="48.75" customHeight="1" hidden="1">
      <c r="A243" s="59" t="s">
        <v>216</v>
      </c>
      <c r="B243" s="51"/>
      <c r="C243" s="51">
        <f>SUM(E243:AR243)</f>
        <v>0</v>
      </c>
      <c r="D243" s="23" t="e">
        <f>C243/B243</f>
        <v>#DIV/0!</v>
      </c>
      <c r="E243" s="70"/>
      <c r="F243" s="70"/>
      <c r="G243" s="70"/>
      <c r="H243" s="70"/>
      <c r="I243" s="70"/>
      <c r="J243" s="70"/>
      <c r="K243" s="70"/>
      <c r="L243" s="70"/>
      <c r="M243" s="70"/>
      <c r="N243" s="91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</row>
    <row r="244" spans="1:4" ht="16.5" customHeight="1" hidden="1">
      <c r="A244" s="144"/>
      <c r="C244" s="51"/>
      <c r="D244" s="2"/>
    </row>
    <row r="245" spans="1:57" s="146" customFormat="1" ht="16.5" customHeight="1" hidden="1">
      <c r="A245" s="77" t="s">
        <v>217</v>
      </c>
      <c r="B245" s="145"/>
      <c r="C245" s="51" t="e">
        <f>NA()</f>
        <v>#N/A</v>
      </c>
      <c r="D245" s="145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</row>
    <row r="246" spans="1:57" s="146" customFormat="1" ht="16.5" customHeight="1" hidden="1">
      <c r="A246" s="77" t="s">
        <v>218</v>
      </c>
      <c r="B246" s="145"/>
      <c r="C246" s="51" t="e">
        <f>NA()</f>
        <v>#N/A</v>
      </c>
      <c r="D246" s="145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</row>
    <row r="247" spans="1:4" ht="16.5" customHeight="1" hidden="1">
      <c r="A247" s="144"/>
      <c r="C247" s="51" t="e">
        <f>NA()</f>
        <v>#N/A</v>
      </c>
      <c r="D247" s="2"/>
    </row>
    <row r="248" spans="1:4" ht="16.5" customHeight="1" hidden="1">
      <c r="A248" s="144" t="s">
        <v>219</v>
      </c>
      <c r="C248" s="51" t="e">
        <f>NA()</f>
        <v>#N/A</v>
      </c>
      <c r="D248" s="2"/>
    </row>
    <row r="249" spans="1:4" ht="16.5" customHeight="1" hidden="1">
      <c r="A249" s="144" t="s">
        <v>220</v>
      </c>
      <c r="C249" s="51" t="e">
        <f>NA()</f>
        <v>#N/A</v>
      </c>
      <c r="D249" s="2"/>
    </row>
    <row r="250" spans="1:4" ht="14.25" customHeight="1" hidden="1">
      <c r="A250" s="144" t="s">
        <v>221</v>
      </c>
      <c r="C250" s="51" t="e">
        <f>NA()</f>
        <v>#N/A</v>
      </c>
      <c r="D250" s="2"/>
    </row>
    <row r="251" spans="1:4" ht="16.5" customHeight="1" hidden="1">
      <c r="A251" s="144"/>
      <c r="C251" s="51" t="e">
        <f>NA()</f>
        <v>#N/A</v>
      </c>
      <c r="D251" s="2"/>
    </row>
    <row r="252" spans="1:4" ht="16.5" customHeight="1" hidden="1">
      <c r="A252" s="144"/>
      <c r="C252" s="51" t="e">
        <f>NA()</f>
        <v>#N/A</v>
      </c>
      <c r="D252" s="2"/>
    </row>
    <row r="253" spans="1:44" ht="21" customHeight="1" hidden="1">
      <c r="A253" s="77" t="s">
        <v>222</v>
      </c>
      <c r="B253" s="145"/>
      <c r="C253" s="51" t="e">
        <f>NA()</f>
        <v>#N/A</v>
      </c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</row>
    <row r="254" spans="1:4" ht="21" customHeight="1" hidden="1">
      <c r="A254" s="144"/>
      <c r="C254" s="51" t="e">
        <f>NA()</f>
        <v>#N/A</v>
      </c>
      <c r="D254" s="2"/>
    </row>
    <row r="255" spans="1:4" ht="16.5" customHeight="1" hidden="1">
      <c r="A255" s="144"/>
      <c r="C255" s="51"/>
      <c r="D255" s="2"/>
    </row>
    <row r="256" spans="1:4" ht="21" customHeight="1" hidden="1">
      <c r="A256" s="144" t="s">
        <v>223</v>
      </c>
      <c r="C256" s="51" t="e">
        <f>NA()</f>
        <v>#N/A</v>
      </c>
      <c r="D256" s="2"/>
    </row>
    <row r="257" spans="1:4" ht="16.5" customHeight="1" hidden="1">
      <c r="A257" s="144"/>
      <c r="C257" s="2"/>
      <c r="D257" s="2"/>
    </row>
    <row r="258" spans="1:57" s="146" customFormat="1" ht="21" customHeight="1" hidden="1">
      <c r="A258" s="77" t="s">
        <v>224</v>
      </c>
      <c r="B258" s="145"/>
      <c r="C258" s="51">
        <f>SUM(E258:AR258)</f>
        <v>0</v>
      </c>
      <c r="D258" s="145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</row>
    <row r="259" spans="1:57" s="146" customFormat="1" ht="21" customHeight="1" hidden="1">
      <c r="A259" s="77" t="s">
        <v>225</v>
      </c>
      <c r="B259" s="145"/>
      <c r="C259" s="51">
        <f>SUM(E259:AR259)</f>
        <v>0</v>
      </c>
      <c r="D259" s="145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</row>
    <row r="260" spans="1:57" s="146" customFormat="1" ht="21" customHeight="1" hidden="1">
      <c r="A260" s="146" t="s">
        <v>226</v>
      </c>
      <c r="B260" s="145"/>
      <c r="C260" s="51">
        <f>SUM(E260:AR260)</f>
        <v>0</v>
      </c>
      <c r="D260" s="76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</row>
    <row r="261" ht="24" customHeight="1" hidden="1">
      <c r="A261" s="148"/>
    </row>
    <row r="262" ht="16.5" customHeight="1" hidden="1">
      <c r="K262" s="149"/>
    </row>
    <row r="263" spans="1:44" ht="21" customHeight="1" hidden="1">
      <c r="A263" s="59" t="s">
        <v>227</v>
      </c>
      <c r="B263" s="51"/>
      <c r="C263" s="51">
        <f>SUM(E263:AR263)</f>
        <v>0</v>
      </c>
      <c r="D263" s="23" t="e">
        <f>C263/B263</f>
        <v>#DIV/0!</v>
      </c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</row>
    <row r="264" spans="1:44" s="4" customFormat="1" ht="21" customHeight="1" hidden="1">
      <c r="A264" s="59" t="s">
        <v>228</v>
      </c>
      <c r="B264" s="51"/>
      <c r="C264" s="51">
        <f>SUM(E264:AR264)</f>
        <v>0</v>
      </c>
      <c r="D264" s="23" t="e">
        <f>C264/B264</f>
        <v>#DIV/0!</v>
      </c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</row>
    <row r="265" spans="1:4" s="4" customFormat="1" ht="16.5" customHeight="1" hidden="1">
      <c r="A265" s="1"/>
      <c r="B265" s="2"/>
      <c r="C265" s="3"/>
      <c r="D265" s="3"/>
    </row>
    <row r="266" spans="1:44" s="4" customFormat="1" ht="16.5" customHeight="1" hidden="1">
      <c r="A266" s="1"/>
      <c r="B266" s="2"/>
      <c r="C266" s="150">
        <f>SUM(E266:AR266)</f>
        <v>0</v>
      </c>
      <c r="D266" s="150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</row>
    <row r="267" spans="1:4" s="4" customFormat="1" ht="12.75" hidden="1">
      <c r="A267" s="1" t="s">
        <v>229</v>
      </c>
      <c r="B267" s="2"/>
      <c r="C267" s="150">
        <f>SUM(E267:AR267)</f>
        <v>0</v>
      </c>
      <c r="D267" s="3"/>
    </row>
    <row r="268" spans="1:4" s="4" customFormat="1" ht="12.75" hidden="1">
      <c r="A268" s="1"/>
      <c r="B268" s="2"/>
      <c r="C268" s="3"/>
      <c r="D268" s="3"/>
    </row>
    <row r="269" spans="1:4" s="4" customFormat="1" ht="12.75" hidden="1">
      <c r="A269" s="1"/>
      <c r="B269" s="2"/>
      <c r="C269" s="3"/>
      <c r="D269" s="3"/>
    </row>
    <row r="270" spans="1:4" s="4" customFormat="1" ht="12.75" hidden="1">
      <c r="A270" s="1"/>
      <c r="B270" s="2"/>
      <c r="C270" s="3"/>
      <c r="D270" s="3"/>
    </row>
    <row r="271" spans="1:4" s="4" customFormat="1" ht="12.75" hidden="1">
      <c r="A271" s="1"/>
      <c r="B271" s="2"/>
      <c r="C271" s="3"/>
      <c r="D271" s="3"/>
    </row>
    <row r="272" spans="1:4" s="4" customFormat="1" ht="12.75" hidden="1">
      <c r="A272" s="1"/>
      <c r="B272" s="2"/>
      <c r="C272" s="3"/>
      <c r="D272" s="3"/>
    </row>
    <row r="273" spans="1:4" s="4" customFormat="1" ht="12.75" hidden="1">
      <c r="A273" s="1"/>
      <c r="B273" s="2"/>
      <c r="C273" s="3"/>
      <c r="D273" s="3"/>
    </row>
    <row r="274" spans="1:44" s="4" customFormat="1" ht="24" customHeight="1">
      <c r="A274" s="1"/>
      <c r="B274" s="2"/>
      <c r="C274" s="76"/>
      <c r="D274" s="76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</row>
    <row r="275" spans="1:44" s="4" customFormat="1" ht="24" customHeight="1">
      <c r="A275" s="1"/>
      <c r="B275" s="2"/>
      <c r="C275" s="76"/>
      <c r="D275" s="76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</row>
    <row r="276" spans="1:9" s="4" customFormat="1" ht="12.75">
      <c r="A276" s="1"/>
      <c r="B276" s="2"/>
      <c r="C276" s="3"/>
      <c r="D276" s="3"/>
      <c r="I276" s="152"/>
    </row>
    <row r="279" ht="12.75">
      <c r="AO279" s="4">
        <v>77</v>
      </c>
    </row>
    <row r="284" spans="1:5" s="4" customFormat="1" ht="12.75">
      <c r="A284" s="1"/>
      <c r="B284" s="2"/>
      <c r="C284" s="3"/>
      <c r="D284" s="3"/>
      <c r="E284" s="149"/>
    </row>
  </sheetData>
  <sheetProtection selectLockedCells="1" selectUnlockedCells="1"/>
  <mergeCells count="54">
    <mergeCell ref="A2:AR2"/>
    <mergeCell ref="A4:A6"/>
    <mergeCell ref="B4:B6"/>
    <mergeCell ref="C4:C6"/>
    <mergeCell ref="D4:D6"/>
    <mergeCell ref="E4:AR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222:AR222"/>
    <mergeCell ref="A226:AR226"/>
    <mergeCell ref="A227:AR227"/>
    <mergeCell ref="A228:AR228"/>
    <mergeCell ref="A230:AR230"/>
    <mergeCell ref="A231:AR231"/>
    <mergeCell ref="A238:AR238"/>
    <mergeCell ref="A239:J239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36.</dc:creator>
  <cp:keywords/>
  <dc:description/>
  <cp:lastModifiedBy>я яр</cp:lastModifiedBy>
  <cp:lastPrinted>2017-05-26T07:50:58Z</cp:lastPrinted>
  <dcterms:created xsi:type="dcterms:W3CDTF">2017-05-20T06:07:22Z</dcterms:created>
  <dcterms:modified xsi:type="dcterms:W3CDTF">2017-05-26T08:25:58Z</dcterms:modified>
  <cp:category/>
  <cp:version/>
  <cp:contentType/>
  <cp:contentStatus/>
  <cp:revision>21</cp:revision>
</cp:coreProperties>
</file>