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Оперативная" sheetId="1" r:id="rId1"/>
  </sheets>
  <definedNames>
    <definedName name="А2">#REF!</definedName>
    <definedName name="_xlnm.Print_Area" localSheetId="0">'Оперативная'!$A$1:$W$228</definedName>
  </definedNames>
  <calcPr fullCalcOnLoad="1"/>
</workbook>
</file>

<file path=xl/sharedStrings.xml><?xml version="1.0" encoding="utf-8"?>
<sst xmlns="http://schemas.openxmlformats.org/spreadsheetml/2006/main" count="239" uniqueCount="192">
  <si>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</si>
  <si>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</si>
  <si>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</si>
  <si>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</si>
  <si>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</si>
  <si>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</si>
  <si>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</si>
  <si>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</si>
  <si>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</si>
  <si>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</si>
  <si>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</si>
  <si>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</si>
  <si>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</si>
  <si>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</si>
  <si>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</si>
  <si>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</si>
  <si>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</si>
  <si>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</si>
  <si>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</si>
  <si>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</si>
  <si>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</si>
  <si>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</si>
  <si>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</si>
  <si>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</si>
  <si>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</si>
  <si>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</si>
  <si>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</si>
  <si>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</si>
  <si>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</si>
  <si>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</si>
  <si>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</si>
  <si>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</si>
  <si>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Скошено многолетних трав, га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</si>
  <si>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</si>
  <si>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</si>
  <si>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</si>
  <si>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</si>
  <si>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</si>
  <si>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</si>
  <si>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Обмолочено зерновых и зернобобовых культур, га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</si>
  <si>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</si>
  <si>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</si>
  <si>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</si>
  <si>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</si>
  <si>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</si>
  <si>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</si>
  <si>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</si>
  <si>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</si>
  <si>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</si>
  <si>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</si>
  <si>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</si>
  <si>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</si>
  <si>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</si>
  <si>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</si>
  <si>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</si>
  <si>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</si>
  <si>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</si>
  <si>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</si>
  <si>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</si>
  <si>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</si>
  <si>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</si>
  <si>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</si>
  <si>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</si>
  <si>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</si>
  <si>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</si>
  <si>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</si>
  <si>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</si>
  <si>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</si>
  <si>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</si>
  <si>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</si>
  <si>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</si>
  <si>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</si>
  <si>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</si>
  <si>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</si>
  <si>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</si>
  <si>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</si>
  <si>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</si>
  <si>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</si>
  <si>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</si>
  <si>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</si>
  <si>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</si>
  <si>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</si>
  <si>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</si>
  <si>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</si>
  <si>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</si>
  <si>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</si>
  <si>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</si>
  <si>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</si>
  <si>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</si>
  <si>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</si>
  <si>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</si>
  <si>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Посеяно яр.зерн. и з/боб. (без учета площади пересева), га</t>
  </si>
  <si>
    <t>% к погибшим</t>
  </si>
  <si>
    <t>на 1 усл. голову к.р.с. (без свиней и птицы), ц. к.ед.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</si>
  <si>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</si>
  <si>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</si>
  <si>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</si>
  <si>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</si>
  <si>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</si>
  <si>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Сев озимых зерновых культур, га</t>
  </si>
  <si>
    <t>в т.ч. пшеница</t>
  </si>
  <si>
    <t xml:space="preserve">          рожь</t>
  </si>
  <si>
    <t>Площадь посадки картофеля, га</t>
  </si>
  <si>
    <t xml:space="preserve">            в том числе за счет завоза из других регионов</t>
  </si>
  <si>
    <t>в том числе завезено из других регионов</t>
  </si>
  <si>
    <t>Поголовье скота (без свиней птицы), усл.голов</t>
  </si>
  <si>
    <t>Посеяно многолетних беспокровных трав, га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</si>
  <si>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</si>
  <si>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</si>
  <si>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            в т.ч. бобовых</t>
  </si>
  <si>
    <t>в т.ч. кондиционных, тонн*</t>
  </si>
  <si>
    <t>Наличие минеральных удобрений, тонн д.в.**</t>
  </si>
  <si>
    <t>Наличие семян, тонн*</t>
  </si>
  <si>
    <t xml:space="preserve">Площадь посева озимых культур на зерно и з.к., га </t>
  </si>
  <si>
    <t>Посеяно горчицы, га</t>
  </si>
  <si>
    <t>2013 г. в % к 2012 г.</t>
  </si>
  <si>
    <t>Темп сева яровых зерновых культур, га/сут.</t>
  </si>
  <si>
    <t>Количество хозяйств, завершивших сев зерновых</t>
  </si>
  <si>
    <t xml:space="preserve">     %</t>
  </si>
  <si>
    <t>Яровой сев всего, план тыс. га</t>
  </si>
  <si>
    <t>Яровой сев всего, факт тыс. га</t>
  </si>
  <si>
    <t>Темп посадки картофеля, га/сут.</t>
  </si>
  <si>
    <t>Посеяно кукурузы на силос, га</t>
  </si>
  <si>
    <t xml:space="preserve">         кукуруза на зерно</t>
  </si>
  <si>
    <t>в т.ч.погибло, га*</t>
  </si>
  <si>
    <t>Посеяно подсолнечника, га</t>
  </si>
  <si>
    <t>соломы, факт</t>
  </si>
  <si>
    <t>ВТМ, факт</t>
  </si>
  <si>
    <t>Всего кормов факт, тонн к. ед.</t>
  </si>
  <si>
    <t>* по данным филиала ФГБУ «Россельхозцентр» по Чувашской Республике (кроме Вурнарского, Ибресинского, Канашского, Комсомольского, Урмарского, Янтиковского  - по представленным актам)</t>
  </si>
  <si>
    <t xml:space="preserve">            план заготовки </t>
  </si>
  <si>
    <t>Всего кормов без зеленых кормов план, тонн заготовки к. ед.</t>
  </si>
  <si>
    <t xml:space="preserve">        план заготовки </t>
  </si>
  <si>
    <t>Количество поливной техники, ед.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</si>
  <si>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</si>
  <si>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r>
      <t xml:space="preserve">Укосная площадь многолетних трав </t>
    </r>
    <r>
      <rPr>
        <i/>
        <sz val="17"/>
        <rFont val="Times New Roman"/>
        <family val="1"/>
      </rPr>
      <t>(данные 4-сх районов)</t>
    </r>
    <r>
      <rPr>
        <sz val="17"/>
        <rFont val="Times New Roman"/>
        <family val="1"/>
      </rPr>
      <t>, га</t>
    </r>
  </si>
  <si>
    <t>Площадь орошения на 18.07, га</t>
  </si>
  <si>
    <t>Количество пострадавших хозяйств от ЧС</t>
  </si>
  <si>
    <t>Сумма фактических затрат, млн. руб</t>
  </si>
  <si>
    <t>Сумма материального ущерба, млн. руб</t>
  </si>
  <si>
    <t>Сданы документы Комсомольским и Шемуршинским районами,  сегодня планируется представение документов Красноармейским и Яльчикским районами, Батыревский район документы на доработке</t>
  </si>
  <si>
    <t>* по  предварительным данным</t>
  </si>
  <si>
    <t>Скошено зерновых и зернобобовых культур, га</t>
  </si>
  <si>
    <t>Намолочено зерна, тонн</t>
  </si>
  <si>
    <t xml:space="preserve">         кукурузы на зерно</t>
  </si>
  <si>
    <t xml:space="preserve">         проса</t>
  </si>
  <si>
    <t>Убрано подсолнечника на зерно, га</t>
  </si>
  <si>
    <t>Валовой сбор подсолнечника на зерно, тонн</t>
  </si>
  <si>
    <t>Обмолочено зерновых и зернобобовых культур на предыдущую дату, га</t>
  </si>
  <si>
    <t>Среднесуточный обмолот, га</t>
  </si>
  <si>
    <t>Уборочная площадь картофеля, га</t>
  </si>
  <si>
    <t>Погибло картофеля, га</t>
  </si>
  <si>
    <t>Погибло овощей, га</t>
  </si>
  <si>
    <t>Уборочная площадь овощей, га</t>
  </si>
  <si>
    <t>Посевная площадь зерновых и зернобобовых культур, га</t>
  </si>
  <si>
    <t xml:space="preserve">         ржи</t>
  </si>
  <si>
    <t>более 50%</t>
  </si>
  <si>
    <t>ЗУК, простаивающие из-за завершения уборки зерновых</t>
  </si>
  <si>
    <t>сев</t>
  </si>
  <si>
    <t>завешили уборку</t>
  </si>
  <si>
    <t xml:space="preserve">   в т.ч. кукурузы на зерно</t>
  </si>
  <si>
    <t>Ожидаемая уборочная площадь (без кукурузы), га</t>
  </si>
  <si>
    <t>% к  уборочной площади (без кукурузы)</t>
  </si>
  <si>
    <t>План уборки овощей, га *</t>
  </si>
  <si>
    <t>* по данным отчетов 4-сх, представленных администрациями муниципальных районов</t>
  </si>
  <si>
    <t>Убран подсолнечник (Алатырский, Батыревский районы)  с площади 1498 га, вал. сбор - 1793 тонн, урожайность - 12 ц/га.</t>
  </si>
  <si>
    <t>Необходимое количество дизельного топлива, тонн д.в.</t>
  </si>
  <si>
    <t>Наличие дизельного топлива, тонн д.в.</t>
  </si>
  <si>
    <t>Необходимое количество автобензина, тонн д.в.</t>
  </si>
  <si>
    <t>Наличие автобензина, тонн д.в.</t>
  </si>
  <si>
    <t>Всего период 2014 г.</t>
  </si>
  <si>
    <t>Яровизация семян картофеля, тонн</t>
  </si>
  <si>
    <t>СХПК «Знамя»</t>
  </si>
  <si>
    <t>ОАО АПК «Чебаково»</t>
  </si>
  <si>
    <t>СХПК «Заветы Ильича»</t>
  </si>
  <si>
    <t>КФХ «Самарин»</t>
  </si>
  <si>
    <t>СХПК «Дружба»</t>
  </si>
  <si>
    <t>СХПК «Заря»</t>
  </si>
  <si>
    <t>ООО «Ювановское»</t>
  </si>
  <si>
    <t>СХПК «Выльский»</t>
  </si>
  <si>
    <t>ОАО ПКЗ им.Чапаева</t>
  </si>
  <si>
    <t>КОПХ «Ленинская искра»</t>
  </si>
  <si>
    <t>Колхоз «Пучах»</t>
  </si>
  <si>
    <t>СХП «Родина»</t>
  </si>
  <si>
    <t>ООО «Сугутское»</t>
  </si>
  <si>
    <t>ООО АФ «Асамат»</t>
  </si>
  <si>
    <t>СХПК «Союз»</t>
  </si>
  <si>
    <t>ООО «Новая жизнь»</t>
  </si>
  <si>
    <t>ООО «Картофель»</t>
  </si>
  <si>
    <t>КФХ Гармонистов</t>
  </si>
  <si>
    <t>ООО "Сортсемовощ"</t>
  </si>
  <si>
    <t>Информация о сельскохозяйственных работах по состоянию на 23 апреля 2014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</si>
</sst>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6" applyNumberFormat="1" applyFont="1" applyFill="1" applyBorder="1" applyAlignment="1">
      <alignment horizontal="center" vertical="center"/>
    </xf>
    <xf numFmtId="165" fontId="7" fillId="0" borderId="12" xfId="56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7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165" fontId="7" fillId="0" borderId="14" xfId="56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5" fontId="6" fillId="0" borderId="13" xfId="56" applyNumberFormat="1" applyFont="1" applyFill="1" applyBorder="1" applyAlignment="1">
      <alignment horizontal="center" vertical="center" wrapText="1"/>
    </xf>
    <xf numFmtId="165" fontId="7" fillId="0" borderId="13" xfId="56" applyNumberFormat="1" applyFont="1" applyFill="1" applyBorder="1" applyAlignment="1">
      <alignment horizontal="center" vertical="center" wrapText="1"/>
    </xf>
    <xf numFmtId="166" fontId="6" fillId="0" borderId="12" xfId="56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2" xfId="56" applyNumberFormat="1" applyFont="1" applyFill="1" applyBorder="1" applyAlignment="1">
      <alignment horizontal="center" vertical="center"/>
    </xf>
    <xf numFmtId="9" fontId="6" fillId="0" borderId="12" xfId="56" applyNumberFormat="1" applyFont="1" applyFill="1" applyBorder="1" applyAlignment="1">
      <alignment horizontal="center" vertical="center" wrapText="1"/>
    </xf>
    <xf numFmtId="9" fontId="7" fillId="0" borderId="12" xfId="56" applyNumberFormat="1" applyFont="1" applyFill="1" applyBorder="1" applyAlignment="1">
      <alignment horizontal="center" vertical="center" wrapText="1"/>
    </xf>
    <xf numFmtId="165" fontId="7" fillId="0" borderId="12" xfId="56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5" fontId="6" fillId="0" borderId="12" xfId="56" applyNumberFormat="1" applyFont="1" applyFill="1" applyBorder="1" applyAlignment="1">
      <alignment horizontal="center" vertical="center" wrapText="1"/>
    </xf>
    <xf numFmtId="165" fontId="6" fillId="0" borderId="0" xfId="56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66" fontId="7" fillId="0" borderId="13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6" fillId="0" borderId="12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1" fontId="7" fillId="0" borderId="12" xfId="56" applyNumberFormat="1" applyFont="1" applyFill="1" applyBorder="1" applyAlignment="1">
      <alignment horizontal="center" vertical="center"/>
    </xf>
    <xf numFmtId="1" fontId="7" fillId="0" borderId="14" xfId="56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9" fontId="7" fillId="0" borderId="13" xfId="56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5" fillId="0" borderId="12" xfId="56" applyNumberFormat="1" applyFont="1" applyFill="1" applyBorder="1" applyAlignment="1">
      <alignment horizontal="center" vertical="center"/>
    </xf>
    <xf numFmtId="1" fontId="5" fillId="0" borderId="12" xfId="56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5" fontId="5" fillId="0" borderId="12" xfId="56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7" fillId="0" borderId="13" xfId="56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" fontId="5" fillId="0" borderId="13" xfId="56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3" fontId="8" fillId="0" borderId="12" xfId="5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25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66" fontId="6" fillId="0" borderId="12" xfId="0" applyNumberFormat="1" applyFont="1" applyFill="1" applyBorder="1" applyAlignment="1">
      <alignment horizontal="center" vertical="center"/>
    </xf>
    <xf numFmtId="164" fontId="7" fillId="0" borderId="12" xfId="56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5" fillId="0" borderId="12" xfId="56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5" fillId="0" borderId="13" xfId="56" applyNumberFormat="1" applyFont="1" applyFill="1" applyBorder="1" applyAlignment="1">
      <alignment horizontal="center" vertical="center" wrapText="1"/>
    </xf>
    <xf numFmtId="165" fontId="8" fillId="0" borderId="13" xfId="56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textRotation="90" wrapText="1"/>
    </xf>
    <xf numFmtId="0" fontId="14" fillId="0" borderId="21" xfId="0" applyFont="1" applyFill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243"/>
  <sheetViews>
    <sheetView tabSelected="1" view="pageBreakPreview" zoomScale="50" zoomScaleNormal="50" zoomScaleSheetLayoutView="50" zoomScalePageLayoutView="82" workbookViewId="0" topLeftCell="A1">
      <pane xSplit="3" ySplit="6" topLeftCell="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32" sqref="A232"/>
    </sheetView>
  </sheetViews>
  <sheetFormatPr defaultColWidth="9.125" defaultRowHeight="12.75" outlineLevelRow="1"/>
  <cols>
    <col min="1" max="1" width="84.375" style="4" customWidth="1"/>
    <col min="2" max="2" width="15.25390625" style="3" customWidth="1"/>
    <col min="3" max="3" width="15.625" style="3" hidden="1" customWidth="1"/>
    <col min="4" max="7" width="13.75390625" style="40" customWidth="1"/>
    <col min="8" max="8" width="14.00390625" style="40" customWidth="1"/>
    <col min="9" max="15" width="13.75390625" style="40" customWidth="1"/>
    <col min="16" max="16" width="13.625" style="40" customWidth="1"/>
    <col min="17" max="22" width="13.75390625" style="40" customWidth="1"/>
    <col min="23" max="35" width="9.125" style="40" customWidth="1"/>
    <col min="36" max="16384" width="9.125" style="1" customWidth="1"/>
  </cols>
  <sheetData>
    <row r="1" spans="1:3" ht="16.5" hidden="1">
      <c r="A1" s="40"/>
      <c r="B1" s="9"/>
      <c r="C1" s="9"/>
    </row>
    <row r="2" spans="1:35" s="2" customFormat="1" ht="39" customHeight="1">
      <c r="A2" s="118" t="s">
        <v>191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s="2" customFormat="1" ht="0.75" customHeight="1" thickBot="1">
      <c r="A3" s="20" t="s">
        <v>23</v>
      </c>
      <c r="B3" s="20"/>
      <c r="C3" s="20"/>
      <c r="D3" s="20"/>
      <c r="E3" s="20"/>
      <c r="F3" s="20" t="s">
        <v>2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35" s="3" customFormat="1" ht="21" customHeight="1" thickBot="1">
      <c r="A4" s="119" t="s">
        <v>0</v>
      </c>
      <c r="B4" s="122" t="s">
        <v>170</v>
      </c>
      <c r="C4" s="127" t="s">
        <v>115</v>
      </c>
      <c r="D4" s="125" t="s">
        <v>3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22" s="9" customFormat="1" ht="91.5" customHeight="1" thickBot="1">
      <c r="A5" s="120"/>
      <c r="B5" s="123"/>
      <c r="C5" s="128"/>
      <c r="D5" s="117" t="s">
        <v>172</v>
      </c>
      <c r="E5" s="117" t="s">
        <v>173</v>
      </c>
      <c r="F5" s="117" t="s">
        <v>174</v>
      </c>
      <c r="G5" s="117" t="s">
        <v>175</v>
      </c>
      <c r="H5" s="117" t="s">
        <v>176</v>
      </c>
      <c r="I5" s="117" t="s">
        <v>177</v>
      </c>
      <c r="J5" s="117" t="s">
        <v>178</v>
      </c>
      <c r="K5" s="117" t="s">
        <v>179</v>
      </c>
      <c r="L5" s="117" t="s">
        <v>180</v>
      </c>
      <c r="M5" s="117" t="s">
        <v>181</v>
      </c>
      <c r="N5" s="117" t="s">
        <v>182</v>
      </c>
      <c r="O5" s="117" t="s">
        <v>183</v>
      </c>
      <c r="P5" s="117" t="s">
        <v>184</v>
      </c>
      <c r="Q5" s="117" t="s">
        <v>185</v>
      </c>
      <c r="R5" s="117" t="s">
        <v>186</v>
      </c>
      <c r="S5" s="117" t="s">
        <v>187</v>
      </c>
      <c r="T5" s="117" t="s">
        <v>188</v>
      </c>
      <c r="U5" s="115" t="s">
        <v>189</v>
      </c>
      <c r="V5" s="115" t="s">
        <v>190</v>
      </c>
    </row>
    <row r="6" spans="1:22" s="9" customFormat="1" ht="51" customHeight="1" thickBot="1">
      <c r="A6" s="121"/>
      <c r="B6" s="124"/>
      <c r="C6" s="129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6"/>
      <c r="V6" s="116"/>
    </row>
    <row r="7" spans="1:22" s="9" customFormat="1" ht="24.75" customHeight="1">
      <c r="A7" s="29" t="s">
        <v>107</v>
      </c>
      <c r="B7" s="13">
        <f>SUM(D7:V7)</f>
        <v>2186</v>
      </c>
      <c r="C7" s="46" t="e">
        <f>B7/#REF!</f>
        <v>#REF!</v>
      </c>
      <c r="D7" s="49">
        <v>105</v>
      </c>
      <c r="E7" s="49">
        <v>150</v>
      </c>
      <c r="F7" s="49">
        <v>160</v>
      </c>
      <c r="G7" s="49"/>
      <c r="H7" s="49">
        <v>160</v>
      </c>
      <c r="I7" s="49"/>
      <c r="J7" s="49">
        <v>175</v>
      </c>
      <c r="K7" s="49">
        <v>120</v>
      </c>
      <c r="L7" s="49">
        <v>286</v>
      </c>
      <c r="M7" s="49">
        <v>210</v>
      </c>
      <c r="N7" s="49">
        <v>160</v>
      </c>
      <c r="O7" s="49">
        <v>415</v>
      </c>
      <c r="P7" s="49">
        <v>120</v>
      </c>
      <c r="Q7" s="49"/>
      <c r="R7" s="49">
        <v>35</v>
      </c>
      <c r="S7" s="49">
        <v>90</v>
      </c>
      <c r="T7" s="49"/>
      <c r="U7" s="49"/>
      <c r="V7" s="49"/>
    </row>
    <row r="8" spans="1:22" s="21" customFormat="1" ht="24.75" customHeight="1">
      <c r="A8" s="7" t="s">
        <v>112</v>
      </c>
      <c r="B8" s="13">
        <f>SUM(D8:V8)</f>
        <v>2186</v>
      </c>
      <c r="C8" s="46" t="e">
        <f>B8/#REF!</f>
        <v>#REF!</v>
      </c>
      <c r="D8" s="49">
        <v>105</v>
      </c>
      <c r="E8" s="49">
        <v>150</v>
      </c>
      <c r="F8" s="49">
        <v>198</v>
      </c>
      <c r="G8" s="49"/>
      <c r="H8" s="49">
        <v>160</v>
      </c>
      <c r="I8" s="49"/>
      <c r="J8" s="49">
        <v>180</v>
      </c>
      <c r="K8" s="49">
        <v>120</v>
      </c>
      <c r="L8" s="49">
        <v>286</v>
      </c>
      <c r="M8" s="49">
        <v>200</v>
      </c>
      <c r="N8" s="49">
        <v>170</v>
      </c>
      <c r="O8" s="49">
        <v>412</v>
      </c>
      <c r="P8" s="49">
        <v>82</v>
      </c>
      <c r="Q8" s="49"/>
      <c r="R8" s="49">
        <v>33</v>
      </c>
      <c r="S8" s="49">
        <v>90</v>
      </c>
      <c r="T8" s="49"/>
      <c r="U8" s="49"/>
      <c r="V8" s="49"/>
    </row>
    <row r="9" spans="1:22" s="21" customFormat="1" ht="24.75" customHeight="1">
      <c r="A9" s="48" t="s">
        <v>62</v>
      </c>
      <c r="B9" s="28">
        <f aca="true" t="shared" si="0" ref="B9:V9">B8/B7</f>
        <v>1</v>
      </c>
      <c r="C9" s="30" t="e">
        <f t="shared" si="0"/>
        <v>#REF!</v>
      </c>
      <c r="D9" s="31">
        <f t="shared" si="0"/>
        <v>1</v>
      </c>
      <c r="E9" s="31">
        <f t="shared" si="0"/>
        <v>1</v>
      </c>
      <c r="F9" s="31">
        <f t="shared" si="0"/>
        <v>1.2375</v>
      </c>
      <c r="G9" s="31" t="e">
        <f t="shared" si="0"/>
        <v>#DIV/0!</v>
      </c>
      <c r="H9" s="31">
        <f t="shared" si="0"/>
        <v>1</v>
      </c>
      <c r="I9" s="31" t="e">
        <f t="shared" si="0"/>
        <v>#DIV/0!</v>
      </c>
      <c r="J9" s="31">
        <f t="shared" si="0"/>
        <v>1.0285714285714285</v>
      </c>
      <c r="K9" s="31">
        <f t="shared" si="0"/>
        <v>1</v>
      </c>
      <c r="L9" s="31">
        <f t="shared" si="0"/>
        <v>1</v>
      </c>
      <c r="M9" s="31">
        <f t="shared" si="0"/>
        <v>0.9523809523809523</v>
      </c>
      <c r="N9" s="31">
        <f t="shared" si="0"/>
        <v>1.0625</v>
      </c>
      <c r="O9" s="31">
        <f t="shared" si="0"/>
        <v>0.9927710843373494</v>
      </c>
      <c r="P9" s="31">
        <f t="shared" si="0"/>
        <v>0.6833333333333333</v>
      </c>
      <c r="Q9" s="31" t="e">
        <f t="shared" si="0"/>
        <v>#DIV/0!</v>
      </c>
      <c r="R9" s="31">
        <f t="shared" si="0"/>
        <v>0.9428571428571428</v>
      </c>
      <c r="S9" s="31">
        <f t="shared" si="0"/>
        <v>1</v>
      </c>
      <c r="T9" s="31" t="e">
        <f t="shared" si="0"/>
        <v>#DIV/0!</v>
      </c>
      <c r="U9" s="31" t="e">
        <f t="shared" si="0"/>
        <v>#DIV/0!</v>
      </c>
      <c r="V9" s="31" t="e">
        <f t="shared" si="0"/>
        <v>#DIV/0!</v>
      </c>
    </row>
    <row r="10" spans="1:22" s="21" customFormat="1" ht="24.75" customHeight="1">
      <c r="A10" s="7" t="s">
        <v>110</v>
      </c>
      <c r="B10" s="13">
        <f>SUM(D10:V10)</f>
        <v>2072</v>
      </c>
      <c r="C10" s="46" t="e">
        <f>B10/#REF!</f>
        <v>#REF!</v>
      </c>
      <c r="D10" s="49">
        <v>90</v>
      </c>
      <c r="E10" s="49">
        <v>150</v>
      </c>
      <c r="F10" s="49">
        <v>188</v>
      </c>
      <c r="G10" s="49"/>
      <c r="H10" s="49">
        <v>120</v>
      </c>
      <c r="I10" s="49"/>
      <c r="J10" s="49">
        <v>180</v>
      </c>
      <c r="K10" s="49">
        <v>120</v>
      </c>
      <c r="L10" s="49">
        <v>286</v>
      </c>
      <c r="M10" s="49">
        <v>152</v>
      </c>
      <c r="N10" s="49">
        <v>170</v>
      </c>
      <c r="O10" s="49">
        <v>411</v>
      </c>
      <c r="P10" s="49">
        <v>82</v>
      </c>
      <c r="Q10" s="49"/>
      <c r="R10" s="49">
        <v>33</v>
      </c>
      <c r="S10" s="49">
        <v>90</v>
      </c>
      <c r="T10" s="49"/>
      <c r="U10" s="49"/>
      <c r="V10" s="49"/>
    </row>
    <row r="11" spans="1:22" s="21" customFormat="1" ht="24.75" customHeight="1">
      <c r="A11" s="7" t="s">
        <v>64</v>
      </c>
      <c r="B11" s="28">
        <v>0.95</v>
      </c>
      <c r="C11" s="30" t="e">
        <f>C10/C8</f>
        <v>#REF!</v>
      </c>
      <c r="D11" s="72">
        <v>0.86</v>
      </c>
      <c r="E11" s="72">
        <v>1</v>
      </c>
      <c r="F11" s="72">
        <v>0.95</v>
      </c>
      <c r="G11" s="72"/>
      <c r="H11" s="72">
        <v>0.75</v>
      </c>
      <c r="I11" s="72"/>
      <c r="J11" s="72">
        <v>1</v>
      </c>
      <c r="K11" s="72">
        <v>1</v>
      </c>
      <c r="L11" s="72">
        <v>1</v>
      </c>
      <c r="M11" s="72">
        <v>0.76</v>
      </c>
      <c r="N11" s="72">
        <v>1</v>
      </c>
      <c r="O11" s="72">
        <v>1</v>
      </c>
      <c r="P11" s="72">
        <v>1</v>
      </c>
      <c r="Q11" s="72"/>
      <c r="R11" s="72">
        <v>1</v>
      </c>
      <c r="S11" s="72">
        <v>1</v>
      </c>
      <c r="T11" s="72"/>
      <c r="U11" s="72"/>
      <c r="V11" s="72"/>
    </row>
    <row r="12" spans="1:22" s="21" customFormat="1" ht="24.75" customHeight="1">
      <c r="A12" s="48" t="s">
        <v>6</v>
      </c>
      <c r="B12" s="13">
        <f>SUM(D12:V12)</f>
        <v>265</v>
      </c>
      <c r="C12" s="46" t="e">
        <f>B12/#REF!</f>
        <v>#REF!</v>
      </c>
      <c r="D12" s="109">
        <v>10</v>
      </c>
      <c r="E12" s="109">
        <v>15</v>
      </c>
      <c r="F12" s="109">
        <v>45</v>
      </c>
      <c r="G12" s="109">
        <v>9</v>
      </c>
      <c r="H12" s="109">
        <v>10</v>
      </c>
      <c r="I12" s="109"/>
      <c r="J12" s="109"/>
      <c r="K12" s="109">
        <v>12</v>
      </c>
      <c r="L12" s="109">
        <v>26</v>
      </c>
      <c r="M12" s="109">
        <v>58</v>
      </c>
      <c r="N12" s="109">
        <v>33</v>
      </c>
      <c r="O12" s="109">
        <v>15</v>
      </c>
      <c r="P12" s="109">
        <v>15</v>
      </c>
      <c r="Q12" s="109"/>
      <c r="R12" s="109">
        <v>10</v>
      </c>
      <c r="S12" s="109">
        <v>7</v>
      </c>
      <c r="T12" s="109"/>
      <c r="U12" s="109"/>
      <c r="V12" s="109"/>
    </row>
    <row r="13" spans="1:22" s="21" customFormat="1" ht="24.75" customHeight="1" hidden="1">
      <c r="A13" s="48" t="s">
        <v>12</v>
      </c>
      <c r="B13" s="30">
        <f>B12/B8</f>
        <v>0.1212259835315645</v>
      </c>
      <c r="C13" s="30" t="e">
        <f>C12/C8</f>
        <v>#REF!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21" customFormat="1" ht="24.75" customHeight="1" hidden="1">
      <c r="A14" s="10" t="s">
        <v>7</v>
      </c>
      <c r="B14" s="13">
        <f>SUM(D14:V14)</f>
        <v>0</v>
      </c>
      <c r="C14" s="46" t="e">
        <f>B14/#REF!</f>
        <v>#REF!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s="21" customFormat="1" ht="24.75" customHeight="1">
      <c r="A15" s="5" t="s">
        <v>171</v>
      </c>
      <c r="B15" s="13">
        <f>SUM(D15:V15)</f>
        <v>624</v>
      </c>
      <c r="C15" s="46" t="e">
        <f>B15/#REF!</f>
        <v>#REF!</v>
      </c>
      <c r="D15" s="49"/>
      <c r="E15" s="49"/>
      <c r="F15" s="49">
        <v>152</v>
      </c>
      <c r="G15" s="49"/>
      <c r="H15" s="49">
        <v>342</v>
      </c>
      <c r="I15" s="49"/>
      <c r="J15" s="49"/>
      <c r="K15" s="49"/>
      <c r="L15" s="49"/>
      <c r="M15" s="49"/>
      <c r="N15" s="49"/>
      <c r="O15" s="49"/>
      <c r="P15" s="49"/>
      <c r="Q15" s="49"/>
      <c r="R15" s="49">
        <v>30</v>
      </c>
      <c r="S15" s="49"/>
      <c r="T15" s="49">
        <v>100</v>
      </c>
      <c r="U15" s="49"/>
      <c r="V15" s="49"/>
    </row>
    <row r="16" spans="1:22" s="21" customFormat="1" ht="24.75" customHeight="1" hidden="1">
      <c r="A16" s="48" t="s">
        <v>11</v>
      </c>
      <c r="B16" s="110" t="e">
        <f>B15/B14</f>
        <v>#DIV/0!</v>
      </c>
      <c r="C16" s="110" t="e">
        <f>C15/C14</f>
        <v>#REF!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21" customFormat="1" ht="42.75" customHeight="1">
      <c r="A17" s="7" t="s">
        <v>108</v>
      </c>
      <c r="B17" s="11">
        <v>1116.1</v>
      </c>
      <c r="C17" s="46" t="e">
        <f>B17/#REF!</f>
        <v>#REF!</v>
      </c>
      <c r="D17" s="24">
        <v>95</v>
      </c>
      <c r="E17" s="24">
        <v>90</v>
      </c>
      <c r="F17" s="24">
        <v>160</v>
      </c>
      <c r="G17" s="24">
        <v>120</v>
      </c>
      <c r="H17" s="24">
        <v>140</v>
      </c>
      <c r="I17" s="24">
        <v>5</v>
      </c>
      <c r="J17" s="24">
        <v>30</v>
      </c>
      <c r="K17" s="24">
        <v>60</v>
      </c>
      <c r="L17" s="24">
        <v>140</v>
      </c>
      <c r="M17" s="24">
        <v>240</v>
      </c>
      <c r="N17" s="24">
        <v>140</v>
      </c>
      <c r="O17" s="24">
        <v>200</v>
      </c>
      <c r="P17" s="24">
        <v>45</v>
      </c>
      <c r="Q17" s="24">
        <v>25</v>
      </c>
      <c r="R17" s="24">
        <v>15</v>
      </c>
      <c r="S17" s="24">
        <v>40</v>
      </c>
      <c r="T17" s="24">
        <v>15</v>
      </c>
      <c r="U17" s="24"/>
      <c r="V17" s="24"/>
    </row>
    <row r="18" spans="1:23" s="9" customFormat="1" ht="24.75" customHeight="1">
      <c r="A18" s="7" t="s">
        <v>111</v>
      </c>
      <c r="B18" s="45">
        <v>452.2</v>
      </c>
      <c r="C18" s="32" t="e">
        <f>B18/#REF!</f>
        <v>#REF!</v>
      </c>
      <c r="D18" s="24">
        <v>90</v>
      </c>
      <c r="E18" s="24">
        <v>70</v>
      </c>
      <c r="F18" s="24">
        <v>141</v>
      </c>
      <c r="G18" s="24">
        <v>120</v>
      </c>
      <c r="H18" s="24">
        <v>80</v>
      </c>
      <c r="I18" s="24">
        <v>5</v>
      </c>
      <c r="J18" s="24"/>
      <c r="K18" s="24">
        <v>60</v>
      </c>
      <c r="L18" s="24">
        <v>140</v>
      </c>
      <c r="M18" s="24">
        <v>284</v>
      </c>
      <c r="N18" s="24">
        <v>140</v>
      </c>
      <c r="O18" s="24">
        <v>235</v>
      </c>
      <c r="P18" s="24">
        <v>64</v>
      </c>
      <c r="Q18" s="24"/>
      <c r="R18" s="24">
        <v>15</v>
      </c>
      <c r="S18" s="24"/>
      <c r="T18" s="24">
        <v>8</v>
      </c>
      <c r="U18" s="24">
        <v>28</v>
      </c>
      <c r="V18" s="24">
        <v>120</v>
      </c>
      <c r="W18" s="42"/>
    </row>
    <row r="19" spans="1:23" s="9" customFormat="1" ht="24.75" customHeight="1">
      <c r="A19" s="5" t="s">
        <v>63</v>
      </c>
      <c r="B19" s="30">
        <f>B18/B17</f>
        <v>0.4051608278828062</v>
      </c>
      <c r="C19" s="30" t="e">
        <f aca="true" t="shared" si="1" ref="C19:V19">C18/C17</f>
        <v>#REF!</v>
      </c>
      <c r="D19" s="31">
        <f t="shared" si="1"/>
        <v>0.9473684210526315</v>
      </c>
      <c r="E19" s="31">
        <f t="shared" si="1"/>
        <v>0.7777777777777778</v>
      </c>
      <c r="F19" s="31">
        <f t="shared" si="1"/>
        <v>0.88125</v>
      </c>
      <c r="G19" s="31">
        <f t="shared" si="1"/>
        <v>1</v>
      </c>
      <c r="H19" s="31">
        <f t="shared" si="1"/>
        <v>0.5714285714285714</v>
      </c>
      <c r="I19" s="31">
        <f t="shared" si="1"/>
        <v>1</v>
      </c>
      <c r="J19" s="31">
        <f t="shared" si="1"/>
        <v>0</v>
      </c>
      <c r="K19" s="31">
        <f t="shared" si="1"/>
        <v>1</v>
      </c>
      <c r="L19" s="31">
        <f t="shared" si="1"/>
        <v>1</v>
      </c>
      <c r="M19" s="31">
        <f t="shared" si="1"/>
        <v>1.1833333333333333</v>
      </c>
      <c r="N19" s="31">
        <f t="shared" si="1"/>
        <v>1</v>
      </c>
      <c r="O19" s="31">
        <f t="shared" si="1"/>
        <v>1.175</v>
      </c>
      <c r="P19" s="31">
        <f t="shared" si="1"/>
        <v>1.4222222222222223</v>
      </c>
      <c r="Q19" s="31">
        <f t="shared" si="1"/>
        <v>0</v>
      </c>
      <c r="R19" s="31">
        <f t="shared" si="1"/>
        <v>1</v>
      </c>
      <c r="S19" s="31">
        <f t="shared" si="1"/>
        <v>0</v>
      </c>
      <c r="T19" s="31">
        <f t="shared" si="1"/>
        <v>0.5333333333333333</v>
      </c>
      <c r="U19" s="31" t="e">
        <f t="shared" si="1"/>
        <v>#DIV/0!</v>
      </c>
      <c r="V19" s="31" t="e">
        <f t="shared" si="1"/>
        <v>#DIV/0!</v>
      </c>
      <c r="W19" s="43"/>
    </row>
    <row r="20" spans="1:22" s="21" customFormat="1" ht="24.75" customHeight="1">
      <c r="A20" s="7" t="s">
        <v>166</v>
      </c>
      <c r="B20" s="11">
        <v>550</v>
      </c>
      <c r="C20" s="46" t="e">
        <f>B20/#REF!</f>
        <v>#REF!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3" s="9" customFormat="1" ht="24.75" customHeight="1">
      <c r="A21" s="7" t="s">
        <v>167</v>
      </c>
      <c r="B21" s="45">
        <f>SUM(D21:V21)</f>
        <v>340</v>
      </c>
      <c r="C21" s="32" t="e">
        <f>B21/#REF!</f>
        <v>#REF!</v>
      </c>
      <c r="D21" s="24">
        <v>30</v>
      </c>
      <c r="E21" s="24">
        <v>15</v>
      </c>
      <c r="F21" s="24">
        <v>30</v>
      </c>
      <c r="G21" s="24">
        <v>14</v>
      </c>
      <c r="H21" s="24">
        <v>36</v>
      </c>
      <c r="I21" s="24">
        <v>4</v>
      </c>
      <c r="J21" s="24">
        <v>12</v>
      </c>
      <c r="K21" s="24">
        <v>25</v>
      </c>
      <c r="L21" s="24">
        <v>40</v>
      </c>
      <c r="M21" s="24">
        <v>53</v>
      </c>
      <c r="N21" s="24">
        <v>30</v>
      </c>
      <c r="O21" s="24">
        <v>23</v>
      </c>
      <c r="P21" s="24">
        <v>10</v>
      </c>
      <c r="Q21" s="24"/>
      <c r="R21" s="24">
        <v>5</v>
      </c>
      <c r="S21" s="24">
        <v>8</v>
      </c>
      <c r="T21" s="24">
        <v>5</v>
      </c>
      <c r="U21" s="24"/>
      <c r="V21" s="24"/>
      <c r="W21" s="42"/>
    </row>
    <row r="22" spans="1:23" s="9" customFormat="1" ht="24.75" customHeight="1">
      <c r="A22" s="5" t="s">
        <v>63</v>
      </c>
      <c r="B22" s="30">
        <f>B21/B20</f>
        <v>0.6181818181818182</v>
      </c>
      <c r="C22" s="30" t="e">
        <f aca="true" t="shared" si="2" ref="C22:V22">C21/C20</f>
        <v>#REF!</v>
      </c>
      <c r="D22" s="31" t="e">
        <f t="shared" si="2"/>
        <v>#DIV/0!</v>
      </c>
      <c r="E22" s="31" t="e">
        <f t="shared" si="2"/>
        <v>#DIV/0!</v>
      </c>
      <c r="F22" s="31" t="e">
        <f t="shared" si="2"/>
        <v>#DIV/0!</v>
      </c>
      <c r="G22" s="31" t="e">
        <f t="shared" si="2"/>
        <v>#DIV/0!</v>
      </c>
      <c r="H22" s="31" t="e">
        <f t="shared" si="2"/>
        <v>#DIV/0!</v>
      </c>
      <c r="I22" s="31" t="e">
        <f t="shared" si="2"/>
        <v>#DIV/0!</v>
      </c>
      <c r="J22" s="31" t="e">
        <f t="shared" si="2"/>
        <v>#DIV/0!</v>
      </c>
      <c r="K22" s="31" t="e">
        <f t="shared" si="2"/>
        <v>#DIV/0!</v>
      </c>
      <c r="L22" s="31" t="e">
        <f t="shared" si="2"/>
        <v>#DIV/0!</v>
      </c>
      <c r="M22" s="31" t="e">
        <f t="shared" si="2"/>
        <v>#DIV/0!</v>
      </c>
      <c r="N22" s="31" t="e">
        <f t="shared" si="2"/>
        <v>#DIV/0!</v>
      </c>
      <c r="O22" s="31" t="e">
        <f t="shared" si="2"/>
        <v>#DIV/0!</v>
      </c>
      <c r="P22" s="31" t="e">
        <f t="shared" si="2"/>
        <v>#DIV/0!</v>
      </c>
      <c r="Q22" s="31" t="e">
        <f t="shared" si="2"/>
        <v>#DIV/0!</v>
      </c>
      <c r="R22" s="31" t="e">
        <f t="shared" si="2"/>
        <v>#DIV/0!</v>
      </c>
      <c r="S22" s="31" t="e">
        <f t="shared" si="2"/>
        <v>#DIV/0!</v>
      </c>
      <c r="T22" s="31" t="e">
        <f t="shared" si="2"/>
        <v>#DIV/0!</v>
      </c>
      <c r="U22" s="31" t="e">
        <f t="shared" si="2"/>
        <v>#DIV/0!</v>
      </c>
      <c r="V22" s="31" t="e">
        <f t="shared" si="2"/>
        <v>#DIV/0!</v>
      </c>
      <c r="W22" s="43"/>
    </row>
    <row r="23" spans="1:22" s="21" customFormat="1" ht="24.75" customHeight="1">
      <c r="A23" s="7" t="s">
        <v>168</v>
      </c>
      <c r="B23" s="11">
        <v>105</v>
      </c>
      <c r="C23" s="46" t="e">
        <f>B23/#REF!</f>
        <v>#REF!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s="9" customFormat="1" ht="24.75" customHeight="1">
      <c r="A24" s="7" t="s">
        <v>169</v>
      </c>
      <c r="B24" s="45">
        <f>SUM(D24:V24)</f>
        <v>59.5</v>
      </c>
      <c r="C24" s="32" t="e">
        <f>B24/#REF!</f>
        <v>#REF!</v>
      </c>
      <c r="D24" s="24">
        <v>3</v>
      </c>
      <c r="E24" s="24"/>
      <c r="F24" s="24">
        <v>10</v>
      </c>
      <c r="G24" s="24">
        <v>4</v>
      </c>
      <c r="H24" s="24">
        <v>5</v>
      </c>
      <c r="I24" s="24"/>
      <c r="J24" s="24">
        <v>3</v>
      </c>
      <c r="K24" s="24">
        <v>7</v>
      </c>
      <c r="L24" s="24"/>
      <c r="M24" s="24">
        <v>15.5</v>
      </c>
      <c r="N24" s="24"/>
      <c r="O24" s="24">
        <v>8</v>
      </c>
      <c r="P24" s="24">
        <v>4</v>
      </c>
      <c r="Q24" s="24"/>
      <c r="R24" s="24"/>
      <c r="S24" s="24"/>
      <c r="T24" s="24"/>
      <c r="U24" s="24"/>
      <c r="V24" s="24"/>
      <c r="W24" s="42"/>
    </row>
    <row r="25" spans="1:23" s="9" customFormat="1" ht="24.75" customHeight="1">
      <c r="A25" s="5" t="s">
        <v>63</v>
      </c>
      <c r="B25" s="30">
        <f>B24/B23</f>
        <v>0.5666666666666667</v>
      </c>
      <c r="C25" s="30" t="e">
        <f aca="true" t="shared" si="3" ref="C25:V25">C24/C23</f>
        <v>#REF!</v>
      </c>
      <c r="D25" s="31" t="e">
        <f t="shared" si="3"/>
        <v>#DIV/0!</v>
      </c>
      <c r="E25" s="31" t="e">
        <f t="shared" si="3"/>
        <v>#DIV/0!</v>
      </c>
      <c r="F25" s="31" t="e">
        <f t="shared" si="3"/>
        <v>#DIV/0!</v>
      </c>
      <c r="G25" s="31" t="e">
        <f t="shared" si="3"/>
        <v>#DIV/0!</v>
      </c>
      <c r="H25" s="31" t="e">
        <f t="shared" si="3"/>
        <v>#DIV/0!</v>
      </c>
      <c r="I25" s="31" t="e">
        <f t="shared" si="3"/>
        <v>#DIV/0!</v>
      </c>
      <c r="J25" s="31" t="e">
        <f t="shared" si="3"/>
        <v>#DIV/0!</v>
      </c>
      <c r="K25" s="31" t="e">
        <f t="shared" si="3"/>
        <v>#DIV/0!</v>
      </c>
      <c r="L25" s="31" t="e">
        <f t="shared" si="3"/>
        <v>#DIV/0!</v>
      </c>
      <c r="M25" s="31" t="e">
        <f t="shared" si="3"/>
        <v>#DIV/0!</v>
      </c>
      <c r="N25" s="31" t="e">
        <f t="shared" si="3"/>
        <v>#DIV/0!</v>
      </c>
      <c r="O25" s="31" t="e">
        <f t="shared" si="3"/>
        <v>#DIV/0!</v>
      </c>
      <c r="P25" s="31" t="e">
        <f t="shared" si="3"/>
        <v>#DIV/0!</v>
      </c>
      <c r="Q25" s="31" t="e">
        <f t="shared" si="3"/>
        <v>#DIV/0!</v>
      </c>
      <c r="R25" s="31" t="e">
        <f t="shared" si="3"/>
        <v>#DIV/0!</v>
      </c>
      <c r="S25" s="31" t="e">
        <f t="shared" si="3"/>
        <v>#DIV/0!</v>
      </c>
      <c r="T25" s="31" t="e">
        <f t="shared" si="3"/>
        <v>#DIV/0!</v>
      </c>
      <c r="U25" s="31" t="e">
        <f t="shared" si="3"/>
        <v>#DIV/0!</v>
      </c>
      <c r="V25" s="31" t="e">
        <f t="shared" si="3"/>
        <v>#DIV/0!</v>
      </c>
      <c r="W25" s="43"/>
    </row>
    <row r="26" spans="1:22" s="21" customFormat="1" ht="29.25" customHeight="1">
      <c r="A26" s="33" t="s">
        <v>113</v>
      </c>
      <c r="B26" s="11">
        <f>SUM(D26:V26)</f>
        <v>4018</v>
      </c>
      <c r="C26" s="46" t="e">
        <f>B26/#REF!</f>
        <v>#REF!</v>
      </c>
      <c r="D26" s="49">
        <v>300</v>
      </c>
      <c r="E26" s="49">
        <v>200</v>
      </c>
      <c r="F26" s="49">
        <v>400</v>
      </c>
      <c r="G26" s="49">
        <v>200</v>
      </c>
      <c r="H26" s="49">
        <v>300</v>
      </c>
      <c r="I26" s="49"/>
      <c r="J26" s="49">
        <v>200</v>
      </c>
      <c r="K26" s="49">
        <v>120</v>
      </c>
      <c r="L26" s="49">
        <v>400</v>
      </c>
      <c r="M26" s="49">
        <v>624</v>
      </c>
      <c r="N26" s="49">
        <v>350</v>
      </c>
      <c r="O26" s="49">
        <v>380</v>
      </c>
      <c r="P26" s="49">
        <v>74</v>
      </c>
      <c r="Q26" s="49">
        <v>200</v>
      </c>
      <c r="R26" s="49">
        <v>70</v>
      </c>
      <c r="S26" s="49">
        <v>150</v>
      </c>
      <c r="T26" s="49"/>
      <c r="U26" s="49">
        <v>50</v>
      </c>
      <c r="V26" s="49"/>
    </row>
    <row r="27" spans="1:22" s="21" customFormat="1" ht="29.25" customHeight="1" hidden="1">
      <c r="A27" s="6" t="s">
        <v>124</v>
      </c>
      <c r="B27" s="11">
        <f>SUM(D27:V27)</f>
        <v>0</v>
      </c>
      <c r="C27" s="4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21" customFormat="1" ht="29.25" customHeight="1" hidden="1">
      <c r="A28" s="6" t="s">
        <v>4</v>
      </c>
      <c r="B28" s="35">
        <f>B27/B26</f>
        <v>0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s="21" customFormat="1" ht="29.25" customHeight="1" hidden="1">
      <c r="A29" s="6" t="s">
        <v>14</v>
      </c>
      <c r="B29" s="25">
        <f>SUM(D29:V29)</f>
        <v>0</v>
      </c>
      <c r="C29" s="4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21" customFormat="1" ht="29.25" customHeight="1" hidden="1">
      <c r="A30" s="6" t="s">
        <v>92</v>
      </c>
      <c r="B30" s="30" t="e">
        <f>B29/B27</f>
        <v>#DIV/0!</v>
      </c>
      <c r="C30" s="30" t="e">
        <f>C29/C27</f>
        <v>#DIV/0!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21" customFormat="1" ht="29.25" customHeight="1">
      <c r="A31" s="48" t="s">
        <v>69</v>
      </c>
      <c r="B31" s="11">
        <f>SUM(D31:V31)</f>
        <v>1984</v>
      </c>
      <c r="C31" s="46" t="e">
        <f>B31/#REF!</f>
        <v>#REF!</v>
      </c>
      <c r="D31" s="14"/>
      <c r="E31" s="14"/>
      <c r="F31" s="14">
        <v>200</v>
      </c>
      <c r="G31" s="14"/>
      <c r="H31" s="14">
        <v>50</v>
      </c>
      <c r="I31" s="14"/>
      <c r="J31" s="14"/>
      <c r="K31" s="14">
        <v>120</v>
      </c>
      <c r="L31" s="14">
        <v>360</v>
      </c>
      <c r="M31" s="14">
        <v>610</v>
      </c>
      <c r="N31" s="14">
        <v>200</v>
      </c>
      <c r="O31" s="14">
        <v>300</v>
      </c>
      <c r="P31" s="14">
        <v>74</v>
      </c>
      <c r="Q31" s="14"/>
      <c r="R31" s="14">
        <v>70</v>
      </c>
      <c r="S31" s="14"/>
      <c r="T31" s="14"/>
      <c r="U31" s="14"/>
      <c r="V31" s="14"/>
    </row>
    <row r="32" spans="1:22" s="21" customFormat="1" ht="27.75" customHeight="1">
      <c r="A32" s="5" t="s">
        <v>10</v>
      </c>
      <c r="B32" s="15">
        <f>B31/B26</f>
        <v>0.49377799900447983</v>
      </c>
      <c r="C32" s="16"/>
      <c r="D32" s="16">
        <f aca="true" t="shared" si="4" ref="D32:V32">D31/D26</f>
        <v>0</v>
      </c>
      <c r="E32" s="16">
        <f t="shared" si="4"/>
        <v>0</v>
      </c>
      <c r="F32" s="16">
        <f t="shared" si="4"/>
        <v>0.5</v>
      </c>
      <c r="G32" s="16">
        <f t="shared" si="4"/>
        <v>0</v>
      </c>
      <c r="H32" s="16">
        <f t="shared" si="4"/>
        <v>0.16666666666666666</v>
      </c>
      <c r="I32" s="16" t="e">
        <f t="shared" si="4"/>
        <v>#DIV/0!</v>
      </c>
      <c r="J32" s="16">
        <f t="shared" si="4"/>
        <v>0</v>
      </c>
      <c r="K32" s="16">
        <f t="shared" si="4"/>
        <v>1</v>
      </c>
      <c r="L32" s="16">
        <f t="shared" si="4"/>
        <v>0.9</v>
      </c>
      <c r="M32" s="16">
        <f t="shared" si="4"/>
        <v>0.9775641025641025</v>
      </c>
      <c r="N32" s="16">
        <f t="shared" si="4"/>
        <v>0.5714285714285714</v>
      </c>
      <c r="O32" s="16">
        <f t="shared" si="4"/>
        <v>0.7894736842105263</v>
      </c>
      <c r="P32" s="16">
        <f t="shared" si="4"/>
        <v>1</v>
      </c>
      <c r="Q32" s="16">
        <f t="shared" si="4"/>
        <v>0</v>
      </c>
      <c r="R32" s="16">
        <f t="shared" si="4"/>
        <v>1</v>
      </c>
      <c r="S32" s="16">
        <f t="shared" si="4"/>
        <v>0</v>
      </c>
      <c r="T32" s="16" t="e">
        <f t="shared" si="4"/>
        <v>#DIV/0!</v>
      </c>
      <c r="U32" s="16">
        <f t="shared" si="4"/>
        <v>0</v>
      </c>
      <c r="V32" s="16" t="e">
        <f t="shared" si="4"/>
        <v>#DIV/0!</v>
      </c>
    </row>
    <row r="33" spans="1:22" s="21" customFormat="1" ht="29.25" customHeight="1">
      <c r="A33" s="6" t="s">
        <v>70</v>
      </c>
      <c r="B33" s="11">
        <f>SUM(D33:V33)</f>
        <v>1840</v>
      </c>
      <c r="C33" s="46" t="e">
        <f>B33/#REF!</f>
        <v>#REF!</v>
      </c>
      <c r="D33" s="14"/>
      <c r="E33" s="14"/>
      <c r="F33" s="14">
        <v>200</v>
      </c>
      <c r="G33" s="14"/>
      <c r="H33" s="14">
        <v>50</v>
      </c>
      <c r="I33" s="14"/>
      <c r="J33" s="14"/>
      <c r="K33" s="14">
        <v>120</v>
      </c>
      <c r="L33" s="14">
        <v>360</v>
      </c>
      <c r="M33" s="14">
        <v>610</v>
      </c>
      <c r="N33" s="14">
        <v>200</v>
      </c>
      <c r="O33" s="14">
        <v>300</v>
      </c>
      <c r="P33" s="14"/>
      <c r="Q33" s="14"/>
      <c r="R33" s="14"/>
      <c r="S33" s="14"/>
      <c r="T33" s="14"/>
      <c r="U33" s="14"/>
      <c r="V33" s="14"/>
    </row>
    <row r="34" spans="1:22" s="21" customFormat="1" ht="29.25" customHeight="1">
      <c r="A34" s="5" t="s">
        <v>10</v>
      </c>
      <c r="B34" s="46">
        <f>B33/B26</f>
        <v>0.4579392732702837</v>
      </c>
      <c r="C34" s="46"/>
      <c r="D34" s="37">
        <f aca="true" t="shared" si="5" ref="D34:V34">D33/D26</f>
        <v>0</v>
      </c>
      <c r="E34" s="37">
        <f t="shared" si="5"/>
        <v>0</v>
      </c>
      <c r="F34" s="37">
        <f t="shared" si="5"/>
        <v>0.5</v>
      </c>
      <c r="G34" s="37">
        <f t="shared" si="5"/>
        <v>0</v>
      </c>
      <c r="H34" s="37">
        <f t="shared" si="5"/>
        <v>0.16666666666666666</v>
      </c>
      <c r="I34" s="37" t="e">
        <f t="shared" si="5"/>
        <v>#DIV/0!</v>
      </c>
      <c r="J34" s="37">
        <f t="shared" si="5"/>
        <v>0</v>
      </c>
      <c r="K34" s="37">
        <f t="shared" si="5"/>
        <v>1</v>
      </c>
      <c r="L34" s="37">
        <f t="shared" si="5"/>
        <v>0.9</v>
      </c>
      <c r="M34" s="37">
        <f t="shared" si="5"/>
        <v>0.9775641025641025</v>
      </c>
      <c r="N34" s="37">
        <f t="shared" si="5"/>
        <v>0.5714285714285714</v>
      </c>
      <c r="O34" s="37">
        <f t="shared" si="5"/>
        <v>0.7894736842105263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7">
        <f t="shared" si="5"/>
        <v>0</v>
      </c>
      <c r="T34" s="37" t="e">
        <f t="shared" si="5"/>
        <v>#DIV/0!</v>
      </c>
      <c r="U34" s="37">
        <f t="shared" si="5"/>
        <v>0</v>
      </c>
      <c r="V34" s="37" t="e">
        <f t="shared" si="5"/>
        <v>#DIV/0!</v>
      </c>
    </row>
    <row r="35" spans="1:22" s="21" customFormat="1" ht="29.25" customHeight="1">
      <c r="A35" s="7" t="s">
        <v>90</v>
      </c>
      <c r="B35" s="11">
        <v>10143</v>
      </c>
      <c r="C35" s="46" t="e">
        <f>B35/#REF!</f>
        <v>#REF!</v>
      </c>
      <c r="D35" s="22">
        <v>725</v>
      </c>
      <c r="E35" s="22">
        <v>463</v>
      </c>
      <c r="F35" s="22">
        <v>700</v>
      </c>
      <c r="G35" s="22"/>
      <c r="H35" s="22">
        <v>1164</v>
      </c>
      <c r="I35" s="22">
        <v>564</v>
      </c>
      <c r="J35" s="22">
        <v>674</v>
      </c>
      <c r="K35" s="22">
        <v>459</v>
      </c>
      <c r="L35" s="22">
        <v>1338</v>
      </c>
      <c r="M35" s="22">
        <v>1448</v>
      </c>
      <c r="N35" s="22">
        <v>478</v>
      </c>
      <c r="O35" s="22">
        <v>400</v>
      </c>
      <c r="P35" s="22">
        <v>1085</v>
      </c>
      <c r="Q35" s="22"/>
      <c r="R35" s="22">
        <v>16</v>
      </c>
      <c r="S35" s="22"/>
      <c r="T35" s="22"/>
      <c r="U35" s="22"/>
      <c r="V35" s="22"/>
    </row>
    <row r="36" spans="1:22" s="21" customFormat="1" ht="29.25" customHeight="1" hidden="1">
      <c r="A36" s="48" t="s">
        <v>8</v>
      </c>
      <c r="B36" s="11">
        <f>SUM(D36:V36)</f>
        <v>0</v>
      </c>
      <c r="C36" s="46" t="e">
        <f>B36/#REF!</f>
        <v>#REF!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s="21" customFormat="1" ht="29.25" customHeight="1" hidden="1">
      <c r="A37" s="5" t="s">
        <v>4</v>
      </c>
      <c r="B37" s="46">
        <f>B36/B35</f>
        <v>0</v>
      </c>
      <c r="C37" s="46" t="e">
        <f>C36/C35</f>
        <v>#REF!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21" customFormat="1" ht="29.25" customHeight="1">
      <c r="A38" s="48" t="s">
        <v>89</v>
      </c>
      <c r="B38" s="11">
        <f>SUM(D38:V38)</f>
        <v>294</v>
      </c>
      <c r="C38" s="46" t="e">
        <f>B38/#REF!</f>
        <v>#REF!</v>
      </c>
      <c r="D38" s="14"/>
      <c r="E38" s="14"/>
      <c r="F38" s="14">
        <v>31</v>
      </c>
      <c r="G38" s="14"/>
      <c r="H38" s="14"/>
      <c r="I38" s="14"/>
      <c r="J38" s="14"/>
      <c r="K38" s="14"/>
      <c r="L38" s="14">
        <v>41</v>
      </c>
      <c r="M38" s="14">
        <v>154</v>
      </c>
      <c r="N38" s="14">
        <v>68</v>
      </c>
      <c r="O38" s="14"/>
      <c r="P38" s="14"/>
      <c r="Q38" s="14"/>
      <c r="R38" s="14"/>
      <c r="S38" s="14"/>
      <c r="T38" s="14"/>
      <c r="U38" s="14"/>
      <c r="V38" s="14"/>
    </row>
    <row r="39" spans="1:22" s="21" customFormat="1" ht="29.25" customHeight="1">
      <c r="A39" s="48" t="s">
        <v>10</v>
      </c>
      <c r="B39" s="15">
        <f>B38/B35</f>
        <v>0.028985507246376812</v>
      </c>
      <c r="C39" s="15"/>
      <c r="D39" s="16">
        <f aca="true" t="shared" si="6" ref="D39:V39">D38/D35</f>
        <v>0</v>
      </c>
      <c r="E39" s="16">
        <f t="shared" si="6"/>
        <v>0</v>
      </c>
      <c r="F39" s="16">
        <f t="shared" si="6"/>
        <v>0.04428571428571428</v>
      </c>
      <c r="G39" s="16" t="e">
        <f t="shared" si="6"/>
        <v>#DIV/0!</v>
      </c>
      <c r="H39" s="16">
        <f t="shared" si="6"/>
        <v>0</v>
      </c>
      <c r="I39" s="16">
        <f t="shared" si="6"/>
        <v>0</v>
      </c>
      <c r="J39" s="16">
        <f t="shared" si="6"/>
        <v>0</v>
      </c>
      <c r="K39" s="16">
        <f t="shared" si="6"/>
        <v>0</v>
      </c>
      <c r="L39" s="16">
        <f t="shared" si="6"/>
        <v>0.030642750373692077</v>
      </c>
      <c r="M39" s="16">
        <f t="shared" si="6"/>
        <v>0.106353591160221</v>
      </c>
      <c r="N39" s="16">
        <f t="shared" si="6"/>
        <v>0.14225941422594143</v>
      </c>
      <c r="O39" s="16">
        <f t="shared" si="6"/>
        <v>0</v>
      </c>
      <c r="P39" s="16">
        <f t="shared" si="6"/>
        <v>0</v>
      </c>
      <c r="Q39" s="16" t="e">
        <f t="shared" si="6"/>
        <v>#DIV/0!</v>
      </c>
      <c r="R39" s="16">
        <f t="shared" si="6"/>
        <v>0</v>
      </c>
      <c r="S39" s="16" t="e">
        <f t="shared" si="6"/>
        <v>#DIV/0!</v>
      </c>
      <c r="T39" s="16" t="e">
        <f t="shared" si="6"/>
        <v>#DIV/0!</v>
      </c>
      <c r="U39" s="16" t="e">
        <f t="shared" si="6"/>
        <v>#DIV/0!</v>
      </c>
      <c r="V39" s="16" t="e">
        <f t="shared" si="6"/>
        <v>#DIV/0!</v>
      </c>
    </row>
    <row r="40" spans="1:22" s="21" customFormat="1" ht="29.25" customHeight="1">
      <c r="A40" s="6" t="s">
        <v>71</v>
      </c>
      <c r="B40" s="11">
        <f>SUM(D40:V40)</f>
        <v>1131</v>
      </c>
      <c r="C40" s="46" t="e">
        <f>B40/#REF!</f>
        <v>#REF!</v>
      </c>
      <c r="D40" s="14"/>
      <c r="E40" s="14"/>
      <c r="F40" s="14">
        <v>124</v>
      </c>
      <c r="G40" s="14"/>
      <c r="H40" s="14">
        <v>98</v>
      </c>
      <c r="I40" s="14"/>
      <c r="J40" s="14">
        <v>100</v>
      </c>
      <c r="K40" s="14">
        <v>50</v>
      </c>
      <c r="L40" s="14">
        <v>96</v>
      </c>
      <c r="M40" s="14">
        <v>184</v>
      </c>
      <c r="N40" s="14">
        <v>63</v>
      </c>
      <c r="O40" s="14">
        <v>100</v>
      </c>
      <c r="P40" s="14">
        <v>300</v>
      </c>
      <c r="Q40" s="14"/>
      <c r="R40" s="14">
        <v>16</v>
      </c>
      <c r="S40" s="14"/>
      <c r="T40" s="14"/>
      <c r="U40" s="14"/>
      <c r="V40" s="14"/>
    </row>
    <row r="41" spans="1:22" s="21" customFormat="1" ht="29.25" customHeight="1">
      <c r="A41" s="5" t="s">
        <v>10</v>
      </c>
      <c r="B41" s="46">
        <f>B40/B35</f>
        <v>0.11150547175391896</v>
      </c>
      <c r="C41" s="46"/>
      <c r="D41" s="37">
        <f aca="true" t="shared" si="7" ref="D41:V41">D40/D35</f>
        <v>0</v>
      </c>
      <c r="E41" s="37">
        <f t="shared" si="7"/>
        <v>0</v>
      </c>
      <c r="F41" s="37">
        <f t="shared" si="7"/>
        <v>0.17714285714285713</v>
      </c>
      <c r="G41" s="37" t="e">
        <f t="shared" si="7"/>
        <v>#DIV/0!</v>
      </c>
      <c r="H41" s="37">
        <f t="shared" si="7"/>
        <v>0.08419243986254296</v>
      </c>
      <c r="I41" s="37">
        <f t="shared" si="7"/>
        <v>0</v>
      </c>
      <c r="J41" s="37">
        <f t="shared" si="7"/>
        <v>0.14836795252225518</v>
      </c>
      <c r="K41" s="37">
        <f t="shared" si="7"/>
        <v>0.10893246187363835</v>
      </c>
      <c r="L41" s="37">
        <f t="shared" si="7"/>
        <v>0.07174887892376682</v>
      </c>
      <c r="M41" s="37">
        <f t="shared" si="7"/>
        <v>0.1270718232044199</v>
      </c>
      <c r="N41" s="37">
        <f t="shared" si="7"/>
        <v>0.13179916317991633</v>
      </c>
      <c r="O41" s="37">
        <f t="shared" si="7"/>
        <v>0.25</v>
      </c>
      <c r="P41" s="37">
        <f t="shared" si="7"/>
        <v>0.2764976958525346</v>
      </c>
      <c r="Q41" s="37" t="e">
        <f t="shared" si="7"/>
        <v>#DIV/0!</v>
      </c>
      <c r="R41" s="37">
        <f t="shared" si="7"/>
        <v>1</v>
      </c>
      <c r="S41" s="37" t="e">
        <f t="shared" si="7"/>
        <v>#DIV/0!</v>
      </c>
      <c r="T41" s="37" t="e">
        <f t="shared" si="7"/>
        <v>#DIV/0!</v>
      </c>
      <c r="U41" s="37" t="e">
        <f t="shared" si="7"/>
        <v>#DIV/0!</v>
      </c>
      <c r="V41" s="37" t="e">
        <f t="shared" si="7"/>
        <v>#DIV/0!</v>
      </c>
    </row>
    <row r="42" spans="1:22" s="21" customFormat="1" ht="29.25" customHeight="1">
      <c r="A42" s="33" t="s">
        <v>5</v>
      </c>
      <c r="B42" s="11">
        <v>5650</v>
      </c>
      <c r="C42" s="46" t="e">
        <f>B42/#REF!</f>
        <v>#REF!</v>
      </c>
      <c r="D42" s="79">
        <v>250</v>
      </c>
      <c r="E42" s="79">
        <v>198</v>
      </c>
      <c r="F42" s="79">
        <v>700</v>
      </c>
      <c r="G42" s="79"/>
      <c r="H42" s="79">
        <v>300</v>
      </c>
      <c r="I42" s="79"/>
      <c r="J42" s="79">
        <v>210</v>
      </c>
      <c r="K42" s="79">
        <v>100</v>
      </c>
      <c r="L42" s="79">
        <v>900</v>
      </c>
      <c r="M42" s="79">
        <v>1421</v>
      </c>
      <c r="N42" s="79">
        <v>200</v>
      </c>
      <c r="O42" s="79">
        <v>300</v>
      </c>
      <c r="P42" s="79">
        <v>100</v>
      </c>
      <c r="Q42" s="79">
        <v>150</v>
      </c>
      <c r="R42" s="79">
        <v>80</v>
      </c>
      <c r="S42" s="79">
        <v>350</v>
      </c>
      <c r="T42" s="79"/>
      <c r="U42" s="79">
        <v>90</v>
      </c>
      <c r="V42" s="79">
        <v>50</v>
      </c>
    </row>
    <row r="43" spans="1:22" s="21" customFormat="1" ht="29.25" customHeight="1">
      <c r="A43" s="6" t="s">
        <v>72</v>
      </c>
      <c r="B43" s="11">
        <f>SUM(D43:V43)</f>
        <v>1556</v>
      </c>
      <c r="C43" s="46" t="e">
        <f>B43/#REF!</f>
        <v>#REF!</v>
      </c>
      <c r="D43" s="14"/>
      <c r="E43" s="14"/>
      <c r="F43" s="14">
        <v>164</v>
      </c>
      <c r="G43" s="14"/>
      <c r="H43" s="14">
        <v>100</v>
      </c>
      <c r="I43" s="14"/>
      <c r="J43" s="14">
        <v>70</v>
      </c>
      <c r="K43" s="14">
        <v>20</v>
      </c>
      <c r="L43" s="14">
        <v>60</v>
      </c>
      <c r="M43" s="14">
        <v>700</v>
      </c>
      <c r="N43" s="14">
        <v>132</v>
      </c>
      <c r="O43" s="14">
        <v>200</v>
      </c>
      <c r="P43" s="14"/>
      <c r="Q43" s="14"/>
      <c r="R43" s="14">
        <v>110</v>
      </c>
      <c r="S43" s="14"/>
      <c r="T43" s="14"/>
      <c r="U43" s="14"/>
      <c r="V43" s="14"/>
    </row>
    <row r="44" spans="1:22" s="21" customFormat="1" ht="29.25" customHeight="1">
      <c r="A44" s="5" t="s">
        <v>1</v>
      </c>
      <c r="B44" s="46">
        <f aca="true" t="shared" si="8" ref="B44:V44">B43/B42</f>
        <v>0.27539823008849557</v>
      </c>
      <c r="C44" s="46"/>
      <c r="D44" s="37">
        <f t="shared" si="8"/>
        <v>0</v>
      </c>
      <c r="E44" s="37">
        <f t="shared" si="8"/>
        <v>0</v>
      </c>
      <c r="F44" s="37">
        <f t="shared" si="8"/>
        <v>0.2342857142857143</v>
      </c>
      <c r="G44" s="37" t="e">
        <f t="shared" si="8"/>
        <v>#DIV/0!</v>
      </c>
      <c r="H44" s="37">
        <f t="shared" si="8"/>
        <v>0.3333333333333333</v>
      </c>
      <c r="I44" s="37" t="e">
        <f t="shared" si="8"/>
        <v>#DIV/0!</v>
      </c>
      <c r="J44" s="37">
        <f t="shared" si="8"/>
        <v>0.3333333333333333</v>
      </c>
      <c r="K44" s="37">
        <f t="shared" si="8"/>
        <v>0.2</v>
      </c>
      <c r="L44" s="37">
        <f t="shared" si="8"/>
        <v>0.06666666666666667</v>
      </c>
      <c r="M44" s="37">
        <f t="shared" si="8"/>
        <v>0.49261083743842365</v>
      </c>
      <c r="N44" s="37">
        <f t="shared" si="8"/>
        <v>0.66</v>
      </c>
      <c r="O44" s="37">
        <f t="shared" si="8"/>
        <v>0.6666666666666666</v>
      </c>
      <c r="P44" s="37">
        <f t="shared" si="8"/>
        <v>0</v>
      </c>
      <c r="Q44" s="37">
        <f t="shared" si="8"/>
        <v>0</v>
      </c>
      <c r="R44" s="37">
        <f t="shared" si="8"/>
        <v>1.375</v>
      </c>
      <c r="S44" s="37">
        <f t="shared" si="8"/>
        <v>0</v>
      </c>
      <c r="T44" s="37" t="e">
        <f t="shared" si="8"/>
        <v>#DIV/0!</v>
      </c>
      <c r="U44" s="37">
        <f t="shared" si="8"/>
        <v>0</v>
      </c>
      <c r="V44" s="37">
        <f t="shared" si="8"/>
        <v>0</v>
      </c>
    </row>
    <row r="45" spans="1:22" s="21" customFormat="1" ht="29.25" customHeight="1">
      <c r="A45" s="38" t="s">
        <v>13</v>
      </c>
      <c r="B45" s="11">
        <f>SUM(D45:V45)</f>
        <v>678</v>
      </c>
      <c r="C45" s="46" t="e">
        <f>B45/#REF!</f>
        <v>#REF!</v>
      </c>
      <c r="D45" s="14"/>
      <c r="E45" s="14"/>
      <c r="F45" s="14">
        <v>130</v>
      </c>
      <c r="G45" s="14"/>
      <c r="H45" s="14"/>
      <c r="I45" s="14"/>
      <c r="J45" s="14">
        <v>50</v>
      </c>
      <c r="K45" s="14"/>
      <c r="L45" s="14">
        <v>60</v>
      </c>
      <c r="M45" s="14">
        <v>312</v>
      </c>
      <c r="N45" s="14">
        <v>64</v>
      </c>
      <c r="O45" s="14">
        <v>20</v>
      </c>
      <c r="P45" s="14"/>
      <c r="Q45" s="14"/>
      <c r="R45" s="14">
        <v>42</v>
      </c>
      <c r="S45" s="14"/>
      <c r="T45" s="14"/>
      <c r="U45" s="14"/>
      <c r="V45" s="14"/>
    </row>
    <row r="46" spans="1:23" s="9" customFormat="1" ht="35.25" customHeight="1" hidden="1">
      <c r="A46" s="7" t="s">
        <v>9</v>
      </c>
      <c r="B46" s="11">
        <f>SUM(D46:V46)</f>
        <v>182700</v>
      </c>
      <c r="C46" s="46" t="e">
        <f>B46/#REF!</f>
        <v>#REF!</v>
      </c>
      <c r="D46" s="49">
        <v>15134</v>
      </c>
      <c r="E46" s="49">
        <v>8164</v>
      </c>
      <c r="F46" s="49">
        <v>13596</v>
      </c>
      <c r="G46" s="49">
        <v>13089</v>
      </c>
      <c r="H46" s="49">
        <v>5592</v>
      </c>
      <c r="I46" s="49">
        <v>11101</v>
      </c>
      <c r="J46" s="49">
        <v>7949</v>
      </c>
      <c r="K46" s="49">
        <v>11035</v>
      </c>
      <c r="L46" s="49">
        <v>8795</v>
      </c>
      <c r="M46" s="49">
        <v>3406</v>
      </c>
      <c r="N46" s="49">
        <v>4955</v>
      </c>
      <c r="O46" s="49">
        <v>11189</v>
      </c>
      <c r="P46" s="49">
        <v>11202</v>
      </c>
      <c r="Q46" s="49">
        <v>13792</v>
      </c>
      <c r="R46" s="49">
        <v>15213</v>
      </c>
      <c r="S46" s="49">
        <v>9113</v>
      </c>
      <c r="T46" s="49">
        <v>8836</v>
      </c>
      <c r="U46" s="49">
        <v>1550</v>
      </c>
      <c r="V46" s="49">
        <v>8989</v>
      </c>
      <c r="W46" s="42"/>
    </row>
    <row r="47" spans="1:23" s="9" customFormat="1" ht="43.5" customHeight="1">
      <c r="A47" s="8" t="s">
        <v>91</v>
      </c>
      <c r="B47" s="11">
        <f>SUM(D47:V47)</f>
        <v>451</v>
      </c>
      <c r="C47" s="46" t="e">
        <f>B47/#REF!</f>
        <v>#REF!</v>
      </c>
      <c r="D47" s="49"/>
      <c r="E47" s="49"/>
      <c r="F47" s="49">
        <v>110</v>
      </c>
      <c r="G47" s="49"/>
      <c r="H47" s="49"/>
      <c r="I47" s="49"/>
      <c r="J47" s="49"/>
      <c r="K47" s="49"/>
      <c r="L47" s="49">
        <v>46</v>
      </c>
      <c r="M47" s="49">
        <v>220</v>
      </c>
      <c r="N47" s="49">
        <v>50</v>
      </c>
      <c r="O47" s="49"/>
      <c r="P47" s="49"/>
      <c r="Q47" s="49"/>
      <c r="R47" s="49">
        <v>25</v>
      </c>
      <c r="S47" s="49"/>
      <c r="T47" s="49"/>
      <c r="U47" s="49"/>
      <c r="V47" s="49"/>
      <c r="W47" s="42"/>
    </row>
    <row r="48" spans="1:23" s="9" customFormat="1" ht="28.5" customHeight="1" hidden="1">
      <c r="A48" s="5" t="s">
        <v>1</v>
      </c>
      <c r="B48" s="26">
        <f>B47/B46</f>
        <v>0.002468527640941434</v>
      </c>
      <c r="C48" s="26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3"/>
    </row>
    <row r="49" spans="1:23" s="9" customFormat="1" ht="18" customHeight="1">
      <c r="A49" s="5" t="s">
        <v>66</v>
      </c>
      <c r="B49" s="11">
        <f aca="true" t="shared" si="9" ref="B49:B55">SUM(D49:V49)</f>
        <v>110</v>
      </c>
      <c r="C49" s="46" t="e">
        <f>B49/#REF!</f>
        <v>#REF!</v>
      </c>
      <c r="D49" s="12"/>
      <c r="E49" s="12"/>
      <c r="F49" s="12">
        <v>110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43"/>
    </row>
    <row r="50" spans="1:23" s="9" customFormat="1" ht="19.5" customHeight="1">
      <c r="A50" s="5" t="s">
        <v>65</v>
      </c>
      <c r="B50" s="11">
        <f t="shared" si="9"/>
        <v>166</v>
      </c>
      <c r="C50" s="46" t="e">
        <f>B50/#REF!</f>
        <v>#REF!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v>150</v>
      </c>
      <c r="N50" s="14"/>
      <c r="O50" s="14"/>
      <c r="P50" s="14"/>
      <c r="Q50" s="14"/>
      <c r="R50" s="14">
        <v>16</v>
      </c>
      <c r="S50" s="14"/>
      <c r="T50" s="14"/>
      <c r="U50" s="14"/>
      <c r="V50" s="14"/>
      <c r="W50" s="43"/>
    </row>
    <row r="51" spans="1:23" s="9" customFormat="1" ht="29.25" customHeight="1" hidden="1">
      <c r="A51" s="5" t="s">
        <v>123</v>
      </c>
      <c r="B51" s="11">
        <f t="shared" si="9"/>
        <v>0</v>
      </c>
      <c r="C51" s="4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43"/>
    </row>
    <row r="52" spans="1:23" s="9" customFormat="1" ht="29.25" customHeight="1" hidden="1">
      <c r="A52" s="5" t="s">
        <v>67</v>
      </c>
      <c r="B52" s="11">
        <f t="shared" si="9"/>
        <v>0</v>
      </c>
      <c r="C52" s="46" t="e">
        <f>B52/#REF!</f>
        <v>#REF!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43"/>
    </row>
    <row r="53" spans="1:23" s="9" customFormat="1" ht="29.25" customHeight="1" hidden="1">
      <c r="A53" s="5" t="s">
        <v>68</v>
      </c>
      <c r="B53" s="11">
        <f t="shared" si="9"/>
        <v>0</v>
      </c>
      <c r="C53" s="46" t="e">
        <f>B53/#REF!</f>
        <v>#REF!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43"/>
    </row>
    <row r="54" spans="1:23" s="9" customFormat="1" ht="29.25" customHeight="1" hidden="1">
      <c r="A54" s="10" t="s">
        <v>134</v>
      </c>
      <c r="B54" s="11">
        <f t="shared" si="9"/>
        <v>0</v>
      </c>
      <c r="C54" s="4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43"/>
    </row>
    <row r="55" spans="1:23" s="9" customFormat="1" ht="29.25" customHeight="1" hidden="1" outlineLevel="1">
      <c r="A55" s="10" t="s">
        <v>25</v>
      </c>
      <c r="B55" s="11">
        <f t="shared" si="9"/>
        <v>0</v>
      </c>
      <c r="C55" s="46" t="e">
        <f>B55/#REF!</f>
        <v>#REF!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43"/>
    </row>
    <row r="56" spans="1:23" s="9" customFormat="1" ht="29.25" customHeight="1" hidden="1" outlineLevel="1">
      <c r="A56" s="19" t="s">
        <v>77</v>
      </c>
      <c r="B56" s="46"/>
      <c r="C56" s="4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43"/>
    </row>
    <row r="57" spans="1:23" s="9" customFormat="1" ht="29.25" customHeight="1" hidden="1" outlineLevel="1">
      <c r="A57" s="17" t="s">
        <v>75</v>
      </c>
      <c r="B57" s="11">
        <f>SUM(D57:V57)</f>
        <v>0</v>
      </c>
      <c r="C57" s="46" t="e">
        <f>B57/#REF!</f>
        <v>#REF!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43"/>
    </row>
    <row r="58" spans="1:23" s="9" customFormat="1" ht="29.25" customHeight="1" hidden="1" outlineLevel="1">
      <c r="A58" s="18" t="s">
        <v>76</v>
      </c>
      <c r="B58" s="11">
        <f>SUM(D58:V58)</f>
        <v>0</v>
      </c>
      <c r="C58" s="46" t="e">
        <f>B58/#REF!</f>
        <v>#REF!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43"/>
    </row>
    <row r="59" spans="1:23" s="9" customFormat="1" ht="29.25" customHeight="1" hidden="1" outlineLevel="1">
      <c r="A59" s="10" t="s">
        <v>26</v>
      </c>
      <c r="B59" s="11">
        <f>SUM(D59:V59)</f>
        <v>0</v>
      </c>
      <c r="C59" s="46" t="e">
        <f>B59/#REF!</f>
        <v>#REF!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43"/>
    </row>
    <row r="60" spans="1:23" s="9" customFormat="1" ht="29.25" customHeight="1" hidden="1" collapsed="1">
      <c r="A60" s="7" t="s">
        <v>15</v>
      </c>
      <c r="B60" s="11">
        <f>SUM(D60:V60)</f>
        <v>11508</v>
      </c>
      <c r="C60" s="46" t="e">
        <f>B60/#REF!</f>
        <v>#REF!</v>
      </c>
      <c r="D60" s="12">
        <v>75</v>
      </c>
      <c r="E60" s="12">
        <v>924</v>
      </c>
      <c r="F60" s="12">
        <v>2340</v>
      </c>
      <c r="G60" s="12">
        <v>1165</v>
      </c>
      <c r="H60" s="12">
        <v>81</v>
      </c>
      <c r="I60" s="12">
        <v>459</v>
      </c>
      <c r="J60" s="12">
        <v>973</v>
      </c>
      <c r="K60" s="12">
        <v>1845</v>
      </c>
      <c r="L60" s="12">
        <v>510</v>
      </c>
      <c r="M60" s="12">
        <v>17</v>
      </c>
      <c r="N60" s="12">
        <v>605</v>
      </c>
      <c r="O60" s="12">
        <v>573</v>
      </c>
      <c r="P60" s="12">
        <v>3</v>
      </c>
      <c r="Q60" s="12">
        <v>793</v>
      </c>
      <c r="R60" s="12">
        <v>230</v>
      </c>
      <c r="S60" s="12">
        <v>100</v>
      </c>
      <c r="T60" s="12">
        <v>198</v>
      </c>
      <c r="U60" s="12">
        <v>0</v>
      </c>
      <c r="V60" s="12">
        <v>617</v>
      </c>
      <c r="W60" s="42"/>
    </row>
    <row r="61" spans="1:23" s="9" customFormat="1" ht="29.25" customHeight="1" hidden="1">
      <c r="A61" s="8" t="s">
        <v>16</v>
      </c>
      <c r="B61" s="25">
        <f>SUM(D61:V61)</f>
        <v>0</v>
      </c>
      <c r="C61" s="46" t="e">
        <f>B61/#REF!</f>
        <v>#REF!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42"/>
    </row>
    <row r="62" spans="1:23" s="9" customFormat="1" ht="29.25" customHeight="1" hidden="1">
      <c r="A62" s="5" t="s">
        <v>1</v>
      </c>
      <c r="B62" s="26">
        <f>B61/B60</f>
        <v>0</v>
      </c>
      <c r="C62" s="26"/>
      <c r="D62" s="39">
        <f aca="true" t="shared" si="10" ref="D62:M62">D61/D60</f>
        <v>0</v>
      </c>
      <c r="E62" s="39">
        <f t="shared" si="10"/>
        <v>0</v>
      </c>
      <c r="F62" s="39">
        <f t="shared" si="10"/>
        <v>0</v>
      </c>
      <c r="G62" s="39">
        <f t="shared" si="10"/>
        <v>0</v>
      </c>
      <c r="H62" s="39">
        <f t="shared" si="10"/>
        <v>0</v>
      </c>
      <c r="I62" s="39">
        <f t="shared" si="10"/>
        <v>0</v>
      </c>
      <c r="J62" s="39">
        <f t="shared" si="10"/>
        <v>0</v>
      </c>
      <c r="K62" s="39">
        <f t="shared" si="10"/>
        <v>0</v>
      </c>
      <c r="L62" s="39">
        <f t="shared" si="10"/>
        <v>0</v>
      </c>
      <c r="M62" s="39">
        <f t="shared" si="10"/>
        <v>0</v>
      </c>
      <c r="N62" s="39">
        <f aca="true" t="shared" si="11" ref="N62:V62">N61/N60</f>
        <v>0</v>
      </c>
      <c r="O62" s="39">
        <f t="shared" si="11"/>
        <v>0</v>
      </c>
      <c r="P62" s="39">
        <f t="shared" si="11"/>
        <v>0</v>
      </c>
      <c r="Q62" s="39">
        <f t="shared" si="11"/>
        <v>0</v>
      </c>
      <c r="R62" s="39">
        <f t="shared" si="11"/>
        <v>0</v>
      </c>
      <c r="S62" s="39">
        <f t="shared" si="11"/>
        <v>0</v>
      </c>
      <c r="T62" s="39">
        <f t="shared" si="11"/>
        <v>0</v>
      </c>
      <c r="U62" s="39" t="e">
        <f t="shared" si="11"/>
        <v>#DIV/0!</v>
      </c>
      <c r="V62" s="39">
        <f t="shared" si="11"/>
        <v>0</v>
      </c>
      <c r="W62" s="43"/>
    </row>
    <row r="63" spans="1:23" s="9" customFormat="1" ht="29.25" customHeight="1" hidden="1" outlineLevel="1">
      <c r="A63" s="10" t="s">
        <v>31</v>
      </c>
      <c r="B63" s="11">
        <f>SUM(D63:V63)</f>
        <v>0</v>
      </c>
      <c r="C63" s="4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43"/>
    </row>
    <row r="64" spans="1:23" s="9" customFormat="1" ht="29.25" customHeight="1" hidden="1" collapsed="1">
      <c r="A64" s="7" t="s">
        <v>18</v>
      </c>
      <c r="B64" s="11">
        <f>SUM(D64:V64)</f>
        <v>0</v>
      </c>
      <c r="C64" s="46" t="e">
        <f>B64/#REF!</f>
        <v>#REF!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42"/>
    </row>
    <row r="65" spans="1:23" s="9" customFormat="1" ht="29.25" customHeight="1" hidden="1">
      <c r="A65" s="8" t="s">
        <v>19</v>
      </c>
      <c r="B65" s="11">
        <f>SUM(D65:V65)</f>
        <v>0</v>
      </c>
      <c r="C65" s="46" t="e">
        <f>B65/#REF!</f>
        <v>#REF!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42"/>
    </row>
    <row r="66" spans="1:23" s="9" customFormat="1" ht="29.25" customHeight="1" hidden="1">
      <c r="A66" s="5" t="s">
        <v>1</v>
      </c>
      <c r="B66" s="26" t="e">
        <f>B65/B64</f>
        <v>#DIV/0!</v>
      </c>
      <c r="C66" s="46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3"/>
    </row>
    <row r="67" spans="1:23" s="9" customFormat="1" ht="29.25" customHeight="1" hidden="1">
      <c r="A67" s="5" t="s">
        <v>17</v>
      </c>
      <c r="B67" s="11">
        <f aca="true" t="shared" si="12" ref="B67:B83">SUM(D67:V67)</f>
        <v>0</v>
      </c>
      <c r="C67" s="4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42"/>
    </row>
    <row r="68" spans="1:23" s="9" customFormat="1" ht="29.25" customHeight="1" hidden="1" outlineLevel="1">
      <c r="A68" s="10" t="s">
        <v>29</v>
      </c>
      <c r="B68" s="11">
        <f t="shared" si="12"/>
        <v>0</v>
      </c>
      <c r="C68" s="46" t="e">
        <f>B68/#REF!</f>
        <v>#REF!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43"/>
    </row>
    <row r="69" spans="1:23" s="9" customFormat="1" ht="29.25" customHeight="1" hidden="1" outlineLevel="1">
      <c r="A69" s="10" t="s">
        <v>30</v>
      </c>
      <c r="B69" s="11">
        <f t="shared" si="12"/>
        <v>0</v>
      </c>
      <c r="C69" s="46" t="e">
        <f>B69/#REF!</f>
        <v>#REF!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43"/>
    </row>
    <row r="70" spans="1:23" s="9" customFormat="1" ht="27.75" customHeight="1" hidden="1" collapsed="1">
      <c r="A70" s="5" t="s">
        <v>20</v>
      </c>
      <c r="B70" s="11">
        <f t="shared" si="12"/>
        <v>0</v>
      </c>
      <c r="C70" s="46" t="e">
        <f>B70/#REF!</f>
        <v>#REF!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43"/>
    </row>
    <row r="71" spans="1:23" s="9" customFormat="1" ht="29.25" customHeight="1" hidden="1">
      <c r="A71" s="5" t="s">
        <v>114</v>
      </c>
      <c r="B71" s="11">
        <f t="shared" si="12"/>
        <v>0</v>
      </c>
      <c r="C71" s="46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43"/>
    </row>
    <row r="72" spans="1:23" s="9" customFormat="1" ht="27.75" customHeight="1" hidden="1">
      <c r="A72" s="5" t="s">
        <v>122</v>
      </c>
      <c r="B72" s="11">
        <f t="shared" si="12"/>
        <v>0</v>
      </c>
      <c r="C72" s="46" t="e">
        <f>B72/#REF!</f>
        <v>#REF!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43"/>
    </row>
    <row r="73" spans="1:23" s="9" customFormat="1" ht="27.75" customHeight="1" hidden="1">
      <c r="A73" s="5" t="s">
        <v>125</v>
      </c>
      <c r="B73" s="11">
        <f t="shared" si="12"/>
        <v>0</v>
      </c>
      <c r="C73" s="46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43"/>
    </row>
    <row r="74" spans="1:23" s="9" customFormat="1" ht="29.25" customHeight="1" hidden="1">
      <c r="A74" s="5" t="s">
        <v>21</v>
      </c>
      <c r="B74" s="11">
        <f t="shared" si="12"/>
        <v>0</v>
      </c>
      <c r="C74" s="46" t="e">
        <f>B74/#REF!</f>
        <v>#REF!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43"/>
    </row>
    <row r="75" spans="1:23" s="9" customFormat="1" ht="29.25" customHeight="1" hidden="1">
      <c r="A75" s="5" t="s">
        <v>106</v>
      </c>
      <c r="B75" s="11">
        <f t="shared" si="12"/>
        <v>0</v>
      </c>
      <c r="C75" s="46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43"/>
    </row>
    <row r="76" spans="1:23" s="9" customFormat="1" ht="29.25" customHeight="1" hidden="1">
      <c r="A76" s="5" t="s">
        <v>109</v>
      </c>
      <c r="B76" s="11">
        <f t="shared" si="12"/>
        <v>0</v>
      </c>
      <c r="C76" s="46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43"/>
    </row>
    <row r="77" spans="1:23" s="9" customFormat="1" ht="29.25" customHeight="1" hidden="1">
      <c r="A77" s="5" t="s">
        <v>73</v>
      </c>
      <c r="B77" s="11">
        <f t="shared" si="12"/>
        <v>0</v>
      </c>
      <c r="C77" s="46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43"/>
    </row>
    <row r="78" spans="1:23" s="9" customFormat="1" ht="29.25" customHeight="1" hidden="1">
      <c r="A78" s="5" t="s">
        <v>24</v>
      </c>
      <c r="B78" s="11">
        <f t="shared" si="12"/>
        <v>0</v>
      </c>
      <c r="C78" s="46" t="e">
        <f>B78/#REF!</f>
        <v>#REF!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43"/>
    </row>
    <row r="79" spans="1:23" s="9" customFormat="1" ht="29.25" customHeight="1" hidden="1">
      <c r="A79" s="5" t="s">
        <v>22</v>
      </c>
      <c r="B79" s="11">
        <f t="shared" si="12"/>
        <v>0</v>
      </c>
      <c r="C79" s="46" t="e">
        <f>B79/#REF!</f>
        <v>#REF!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43"/>
    </row>
    <row r="80" spans="1:22" ht="26.25" customHeight="1" hidden="1">
      <c r="A80" s="7" t="s">
        <v>27</v>
      </c>
      <c r="B80" s="11">
        <f t="shared" si="12"/>
        <v>0</v>
      </c>
      <c r="C80" s="46" t="e">
        <f>B80/#REF!</f>
        <v>#REF!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ht="24" customHeight="1" hidden="1">
      <c r="A81" s="8" t="s">
        <v>28</v>
      </c>
      <c r="B81" s="11">
        <f t="shared" si="12"/>
        <v>0</v>
      </c>
      <c r="C81" s="46" t="e">
        <f>B81/#REF!</f>
        <v>#REF!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20.25" customHeight="1" hidden="1">
      <c r="A82" s="48" t="s">
        <v>1</v>
      </c>
      <c r="B82" s="11">
        <f t="shared" si="12"/>
        <v>0</v>
      </c>
      <c r="C82" s="46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20.25" customHeight="1" hidden="1">
      <c r="A83" s="48" t="s">
        <v>117</v>
      </c>
      <c r="B83" s="27">
        <f t="shared" si="12"/>
        <v>0</v>
      </c>
      <c r="C83" s="46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35" s="52" customFormat="1" ht="22.5" customHeight="1" hidden="1">
      <c r="A84" s="48" t="s">
        <v>116</v>
      </c>
      <c r="B84" s="53">
        <f>(B47-B85)</f>
        <v>451</v>
      </c>
      <c r="C84" s="53" t="e">
        <f aca="true" t="shared" si="13" ref="C84:V84">(C47-C85)</f>
        <v>#REF!</v>
      </c>
      <c r="D84" s="53">
        <f t="shared" si="13"/>
        <v>0</v>
      </c>
      <c r="E84" s="53">
        <f t="shared" si="13"/>
        <v>0</v>
      </c>
      <c r="F84" s="53">
        <f t="shared" si="13"/>
        <v>110</v>
      </c>
      <c r="G84" s="53">
        <f t="shared" si="13"/>
        <v>0</v>
      </c>
      <c r="H84" s="53">
        <f t="shared" si="13"/>
        <v>0</v>
      </c>
      <c r="I84" s="53">
        <f t="shared" si="13"/>
        <v>0</v>
      </c>
      <c r="J84" s="53">
        <f t="shared" si="13"/>
        <v>0</v>
      </c>
      <c r="K84" s="53">
        <f t="shared" si="13"/>
        <v>0</v>
      </c>
      <c r="L84" s="53">
        <f t="shared" si="13"/>
        <v>46</v>
      </c>
      <c r="M84" s="53">
        <f t="shared" si="13"/>
        <v>220</v>
      </c>
      <c r="N84" s="53">
        <f t="shared" si="13"/>
        <v>50</v>
      </c>
      <c r="O84" s="53">
        <f t="shared" si="13"/>
        <v>0</v>
      </c>
      <c r="P84" s="53">
        <f t="shared" si="13"/>
        <v>0</v>
      </c>
      <c r="Q84" s="53">
        <f t="shared" si="13"/>
        <v>0</v>
      </c>
      <c r="R84" s="53">
        <f t="shared" si="13"/>
        <v>25</v>
      </c>
      <c r="S84" s="53">
        <f t="shared" si="13"/>
        <v>0</v>
      </c>
      <c r="T84" s="53">
        <f t="shared" si="13"/>
        <v>0</v>
      </c>
      <c r="U84" s="53">
        <f t="shared" si="13"/>
        <v>0</v>
      </c>
      <c r="V84" s="53">
        <f t="shared" si="13"/>
        <v>0</v>
      </c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22" ht="26.25" customHeight="1" hidden="1">
      <c r="A85" s="48"/>
      <c r="B85" s="11">
        <f>SUM(D85:V85)</f>
        <v>0</v>
      </c>
      <c r="C85" s="46" t="e">
        <f>B85/#REF!</f>
        <v>#REF!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35" s="52" customFormat="1" ht="22.5" customHeight="1" hidden="1">
      <c r="A86" s="48" t="s">
        <v>121</v>
      </c>
      <c r="B86" s="53">
        <f>(B61-B87)</f>
        <v>0</v>
      </c>
      <c r="C86" s="53" t="e">
        <f>(C61-C87)</f>
        <v>#REF!</v>
      </c>
      <c r="D86" s="14">
        <f>(D61-D87)</f>
        <v>0</v>
      </c>
      <c r="E86" s="14">
        <f aca="true" t="shared" si="14" ref="E86:V86">(E61-E87)</f>
        <v>0</v>
      </c>
      <c r="F86" s="14">
        <f t="shared" si="14"/>
        <v>0</v>
      </c>
      <c r="G86" s="14">
        <f t="shared" si="14"/>
        <v>0</v>
      </c>
      <c r="H86" s="14">
        <f t="shared" si="14"/>
        <v>0</v>
      </c>
      <c r="I86" s="14">
        <f t="shared" si="14"/>
        <v>0</v>
      </c>
      <c r="J86" s="14">
        <f t="shared" si="14"/>
        <v>0</v>
      </c>
      <c r="K86" s="14">
        <f t="shared" si="14"/>
        <v>0</v>
      </c>
      <c r="L86" s="14">
        <f t="shared" si="14"/>
        <v>0</v>
      </c>
      <c r="M86" s="14">
        <f t="shared" si="14"/>
        <v>0</v>
      </c>
      <c r="N86" s="14">
        <f t="shared" si="14"/>
        <v>0</v>
      </c>
      <c r="O86" s="14">
        <f t="shared" si="14"/>
        <v>0</v>
      </c>
      <c r="P86" s="14">
        <f t="shared" si="14"/>
        <v>0</v>
      </c>
      <c r="Q86" s="14">
        <f t="shared" si="14"/>
        <v>0</v>
      </c>
      <c r="R86" s="14">
        <f t="shared" si="14"/>
        <v>0</v>
      </c>
      <c r="S86" s="14">
        <f t="shared" si="14"/>
        <v>0</v>
      </c>
      <c r="T86" s="14">
        <f t="shared" si="14"/>
        <v>0</v>
      </c>
      <c r="U86" s="14">
        <f t="shared" si="14"/>
        <v>0</v>
      </c>
      <c r="V86" s="14">
        <f t="shared" si="14"/>
        <v>0</v>
      </c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22" ht="24" customHeight="1" hidden="1">
      <c r="A87" s="48"/>
      <c r="B87" s="25">
        <f>SUM(D87:V87)</f>
        <v>0</v>
      </c>
      <c r="C87" s="46" t="e">
        <f>B87/#REF!</f>
        <v>#REF!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27" customHeight="1" hidden="1">
      <c r="A88" s="56" t="s">
        <v>119</v>
      </c>
      <c r="B88" s="57"/>
      <c r="C88" s="47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27" customHeight="1" hidden="1">
      <c r="A89" s="48" t="s">
        <v>120</v>
      </c>
      <c r="B89" s="55"/>
      <c r="C89" s="47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27" customHeight="1" hidden="1">
      <c r="A90" s="48" t="s">
        <v>118</v>
      </c>
      <c r="B90" s="16" t="e">
        <f>B89/B88</f>
        <v>#DIV/0!</v>
      </c>
      <c r="C90" s="47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s="21" customFormat="1" ht="24" customHeight="1" hidden="1">
      <c r="A91" s="89" t="s">
        <v>154</v>
      </c>
      <c r="B91" s="13">
        <f aca="true" t="shared" si="15" ref="B91:B97">SUM(D91:V91)</f>
        <v>0</v>
      </c>
      <c r="C91" s="30" t="e">
        <f>B91/#REF!</f>
        <v>#REF!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s="65" customFormat="1" ht="24" customHeight="1" hidden="1">
      <c r="A92" s="48" t="s">
        <v>61</v>
      </c>
      <c r="B92" s="25">
        <f t="shared" si="15"/>
        <v>0</v>
      </c>
      <c r="C92" s="46" t="e">
        <f>B92/#REF!</f>
        <v>#REF!</v>
      </c>
      <c r="D92" s="34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s="65" customFormat="1" ht="24" customHeight="1" hidden="1">
      <c r="A93" s="48" t="s">
        <v>59</v>
      </c>
      <c r="B93" s="25">
        <f t="shared" si="15"/>
        <v>0</v>
      </c>
      <c r="C93" s="46" t="e">
        <f>B93/#REF!</f>
        <v>#REF!</v>
      </c>
      <c r="D93" s="34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1:22" s="21" customFormat="1" ht="23.25" customHeight="1" hidden="1">
      <c r="A94" s="7" t="s">
        <v>58</v>
      </c>
      <c r="B94" s="25">
        <f t="shared" si="15"/>
        <v>0</v>
      </c>
      <c r="C94" s="46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22" s="21" customFormat="1" ht="20.25" customHeight="1" hidden="1">
      <c r="A95" s="7" t="s">
        <v>160</v>
      </c>
      <c r="B95" s="25">
        <f t="shared" si="15"/>
        <v>0</v>
      </c>
      <c r="C95" s="46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2" s="21" customFormat="1" ht="22.5" customHeight="1" hidden="1">
      <c r="A96" s="48" t="s">
        <v>161</v>
      </c>
      <c r="B96" s="25">
        <f t="shared" si="15"/>
        <v>0</v>
      </c>
      <c r="C96" s="46"/>
      <c r="D96" s="68">
        <f aca="true" t="shared" si="16" ref="D96:V96">D94-D95</f>
        <v>0</v>
      </c>
      <c r="E96" s="68">
        <f t="shared" si="16"/>
        <v>0</v>
      </c>
      <c r="F96" s="68">
        <f t="shared" si="16"/>
        <v>0</v>
      </c>
      <c r="G96" s="68">
        <f t="shared" si="16"/>
        <v>0</v>
      </c>
      <c r="H96" s="68">
        <f t="shared" si="16"/>
        <v>0</v>
      </c>
      <c r="I96" s="68">
        <f t="shared" si="16"/>
        <v>0</v>
      </c>
      <c r="J96" s="68">
        <f t="shared" si="16"/>
        <v>0</v>
      </c>
      <c r="K96" s="68">
        <f t="shared" si="16"/>
        <v>0</v>
      </c>
      <c r="L96" s="68">
        <f t="shared" si="16"/>
        <v>0</v>
      </c>
      <c r="M96" s="68">
        <f t="shared" si="16"/>
        <v>0</v>
      </c>
      <c r="N96" s="68">
        <f t="shared" si="16"/>
        <v>0</v>
      </c>
      <c r="O96" s="68">
        <f t="shared" si="16"/>
        <v>0</v>
      </c>
      <c r="P96" s="68">
        <f t="shared" si="16"/>
        <v>0</v>
      </c>
      <c r="Q96" s="68">
        <f t="shared" si="16"/>
        <v>0</v>
      </c>
      <c r="R96" s="68">
        <f t="shared" si="16"/>
        <v>0</v>
      </c>
      <c r="S96" s="68">
        <f t="shared" si="16"/>
        <v>0</v>
      </c>
      <c r="T96" s="68">
        <f t="shared" si="16"/>
        <v>0</v>
      </c>
      <c r="U96" s="68">
        <f t="shared" si="16"/>
        <v>0</v>
      </c>
      <c r="V96" s="68">
        <f t="shared" si="16"/>
        <v>0</v>
      </c>
    </row>
    <row r="97" spans="1:23" s="59" customFormat="1" ht="24" customHeight="1" hidden="1">
      <c r="A97" s="8" t="s">
        <v>142</v>
      </c>
      <c r="B97" s="25">
        <f t="shared" si="15"/>
        <v>0</v>
      </c>
      <c r="C97" s="46" t="e">
        <f>B97/#REF!</f>
        <v>#REF!</v>
      </c>
      <c r="D97" s="79"/>
      <c r="E97" s="79"/>
      <c r="F97" s="80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21"/>
    </row>
    <row r="98" spans="1:22" s="21" customFormat="1" ht="23.25" customHeight="1" hidden="1">
      <c r="A98" s="48" t="s">
        <v>85</v>
      </c>
      <c r="B98" s="91" t="e">
        <f>B97/B94</f>
        <v>#DIV/0!</v>
      </c>
      <c r="C98" s="46" t="e">
        <f>B98/#REF!</f>
        <v>#DIV/0!</v>
      </c>
      <c r="D98" s="85" t="e">
        <f aca="true" t="shared" si="17" ref="D98:V98">D97/D94</f>
        <v>#DIV/0!</v>
      </c>
      <c r="E98" s="85" t="e">
        <f t="shared" si="17"/>
        <v>#DIV/0!</v>
      </c>
      <c r="F98" s="85" t="e">
        <f t="shared" si="17"/>
        <v>#DIV/0!</v>
      </c>
      <c r="G98" s="85" t="e">
        <f t="shared" si="17"/>
        <v>#DIV/0!</v>
      </c>
      <c r="H98" s="85" t="e">
        <f t="shared" si="17"/>
        <v>#DIV/0!</v>
      </c>
      <c r="I98" s="85" t="e">
        <f t="shared" si="17"/>
        <v>#DIV/0!</v>
      </c>
      <c r="J98" s="85" t="e">
        <f t="shared" si="17"/>
        <v>#DIV/0!</v>
      </c>
      <c r="K98" s="85" t="e">
        <f t="shared" si="17"/>
        <v>#DIV/0!</v>
      </c>
      <c r="L98" s="85" t="e">
        <f t="shared" si="17"/>
        <v>#DIV/0!</v>
      </c>
      <c r="M98" s="85" t="e">
        <f t="shared" si="17"/>
        <v>#DIV/0!</v>
      </c>
      <c r="N98" s="85" t="e">
        <f t="shared" si="17"/>
        <v>#DIV/0!</v>
      </c>
      <c r="O98" s="85" t="e">
        <f t="shared" si="17"/>
        <v>#DIV/0!</v>
      </c>
      <c r="P98" s="85" t="e">
        <f t="shared" si="17"/>
        <v>#DIV/0!</v>
      </c>
      <c r="Q98" s="85" t="e">
        <f t="shared" si="17"/>
        <v>#DIV/0!</v>
      </c>
      <c r="R98" s="85" t="e">
        <f t="shared" si="17"/>
        <v>#DIV/0!</v>
      </c>
      <c r="S98" s="85" t="e">
        <f t="shared" si="17"/>
        <v>#DIV/0!</v>
      </c>
      <c r="T98" s="85" t="e">
        <f t="shared" si="17"/>
        <v>#DIV/0!</v>
      </c>
      <c r="U98" s="85" t="e">
        <f t="shared" si="17"/>
        <v>#DIV/0!</v>
      </c>
      <c r="V98" s="85" t="e">
        <f t="shared" si="17"/>
        <v>#DIV/0!</v>
      </c>
    </row>
    <row r="99" spans="1:22" s="21" customFormat="1" ht="23.25" customHeight="1" hidden="1">
      <c r="A99" s="48" t="s">
        <v>162</v>
      </c>
      <c r="B99" s="15" t="e">
        <f aca="true" t="shared" si="18" ref="B99:V99">B97/B96</f>
        <v>#DIV/0!</v>
      </c>
      <c r="C99" s="85" t="e">
        <f t="shared" si="18"/>
        <v>#REF!</v>
      </c>
      <c r="D99" s="85" t="e">
        <f t="shared" si="18"/>
        <v>#DIV/0!</v>
      </c>
      <c r="E99" s="85" t="e">
        <f t="shared" si="18"/>
        <v>#DIV/0!</v>
      </c>
      <c r="F99" s="85" t="e">
        <f t="shared" si="18"/>
        <v>#DIV/0!</v>
      </c>
      <c r="G99" s="85" t="e">
        <f t="shared" si="18"/>
        <v>#DIV/0!</v>
      </c>
      <c r="H99" s="85" t="e">
        <f t="shared" si="18"/>
        <v>#DIV/0!</v>
      </c>
      <c r="I99" s="85" t="e">
        <f t="shared" si="18"/>
        <v>#DIV/0!</v>
      </c>
      <c r="J99" s="85" t="e">
        <f t="shared" si="18"/>
        <v>#DIV/0!</v>
      </c>
      <c r="K99" s="85" t="e">
        <f t="shared" si="18"/>
        <v>#DIV/0!</v>
      </c>
      <c r="L99" s="85" t="e">
        <f t="shared" si="18"/>
        <v>#DIV/0!</v>
      </c>
      <c r="M99" s="85" t="e">
        <f t="shared" si="18"/>
        <v>#DIV/0!</v>
      </c>
      <c r="N99" s="85" t="e">
        <f t="shared" si="18"/>
        <v>#DIV/0!</v>
      </c>
      <c r="O99" s="85" t="e">
        <f t="shared" si="18"/>
        <v>#DIV/0!</v>
      </c>
      <c r="P99" s="85" t="e">
        <f t="shared" si="18"/>
        <v>#DIV/0!</v>
      </c>
      <c r="Q99" s="85" t="e">
        <f t="shared" si="18"/>
        <v>#DIV/0!</v>
      </c>
      <c r="R99" s="85" t="e">
        <f t="shared" si="18"/>
        <v>#DIV/0!</v>
      </c>
      <c r="S99" s="85" t="e">
        <f t="shared" si="18"/>
        <v>#DIV/0!</v>
      </c>
      <c r="T99" s="85" t="e">
        <f t="shared" si="18"/>
        <v>#DIV/0!</v>
      </c>
      <c r="U99" s="85" t="e">
        <f t="shared" si="18"/>
        <v>#DIV/0!</v>
      </c>
      <c r="V99" s="85" t="e">
        <f t="shared" si="18"/>
        <v>#DIV/0!</v>
      </c>
    </row>
    <row r="100" spans="1:22" s="21" customFormat="1" ht="24" customHeight="1" hidden="1">
      <c r="A100" s="7" t="s">
        <v>42</v>
      </c>
      <c r="B100" s="14">
        <f aca="true" t="shared" si="19" ref="B100:B107">SUM(D100:V100)</f>
        <v>0</v>
      </c>
      <c r="C100" s="46" t="e">
        <f>B100/#REF!</f>
        <v>#REF!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</row>
    <row r="101" spans="1:22" s="21" customFormat="1" ht="22.5" customHeight="1" hidden="1">
      <c r="A101" s="7" t="s">
        <v>40</v>
      </c>
      <c r="B101" s="14">
        <f t="shared" si="19"/>
        <v>0</v>
      </c>
      <c r="C101" s="46" t="e">
        <f>B101/#REF!</f>
        <v>#REF!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</row>
    <row r="102" spans="1:22" s="21" customFormat="1" ht="22.5" customHeight="1" hidden="1">
      <c r="A102" s="7" t="s">
        <v>155</v>
      </c>
      <c r="B102" s="14">
        <f t="shared" si="19"/>
        <v>0</v>
      </c>
      <c r="C102" s="46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</row>
    <row r="103" spans="1:22" s="21" customFormat="1" ht="22.5" customHeight="1" hidden="1">
      <c r="A103" s="7" t="s">
        <v>144</v>
      </c>
      <c r="B103" s="14">
        <f t="shared" si="19"/>
        <v>0</v>
      </c>
      <c r="C103" s="46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</row>
    <row r="104" spans="1:22" s="21" customFormat="1" ht="22.5" customHeight="1" hidden="1">
      <c r="A104" s="7" t="s">
        <v>41</v>
      </c>
      <c r="B104" s="14">
        <f t="shared" si="19"/>
        <v>0</v>
      </c>
      <c r="C104" s="46" t="e">
        <f>B104/#REF!</f>
        <v>#REF!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1:22" s="21" customFormat="1" ht="22.5" customHeight="1" hidden="1">
      <c r="A105" s="7" t="s">
        <v>145</v>
      </c>
      <c r="B105" s="14">
        <f t="shared" si="19"/>
        <v>0</v>
      </c>
      <c r="C105" s="46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</row>
    <row r="106" spans="1:22" s="65" customFormat="1" ht="22.5" customHeight="1" hidden="1">
      <c r="A106" s="48" t="s">
        <v>60</v>
      </c>
      <c r="B106" s="25">
        <f t="shared" si="19"/>
        <v>0</v>
      </c>
      <c r="C106" s="46" t="e">
        <f>B106/#REF!</f>
        <v>#REF!</v>
      </c>
      <c r="D106" s="80">
        <f>D94-D97</f>
        <v>0</v>
      </c>
      <c r="E106" s="80">
        <f aca="true" t="shared" si="20" ref="E106:V106">E94-E97</f>
        <v>0</v>
      </c>
      <c r="F106" s="80">
        <f t="shared" si="20"/>
        <v>0</v>
      </c>
      <c r="G106" s="80">
        <f t="shared" si="20"/>
        <v>0</v>
      </c>
      <c r="H106" s="80">
        <f t="shared" si="20"/>
        <v>0</v>
      </c>
      <c r="I106" s="80">
        <f t="shared" si="20"/>
        <v>0</v>
      </c>
      <c r="J106" s="80">
        <f t="shared" si="20"/>
        <v>0</v>
      </c>
      <c r="K106" s="80">
        <f t="shared" si="20"/>
        <v>0</v>
      </c>
      <c r="L106" s="80">
        <f t="shared" si="20"/>
        <v>0</v>
      </c>
      <c r="M106" s="80">
        <f t="shared" si="20"/>
        <v>0</v>
      </c>
      <c r="N106" s="80">
        <f t="shared" si="20"/>
        <v>0</v>
      </c>
      <c r="O106" s="80">
        <f t="shared" si="20"/>
        <v>0</v>
      </c>
      <c r="P106" s="80">
        <f t="shared" si="20"/>
        <v>0</v>
      </c>
      <c r="Q106" s="80">
        <f t="shared" si="20"/>
        <v>0</v>
      </c>
      <c r="R106" s="80">
        <f t="shared" si="20"/>
        <v>0</v>
      </c>
      <c r="S106" s="80">
        <f t="shared" si="20"/>
        <v>0</v>
      </c>
      <c r="T106" s="80">
        <f t="shared" si="20"/>
        <v>0</v>
      </c>
      <c r="U106" s="80">
        <f t="shared" si="20"/>
        <v>0</v>
      </c>
      <c r="V106" s="80">
        <f t="shared" si="20"/>
        <v>0</v>
      </c>
    </row>
    <row r="107" spans="1:22" s="21" customFormat="1" ht="26.25" customHeight="1" hidden="1">
      <c r="A107" s="8" t="s">
        <v>39</v>
      </c>
      <c r="B107" s="25">
        <f t="shared" si="19"/>
        <v>0</v>
      </c>
      <c r="C107" s="46" t="e">
        <f>B107/#REF!</f>
        <v>#REF!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21" customFormat="1" ht="24" customHeight="1" hidden="1">
      <c r="A108" s="48" t="s">
        <v>85</v>
      </c>
      <c r="B108" s="26" t="e">
        <f aca="true" t="shared" si="21" ref="B108:V108">B107/B94</f>
        <v>#DIV/0!</v>
      </c>
      <c r="C108" s="26" t="e">
        <f t="shared" si="21"/>
        <v>#REF!</v>
      </c>
      <c r="D108" s="39" t="e">
        <f t="shared" si="21"/>
        <v>#DIV/0!</v>
      </c>
      <c r="E108" s="39" t="e">
        <f t="shared" si="21"/>
        <v>#DIV/0!</v>
      </c>
      <c r="F108" s="39" t="e">
        <f t="shared" si="21"/>
        <v>#DIV/0!</v>
      </c>
      <c r="G108" s="39" t="e">
        <f t="shared" si="21"/>
        <v>#DIV/0!</v>
      </c>
      <c r="H108" s="39" t="e">
        <f t="shared" si="21"/>
        <v>#DIV/0!</v>
      </c>
      <c r="I108" s="39" t="e">
        <f t="shared" si="21"/>
        <v>#DIV/0!</v>
      </c>
      <c r="J108" s="39" t="e">
        <f t="shared" si="21"/>
        <v>#DIV/0!</v>
      </c>
      <c r="K108" s="39" t="e">
        <f t="shared" si="21"/>
        <v>#DIV/0!</v>
      </c>
      <c r="L108" s="39" t="e">
        <f t="shared" si="21"/>
        <v>#DIV/0!</v>
      </c>
      <c r="M108" s="39" t="e">
        <f t="shared" si="21"/>
        <v>#DIV/0!</v>
      </c>
      <c r="N108" s="39" t="e">
        <f t="shared" si="21"/>
        <v>#DIV/0!</v>
      </c>
      <c r="O108" s="39" t="e">
        <f t="shared" si="21"/>
        <v>#DIV/0!</v>
      </c>
      <c r="P108" s="39" t="e">
        <f t="shared" si="21"/>
        <v>#DIV/0!</v>
      </c>
      <c r="Q108" s="39" t="e">
        <f t="shared" si="21"/>
        <v>#DIV/0!</v>
      </c>
      <c r="R108" s="39" t="e">
        <f t="shared" si="21"/>
        <v>#DIV/0!</v>
      </c>
      <c r="S108" s="39">
        <v>1</v>
      </c>
      <c r="T108" s="39" t="e">
        <f t="shared" si="21"/>
        <v>#DIV/0!</v>
      </c>
      <c r="U108" s="39" t="e">
        <f t="shared" si="21"/>
        <v>#DIV/0!</v>
      </c>
      <c r="V108" s="39" t="e">
        <f t="shared" si="21"/>
        <v>#DIV/0!</v>
      </c>
    </row>
    <row r="109" spans="1:22" s="21" customFormat="1" ht="24" customHeight="1" hidden="1">
      <c r="A109" s="7" t="s">
        <v>42</v>
      </c>
      <c r="B109" s="14">
        <f aca="true" t="shared" si="22" ref="B109:B121">SUM(D109:V109)</f>
        <v>0</v>
      </c>
      <c r="C109" s="46" t="e">
        <f>B109/#REF!</f>
        <v>#REF!</v>
      </c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</row>
    <row r="110" spans="1:22" s="21" customFormat="1" ht="22.5" customHeight="1" hidden="1">
      <c r="A110" s="7" t="s">
        <v>40</v>
      </c>
      <c r="B110" s="14">
        <f t="shared" si="22"/>
        <v>0</v>
      </c>
      <c r="C110" s="46" t="e">
        <f>B110/#REF!</f>
        <v>#REF!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</row>
    <row r="111" spans="1:22" s="21" customFormat="1" ht="22.5" customHeight="1" hidden="1">
      <c r="A111" s="7" t="s">
        <v>155</v>
      </c>
      <c r="B111" s="14">
        <f t="shared" si="22"/>
        <v>0</v>
      </c>
      <c r="C111" s="46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</row>
    <row r="112" spans="1:22" s="21" customFormat="1" ht="22.5" customHeight="1" hidden="1">
      <c r="A112" s="7" t="s">
        <v>144</v>
      </c>
      <c r="B112" s="14">
        <f t="shared" si="22"/>
        <v>0</v>
      </c>
      <c r="C112" s="46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1:22" s="21" customFormat="1" ht="22.5" customHeight="1" hidden="1">
      <c r="A113" s="7" t="s">
        <v>41</v>
      </c>
      <c r="B113" s="14">
        <f t="shared" si="22"/>
        <v>0</v>
      </c>
      <c r="C113" s="46" t="e">
        <f>B113/#REF!</f>
        <v>#REF!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</row>
    <row r="114" spans="1:22" s="21" customFormat="1" ht="22.5" customHeight="1" hidden="1">
      <c r="A114" s="7" t="s">
        <v>145</v>
      </c>
      <c r="B114" s="14">
        <f t="shared" si="22"/>
        <v>0</v>
      </c>
      <c r="C114" s="46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</row>
    <row r="115" spans="1:22" s="21" customFormat="1" ht="28.5" customHeight="1" hidden="1">
      <c r="A115" s="8" t="s">
        <v>143</v>
      </c>
      <c r="B115" s="25">
        <f t="shared" si="22"/>
        <v>0</v>
      </c>
      <c r="C115" s="46" t="e">
        <f>B115/#REF!</f>
        <v>#REF!</v>
      </c>
      <c r="D115" s="34"/>
      <c r="E115" s="34"/>
      <c r="F115" s="68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21" customFormat="1" ht="24" customHeight="1" hidden="1">
      <c r="A116" s="7" t="s">
        <v>42</v>
      </c>
      <c r="B116" s="14">
        <f t="shared" si="22"/>
        <v>0</v>
      </c>
      <c r="C116" s="46" t="e">
        <f>B116/#REF!</f>
        <v>#REF!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1:22" s="21" customFormat="1" ht="22.5" customHeight="1" hidden="1">
      <c r="A117" s="7" t="s">
        <v>40</v>
      </c>
      <c r="B117" s="14">
        <f t="shared" si="22"/>
        <v>0</v>
      </c>
      <c r="C117" s="46" t="e">
        <f>B117/#REF!</f>
        <v>#REF!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</row>
    <row r="118" spans="1:22" s="21" customFormat="1" ht="22.5" customHeight="1" hidden="1">
      <c r="A118" s="7" t="s">
        <v>155</v>
      </c>
      <c r="B118" s="14">
        <f t="shared" si="22"/>
        <v>0</v>
      </c>
      <c r="C118" s="46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</row>
    <row r="119" spans="1:22" s="21" customFormat="1" ht="22.5" customHeight="1" hidden="1">
      <c r="A119" s="7" t="s">
        <v>144</v>
      </c>
      <c r="B119" s="14">
        <f t="shared" si="22"/>
        <v>0</v>
      </c>
      <c r="C119" s="46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</row>
    <row r="120" spans="1:22" s="21" customFormat="1" ht="22.5" customHeight="1" hidden="1">
      <c r="A120" s="7" t="s">
        <v>41</v>
      </c>
      <c r="B120" s="14">
        <f t="shared" si="22"/>
        <v>0</v>
      </c>
      <c r="C120" s="46" t="e">
        <f>B120/#REF!</f>
        <v>#REF!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1:22" s="21" customFormat="1" ht="22.5" customHeight="1" hidden="1">
      <c r="A121" s="7" t="s">
        <v>145</v>
      </c>
      <c r="B121" s="14">
        <f t="shared" si="22"/>
        <v>0</v>
      </c>
      <c r="C121" s="46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</row>
    <row r="122" spans="1:22" s="21" customFormat="1" ht="27" customHeight="1" hidden="1">
      <c r="A122" s="8" t="s">
        <v>46</v>
      </c>
      <c r="B122" s="70" t="e">
        <f aca="true" t="shared" si="23" ref="B122:V122">B115/B107*10</f>
        <v>#DIV/0!</v>
      </c>
      <c r="C122" s="70" t="e">
        <f t="shared" si="23"/>
        <v>#REF!</v>
      </c>
      <c r="D122" s="71" t="e">
        <f t="shared" si="23"/>
        <v>#DIV/0!</v>
      </c>
      <c r="E122" s="71" t="e">
        <f t="shared" si="23"/>
        <v>#DIV/0!</v>
      </c>
      <c r="F122" s="71" t="e">
        <f t="shared" si="23"/>
        <v>#DIV/0!</v>
      </c>
      <c r="G122" s="71" t="e">
        <f t="shared" si="23"/>
        <v>#DIV/0!</v>
      </c>
      <c r="H122" s="71" t="e">
        <f t="shared" si="23"/>
        <v>#DIV/0!</v>
      </c>
      <c r="I122" s="71" t="e">
        <f t="shared" si="23"/>
        <v>#DIV/0!</v>
      </c>
      <c r="J122" s="71" t="e">
        <f t="shared" si="23"/>
        <v>#DIV/0!</v>
      </c>
      <c r="K122" s="71" t="e">
        <f t="shared" si="23"/>
        <v>#DIV/0!</v>
      </c>
      <c r="L122" s="71" t="e">
        <f t="shared" si="23"/>
        <v>#DIV/0!</v>
      </c>
      <c r="M122" s="71" t="e">
        <f t="shared" si="23"/>
        <v>#DIV/0!</v>
      </c>
      <c r="N122" s="71" t="e">
        <f t="shared" si="23"/>
        <v>#DIV/0!</v>
      </c>
      <c r="O122" s="71" t="e">
        <f t="shared" si="23"/>
        <v>#DIV/0!</v>
      </c>
      <c r="P122" s="71" t="e">
        <f t="shared" si="23"/>
        <v>#DIV/0!</v>
      </c>
      <c r="Q122" s="71" t="e">
        <f t="shared" si="23"/>
        <v>#DIV/0!</v>
      </c>
      <c r="R122" s="71" t="e">
        <f t="shared" si="23"/>
        <v>#DIV/0!</v>
      </c>
      <c r="S122" s="71" t="e">
        <f t="shared" si="23"/>
        <v>#DIV/0!</v>
      </c>
      <c r="T122" s="71" t="e">
        <f t="shared" si="23"/>
        <v>#DIV/0!</v>
      </c>
      <c r="U122" s="71" t="e">
        <f t="shared" si="23"/>
        <v>#DIV/0!</v>
      </c>
      <c r="V122" s="71" t="e">
        <f t="shared" si="23"/>
        <v>#DIV/0!</v>
      </c>
    </row>
    <row r="123" spans="1:22" s="21" customFormat="1" ht="24" customHeight="1" hidden="1">
      <c r="A123" s="7" t="s">
        <v>42</v>
      </c>
      <c r="B123" s="71" t="e">
        <f aca="true" t="shared" si="24" ref="B123:H123">B116/B109*10</f>
        <v>#DIV/0!</v>
      </c>
      <c r="C123" s="70" t="e">
        <f t="shared" si="24"/>
        <v>#REF!</v>
      </c>
      <c r="D123" s="71" t="e">
        <f t="shared" si="24"/>
        <v>#DIV/0!</v>
      </c>
      <c r="E123" s="71" t="e">
        <f t="shared" si="24"/>
        <v>#DIV/0!</v>
      </c>
      <c r="F123" s="71" t="e">
        <f t="shared" si="24"/>
        <v>#DIV/0!</v>
      </c>
      <c r="G123" s="71" t="e">
        <f t="shared" si="24"/>
        <v>#DIV/0!</v>
      </c>
      <c r="H123" s="71" t="e">
        <f t="shared" si="24"/>
        <v>#DIV/0!</v>
      </c>
      <c r="I123" s="71" t="e">
        <f aca="true" t="shared" si="25" ref="I123:P124">I116/I109*10</f>
        <v>#DIV/0!</v>
      </c>
      <c r="J123" s="71" t="e">
        <f aca="true" t="shared" si="26" ref="J123:V123">J116/J109*10</f>
        <v>#DIV/0!</v>
      </c>
      <c r="K123" s="71" t="e">
        <f t="shared" si="26"/>
        <v>#DIV/0!</v>
      </c>
      <c r="L123" s="71" t="e">
        <f t="shared" si="26"/>
        <v>#DIV/0!</v>
      </c>
      <c r="M123" s="71" t="e">
        <f t="shared" si="26"/>
        <v>#DIV/0!</v>
      </c>
      <c r="N123" s="71" t="e">
        <f t="shared" si="26"/>
        <v>#DIV/0!</v>
      </c>
      <c r="O123" s="71" t="e">
        <f t="shared" si="26"/>
        <v>#DIV/0!</v>
      </c>
      <c r="P123" s="71" t="e">
        <f t="shared" si="26"/>
        <v>#DIV/0!</v>
      </c>
      <c r="Q123" s="71" t="e">
        <f t="shared" si="26"/>
        <v>#DIV/0!</v>
      </c>
      <c r="R123" s="71" t="e">
        <f t="shared" si="26"/>
        <v>#DIV/0!</v>
      </c>
      <c r="S123" s="71" t="e">
        <f t="shared" si="26"/>
        <v>#DIV/0!</v>
      </c>
      <c r="T123" s="71" t="e">
        <f t="shared" si="26"/>
        <v>#DIV/0!</v>
      </c>
      <c r="U123" s="71" t="e">
        <f t="shared" si="26"/>
        <v>#DIV/0!</v>
      </c>
      <c r="V123" s="71" t="e">
        <f t="shared" si="26"/>
        <v>#DIV/0!</v>
      </c>
    </row>
    <row r="124" spans="1:22" s="21" customFormat="1" ht="22.5" customHeight="1" hidden="1">
      <c r="A124" s="7" t="s">
        <v>40</v>
      </c>
      <c r="B124" s="71" t="e">
        <f>B117/B110*10</f>
        <v>#DIV/0!</v>
      </c>
      <c r="C124" s="71" t="e">
        <f aca="true" t="shared" si="27" ref="C124:H124">C117/C110*10</f>
        <v>#REF!</v>
      </c>
      <c r="D124" s="71" t="e">
        <f t="shared" si="27"/>
        <v>#DIV/0!</v>
      </c>
      <c r="E124" s="71" t="e">
        <f t="shared" si="27"/>
        <v>#DIV/0!</v>
      </c>
      <c r="F124" s="71" t="e">
        <f t="shared" si="27"/>
        <v>#DIV/0!</v>
      </c>
      <c r="G124" s="71" t="e">
        <f t="shared" si="27"/>
        <v>#DIV/0!</v>
      </c>
      <c r="H124" s="71" t="e">
        <f t="shared" si="27"/>
        <v>#DIV/0!</v>
      </c>
      <c r="I124" s="71" t="e">
        <f t="shared" si="25"/>
        <v>#DIV/0!</v>
      </c>
      <c r="J124" s="71" t="e">
        <f t="shared" si="25"/>
        <v>#DIV/0!</v>
      </c>
      <c r="K124" s="71" t="e">
        <f t="shared" si="25"/>
        <v>#DIV/0!</v>
      </c>
      <c r="L124" s="71" t="e">
        <f t="shared" si="25"/>
        <v>#DIV/0!</v>
      </c>
      <c r="M124" s="71" t="e">
        <f t="shared" si="25"/>
        <v>#DIV/0!</v>
      </c>
      <c r="N124" s="71" t="e">
        <f t="shared" si="25"/>
        <v>#DIV/0!</v>
      </c>
      <c r="O124" s="71" t="e">
        <f t="shared" si="25"/>
        <v>#DIV/0!</v>
      </c>
      <c r="P124" s="71" t="e">
        <f t="shared" si="25"/>
        <v>#DIV/0!</v>
      </c>
      <c r="Q124" s="71" t="e">
        <f aca="true" t="shared" si="28" ref="Q124:V124">Q117/Q110*10</f>
        <v>#DIV/0!</v>
      </c>
      <c r="R124" s="71" t="e">
        <f t="shared" si="28"/>
        <v>#DIV/0!</v>
      </c>
      <c r="S124" s="71" t="e">
        <f t="shared" si="28"/>
        <v>#DIV/0!</v>
      </c>
      <c r="T124" s="71" t="e">
        <f t="shared" si="28"/>
        <v>#DIV/0!</v>
      </c>
      <c r="U124" s="71" t="e">
        <f t="shared" si="28"/>
        <v>#DIV/0!</v>
      </c>
      <c r="V124" s="71" t="e">
        <f t="shared" si="28"/>
        <v>#DIV/0!</v>
      </c>
    </row>
    <row r="125" spans="1:22" s="21" customFormat="1" ht="22.5" customHeight="1" hidden="1">
      <c r="A125" s="7" t="s">
        <v>155</v>
      </c>
      <c r="B125" s="71" t="e">
        <f>B118/B111*10</f>
        <v>#DIV/0!</v>
      </c>
      <c r="C125" s="46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</row>
    <row r="126" spans="1:22" s="21" customFormat="1" ht="22.5" customHeight="1" hidden="1">
      <c r="A126" s="7" t="s">
        <v>144</v>
      </c>
      <c r="B126" s="70" t="e">
        <f>B119/B112*10</f>
        <v>#DIV/0!</v>
      </c>
      <c r="C126" s="70" t="e">
        <f>C119/C112*10</f>
        <v>#DIV/0!</v>
      </c>
      <c r="D126" s="71" t="e">
        <f>D119/D112*10</f>
        <v>#DIV/0!</v>
      </c>
      <c r="E126" s="71" t="e">
        <f>E119/E112*10</f>
        <v>#DIV/0!</v>
      </c>
      <c r="F126" s="71"/>
      <c r="G126" s="71" t="e">
        <f>G119/G112*10</f>
        <v>#DIV/0!</v>
      </c>
      <c r="H126" s="71"/>
      <c r="I126" s="71"/>
      <c r="J126" s="71"/>
      <c r="K126" s="71"/>
      <c r="L126" s="71"/>
      <c r="M126" s="71" t="e">
        <f>M119/M112*10</f>
        <v>#DIV/0!</v>
      </c>
      <c r="N126" s="71"/>
      <c r="O126" s="71"/>
      <c r="P126" s="71"/>
      <c r="Q126" s="71"/>
      <c r="R126" s="71"/>
      <c r="S126" s="71"/>
      <c r="T126" s="71"/>
      <c r="U126" s="71"/>
      <c r="V126" s="71" t="e">
        <f>V119/V112*10</f>
        <v>#DIV/0!</v>
      </c>
    </row>
    <row r="127" spans="1:22" s="21" customFormat="1" ht="22.5" customHeight="1" hidden="1">
      <c r="A127" s="7" t="s">
        <v>41</v>
      </c>
      <c r="B127" s="71" t="e">
        <f>B120/B113*10</f>
        <v>#DIV/0!</v>
      </c>
      <c r="C127" s="70" t="e">
        <f>C120/C113*10</f>
        <v>#REF!</v>
      </c>
      <c r="D127" s="71"/>
      <c r="E127" s="71"/>
      <c r="F127" s="71"/>
      <c r="G127" s="71"/>
      <c r="H127" s="71"/>
      <c r="I127" s="71" t="e">
        <f aca="true" t="shared" si="29" ref="I127:V127">I120/I113*10</f>
        <v>#DIV/0!</v>
      </c>
      <c r="J127" s="71"/>
      <c r="K127" s="71"/>
      <c r="L127" s="71" t="e">
        <f t="shared" si="29"/>
        <v>#DIV/0!</v>
      </c>
      <c r="M127" s="71"/>
      <c r="N127" s="71"/>
      <c r="O127" s="71"/>
      <c r="P127" s="71"/>
      <c r="Q127" s="71" t="e">
        <f t="shared" si="29"/>
        <v>#DIV/0!</v>
      </c>
      <c r="R127" s="71"/>
      <c r="S127" s="71" t="e">
        <f t="shared" si="29"/>
        <v>#DIV/0!</v>
      </c>
      <c r="T127" s="71" t="e">
        <f t="shared" si="29"/>
        <v>#DIV/0!</v>
      </c>
      <c r="U127" s="71" t="e">
        <f t="shared" si="29"/>
        <v>#DIV/0!</v>
      </c>
      <c r="V127" s="71" t="e">
        <f t="shared" si="29"/>
        <v>#DIV/0!</v>
      </c>
    </row>
    <row r="128" spans="1:22" s="21" customFormat="1" ht="22.5" customHeight="1" hidden="1">
      <c r="A128" s="7" t="s">
        <v>145</v>
      </c>
      <c r="B128" s="71" t="e">
        <f>B121/B114*10</f>
        <v>#DIV/0!</v>
      </c>
      <c r="C128" s="70" t="e">
        <f>C121/C114*10</f>
        <v>#DIV/0!</v>
      </c>
      <c r="D128" s="71"/>
      <c r="E128" s="71"/>
      <c r="F128" s="71"/>
      <c r="G128" s="71"/>
      <c r="H128" s="71"/>
      <c r="I128" s="71" t="e">
        <f aca="true" t="shared" si="30" ref="I128:V128">I121/I114*10</f>
        <v>#DIV/0!</v>
      </c>
      <c r="J128" s="71"/>
      <c r="K128" s="71"/>
      <c r="L128" s="71" t="e">
        <f t="shared" si="30"/>
        <v>#DIV/0!</v>
      </c>
      <c r="M128" s="71"/>
      <c r="N128" s="71"/>
      <c r="O128" s="71"/>
      <c r="P128" s="71"/>
      <c r="Q128" s="71" t="e">
        <f t="shared" si="30"/>
        <v>#DIV/0!</v>
      </c>
      <c r="R128" s="71"/>
      <c r="S128" s="71" t="e">
        <f t="shared" si="30"/>
        <v>#DIV/0!</v>
      </c>
      <c r="T128" s="71" t="e">
        <f t="shared" si="30"/>
        <v>#DIV/0!</v>
      </c>
      <c r="U128" s="71" t="e">
        <f t="shared" si="30"/>
        <v>#DIV/0!</v>
      </c>
      <c r="V128" s="71" t="e">
        <f t="shared" si="30"/>
        <v>#DIV/0!</v>
      </c>
    </row>
    <row r="129" spans="1:22" s="21" customFormat="1" ht="27" customHeight="1" hidden="1">
      <c r="A129" s="66" t="s">
        <v>43</v>
      </c>
      <c r="B129" s="25">
        <f>SUM(D129:V129)</f>
        <v>0</v>
      </c>
      <c r="C129" s="46" t="e">
        <f>B129/#REF!</f>
        <v>#REF!</v>
      </c>
      <c r="D129" s="79"/>
      <c r="E129" s="79"/>
      <c r="F129" s="71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</row>
    <row r="130" spans="1:22" s="21" customFormat="1" ht="27" customHeight="1" hidden="1">
      <c r="A130" s="66" t="s">
        <v>149</v>
      </c>
      <c r="B130" s="93">
        <f>(B107-B222)</f>
        <v>-195312</v>
      </c>
      <c r="C130" s="79" t="e">
        <f>C107-C222</f>
        <v>#REF!</v>
      </c>
      <c r="D130" s="79">
        <f>(D107-D222)</f>
        <v>-9530</v>
      </c>
      <c r="E130" s="79">
        <f aca="true" t="shared" si="31" ref="E130:V130">(E107-E222)</f>
        <v>-6996</v>
      </c>
      <c r="F130" s="79">
        <f t="shared" si="31"/>
        <v>-12799</v>
      </c>
      <c r="G130" s="79">
        <f t="shared" si="31"/>
        <v>-13942</v>
      </c>
      <c r="H130" s="79">
        <f t="shared" si="31"/>
        <v>-7063</v>
      </c>
      <c r="I130" s="79">
        <f t="shared" si="31"/>
        <v>-11971</v>
      </c>
      <c r="J130" s="79">
        <f t="shared" si="31"/>
        <v>-8412</v>
      </c>
      <c r="K130" s="79">
        <f t="shared" si="31"/>
        <v>-12590</v>
      </c>
      <c r="L130" s="79">
        <f t="shared" si="31"/>
        <v>-9502</v>
      </c>
      <c r="M130" s="79">
        <f t="shared" si="31"/>
        <v>-4296</v>
      </c>
      <c r="N130" s="79">
        <f t="shared" si="31"/>
        <v>-5460</v>
      </c>
      <c r="O130" s="79">
        <f t="shared" si="31"/>
        <v>-13285</v>
      </c>
      <c r="P130" s="79">
        <f t="shared" si="31"/>
        <v>-15609</v>
      </c>
      <c r="Q130" s="79">
        <f t="shared" si="31"/>
        <v>-15400</v>
      </c>
      <c r="R130" s="79">
        <f t="shared" si="31"/>
        <v>-17173</v>
      </c>
      <c r="S130" s="79">
        <f t="shared" si="31"/>
        <v>-9417</v>
      </c>
      <c r="T130" s="79">
        <f t="shared" si="31"/>
        <v>-9305</v>
      </c>
      <c r="U130" s="79">
        <f t="shared" si="31"/>
        <v>-1945</v>
      </c>
      <c r="V130" s="79">
        <f t="shared" si="31"/>
        <v>-10617</v>
      </c>
    </row>
    <row r="131" spans="1:22" s="21" customFormat="1" ht="27" customHeight="1" hidden="1">
      <c r="A131" s="8" t="s">
        <v>57</v>
      </c>
      <c r="B131" s="25">
        <f>SUM(D131:V131)</f>
        <v>0</v>
      </c>
      <c r="C131" s="46" t="e">
        <f>B131/#REF!</f>
        <v>#REF!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</row>
    <row r="132" spans="1:22" s="21" customFormat="1" ht="27" customHeight="1" hidden="1">
      <c r="A132" s="8" t="s">
        <v>87</v>
      </c>
      <c r="B132" s="70" t="e">
        <f>B130/B131</f>
        <v>#DIV/0!</v>
      </c>
      <c r="C132" s="71" t="e">
        <f>C130/C131</f>
        <v>#REF!</v>
      </c>
      <c r="D132" s="71"/>
      <c r="E132" s="71"/>
      <c r="F132" s="71"/>
      <c r="G132" s="71"/>
      <c r="H132" s="71"/>
      <c r="I132" s="71" t="e">
        <f>I130/I131</f>
        <v>#DIV/0!</v>
      </c>
      <c r="J132" s="71"/>
      <c r="K132" s="71"/>
      <c r="L132" s="71"/>
      <c r="M132" s="71"/>
      <c r="N132" s="71"/>
      <c r="O132" s="71"/>
      <c r="P132" s="71" t="e">
        <f>P130/P131</f>
        <v>#DIV/0!</v>
      </c>
      <c r="Q132" s="71"/>
      <c r="R132" s="71"/>
      <c r="S132" s="71" t="e">
        <f>S130/S131</f>
        <v>#DIV/0!</v>
      </c>
      <c r="T132" s="71"/>
      <c r="U132" s="71"/>
      <c r="V132" s="71"/>
    </row>
    <row r="133" spans="1:22" s="21" customFormat="1" ht="27" customHeight="1" hidden="1">
      <c r="A133" s="7" t="s">
        <v>102</v>
      </c>
      <c r="B133" s="25">
        <f>SUM(D133:V133)</f>
        <v>0</v>
      </c>
      <c r="C133" s="37"/>
      <c r="D133" s="86"/>
      <c r="E133" s="86"/>
      <c r="F133" s="92"/>
      <c r="G133" s="86"/>
      <c r="H133" s="86"/>
      <c r="I133" s="86"/>
      <c r="J133" s="86"/>
      <c r="K133" s="86"/>
      <c r="L133" s="86"/>
      <c r="M133" s="82"/>
      <c r="N133" s="86"/>
      <c r="O133" s="86"/>
      <c r="P133" s="86"/>
      <c r="Q133" s="86"/>
      <c r="R133" s="86"/>
      <c r="S133" s="86"/>
      <c r="T133" s="86"/>
      <c r="U133" s="86"/>
      <c r="V133" s="86"/>
    </row>
    <row r="134" spans="1:22" s="21" customFormat="1" ht="24.75" customHeight="1" hidden="1">
      <c r="A134" s="7" t="s">
        <v>151</v>
      </c>
      <c r="B134" s="11">
        <f>SUM(D134:V134)</f>
        <v>0</v>
      </c>
      <c r="C134" s="46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s="21" customFormat="1" ht="27" customHeight="1" hidden="1" outlineLevel="1">
      <c r="A135" s="7" t="s">
        <v>150</v>
      </c>
      <c r="B135" s="25"/>
      <c r="C135" s="46" t="e">
        <f>B135/#REF!</f>
        <v>#REF!</v>
      </c>
      <c r="D135" s="80"/>
      <c r="E135" s="80"/>
      <c r="F135" s="80"/>
      <c r="G135" s="80"/>
      <c r="H135" s="80"/>
      <c r="I135" s="80"/>
      <c r="J135" s="80"/>
      <c r="K135" s="80"/>
      <c r="L135" s="80"/>
      <c r="M135" s="106"/>
      <c r="N135" s="80"/>
      <c r="O135" s="80"/>
      <c r="P135" s="80"/>
      <c r="Q135" s="80"/>
      <c r="R135" s="80"/>
      <c r="S135" s="80"/>
      <c r="T135" s="80"/>
      <c r="U135" s="80"/>
      <c r="V135" s="80"/>
    </row>
    <row r="136" spans="1:22" s="21" customFormat="1" ht="27" customHeight="1" hidden="1" outlineLevel="1">
      <c r="A136" s="66" t="s">
        <v>47</v>
      </c>
      <c r="B136" s="25">
        <f>SUM(D136:V136)</f>
        <v>0</v>
      </c>
      <c r="C136" s="46" t="e">
        <f>B136/#REF!</f>
        <v>#REF!</v>
      </c>
      <c r="D136" s="68"/>
      <c r="E136" s="34"/>
      <c r="F136" s="34"/>
      <c r="G136" s="34"/>
      <c r="H136" s="34"/>
      <c r="I136" s="34"/>
      <c r="J136" s="34"/>
      <c r="K136" s="34"/>
      <c r="L136" s="34"/>
      <c r="M136" s="34"/>
      <c r="N136" s="68"/>
      <c r="O136" s="34"/>
      <c r="P136" s="68"/>
      <c r="Q136" s="34"/>
      <c r="R136" s="34"/>
      <c r="S136" s="68"/>
      <c r="T136" s="68"/>
      <c r="U136" s="68"/>
      <c r="V136" s="34"/>
    </row>
    <row r="137" spans="1:22" s="21" customFormat="1" ht="29.25" customHeight="1" hidden="1" collapsed="1">
      <c r="A137" s="48" t="s">
        <v>1</v>
      </c>
      <c r="B137" s="26" t="e">
        <f aca="true" t="shared" si="32" ref="B137:G137">B136/B135</f>
        <v>#DIV/0!</v>
      </c>
      <c r="C137" s="26" t="e">
        <f t="shared" si="32"/>
        <v>#REF!</v>
      </c>
      <c r="D137" s="39" t="e">
        <f t="shared" si="32"/>
        <v>#DIV/0!</v>
      </c>
      <c r="E137" s="39" t="e">
        <f t="shared" si="32"/>
        <v>#DIV/0!</v>
      </c>
      <c r="F137" s="39" t="e">
        <f t="shared" si="32"/>
        <v>#DIV/0!</v>
      </c>
      <c r="G137" s="39" t="e">
        <f t="shared" si="32"/>
        <v>#DIV/0!</v>
      </c>
      <c r="H137" s="39">
        <v>1</v>
      </c>
      <c r="I137" s="39" t="e">
        <f aca="true" t="shared" si="33" ref="I137:V137">I136/I135</f>
        <v>#DIV/0!</v>
      </c>
      <c r="J137" s="39" t="e">
        <f t="shared" si="33"/>
        <v>#DIV/0!</v>
      </c>
      <c r="K137" s="39" t="e">
        <f t="shared" si="33"/>
        <v>#DIV/0!</v>
      </c>
      <c r="L137" s="39" t="e">
        <f t="shared" si="33"/>
        <v>#DIV/0!</v>
      </c>
      <c r="M137" s="39" t="e">
        <f t="shared" si="33"/>
        <v>#DIV/0!</v>
      </c>
      <c r="N137" s="39" t="e">
        <f t="shared" si="33"/>
        <v>#DIV/0!</v>
      </c>
      <c r="O137" s="39" t="e">
        <f t="shared" si="33"/>
        <v>#DIV/0!</v>
      </c>
      <c r="P137" s="39" t="e">
        <f t="shared" si="33"/>
        <v>#DIV/0!</v>
      </c>
      <c r="Q137" s="39" t="e">
        <f t="shared" si="33"/>
        <v>#DIV/0!</v>
      </c>
      <c r="R137" s="39" t="e">
        <f t="shared" si="33"/>
        <v>#DIV/0!</v>
      </c>
      <c r="S137" s="39" t="e">
        <f t="shared" si="33"/>
        <v>#DIV/0!</v>
      </c>
      <c r="T137" s="39" t="e">
        <f t="shared" si="33"/>
        <v>#DIV/0!</v>
      </c>
      <c r="U137" s="39" t="e">
        <f t="shared" si="33"/>
        <v>#DIV/0!</v>
      </c>
      <c r="V137" s="39" t="e">
        <f t="shared" si="33"/>
        <v>#DIV/0!</v>
      </c>
    </row>
    <row r="138" spans="1:22" s="21" customFormat="1" ht="26.25" customHeight="1" hidden="1">
      <c r="A138" s="48" t="s">
        <v>88</v>
      </c>
      <c r="B138" s="108">
        <f>B135-B136</f>
        <v>0</v>
      </c>
      <c r="C138" s="107" t="e">
        <f>C135-C136</f>
        <v>#REF!</v>
      </c>
      <c r="D138" s="107">
        <f>D135-D136</f>
        <v>0</v>
      </c>
      <c r="E138" s="107">
        <f aca="true" t="shared" si="34" ref="E138:V138">E135-E136</f>
        <v>0</v>
      </c>
      <c r="F138" s="107">
        <f t="shared" si="34"/>
        <v>0</v>
      </c>
      <c r="G138" s="107">
        <f t="shared" si="34"/>
        <v>0</v>
      </c>
      <c r="H138" s="107">
        <f t="shared" si="34"/>
        <v>0</v>
      </c>
      <c r="I138" s="107">
        <f t="shared" si="34"/>
        <v>0</v>
      </c>
      <c r="J138" s="107">
        <f t="shared" si="34"/>
        <v>0</v>
      </c>
      <c r="K138" s="107">
        <f t="shared" si="34"/>
        <v>0</v>
      </c>
      <c r="L138" s="107">
        <f t="shared" si="34"/>
        <v>0</v>
      </c>
      <c r="M138" s="107">
        <f t="shared" si="34"/>
        <v>0</v>
      </c>
      <c r="N138" s="107">
        <f t="shared" si="34"/>
        <v>0</v>
      </c>
      <c r="O138" s="107">
        <f t="shared" si="34"/>
        <v>0</v>
      </c>
      <c r="P138" s="107">
        <f t="shared" si="34"/>
        <v>0</v>
      </c>
      <c r="Q138" s="107">
        <f t="shared" si="34"/>
        <v>0</v>
      </c>
      <c r="R138" s="107">
        <f t="shared" si="34"/>
        <v>0</v>
      </c>
      <c r="S138" s="107">
        <f t="shared" si="34"/>
        <v>0</v>
      </c>
      <c r="T138" s="107">
        <f t="shared" si="34"/>
        <v>0</v>
      </c>
      <c r="U138" s="107">
        <f t="shared" si="34"/>
        <v>0</v>
      </c>
      <c r="V138" s="107">
        <f t="shared" si="34"/>
        <v>0</v>
      </c>
    </row>
    <row r="139" spans="1:22" s="21" customFormat="1" ht="27" customHeight="1" hidden="1">
      <c r="A139" s="8" t="s">
        <v>48</v>
      </c>
      <c r="B139" s="25">
        <f>SUM(D139:V139)</f>
        <v>0</v>
      </c>
      <c r="C139" s="46" t="e">
        <f>B139/#REF!</f>
        <v>#REF!</v>
      </c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</row>
    <row r="140" spans="1:22" s="21" customFormat="1" ht="27" customHeight="1" hidden="1">
      <c r="A140" s="8" t="s">
        <v>46</v>
      </c>
      <c r="B140" s="81" t="e">
        <f>B139/B136*10</f>
        <v>#DIV/0!</v>
      </c>
      <c r="C140" s="46" t="e">
        <f>B140/#REF!</f>
        <v>#DIV/0!</v>
      </c>
      <c r="D140" s="82" t="e">
        <f aca="true" t="shared" si="35" ref="D140:M140">D139/D136*10</f>
        <v>#DIV/0!</v>
      </c>
      <c r="E140" s="82" t="e">
        <f t="shared" si="35"/>
        <v>#DIV/0!</v>
      </c>
      <c r="F140" s="82" t="e">
        <f t="shared" si="35"/>
        <v>#DIV/0!</v>
      </c>
      <c r="G140" s="82" t="e">
        <f t="shared" si="35"/>
        <v>#DIV/0!</v>
      </c>
      <c r="H140" s="82" t="e">
        <f t="shared" si="35"/>
        <v>#DIV/0!</v>
      </c>
      <c r="I140" s="82" t="e">
        <f t="shared" si="35"/>
        <v>#DIV/0!</v>
      </c>
      <c r="J140" s="82" t="e">
        <f t="shared" si="35"/>
        <v>#DIV/0!</v>
      </c>
      <c r="K140" s="82" t="e">
        <f t="shared" si="35"/>
        <v>#DIV/0!</v>
      </c>
      <c r="L140" s="82" t="e">
        <f t="shared" si="35"/>
        <v>#DIV/0!</v>
      </c>
      <c r="M140" s="82" t="e">
        <f t="shared" si="35"/>
        <v>#DIV/0!</v>
      </c>
      <c r="N140" s="82" t="e">
        <f aca="true" t="shared" si="36" ref="N140:U140">N139/N136*10</f>
        <v>#DIV/0!</v>
      </c>
      <c r="O140" s="82" t="e">
        <f t="shared" si="36"/>
        <v>#DIV/0!</v>
      </c>
      <c r="P140" s="82" t="e">
        <f t="shared" si="36"/>
        <v>#DIV/0!</v>
      </c>
      <c r="Q140" s="82" t="e">
        <f t="shared" si="36"/>
        <v>#DIV/0!</v>
      </c>
      <c r="R140" s="82" t="e">
        <f t="shared" si="36"/>
        <v>#DIV/0!</v>
      </c>
      <c r="S140" s="82" t="e">
        <f t="shared" si="36"/>
        <v>#DIV/0!</v>
      </c>
      <c r="T140" s="82" t="e">
        <f t="shared" si="36"/>
        <v>#DIV/0!</v>
      </c>
      <c r="U140" s="82" t="e">
        <f t="shared" si="36"/>
        <v>#DIV/0!</v>
      </c>
      <c r="V140" s="82" t="e">
        <f>V139/V136*10</f>
        <v>#DIV/0!</v>
      </c>
    </row>
    <row r="141" spans="1:22" s="21" customFormat="1" ht="27" customHeight="1" hidden="1" outlineLevel="1">
      <c r="A141" s="7" t="s">
        <v>163</v>
      </c>
      <c r="B141" s="87">
        <v>727.6</v>
      </c>
      <c r="C141" s="46" t="e">
        <f>B141/#REF!</f>
        <v>#REF!</v>
      </c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</row>
    <row r="142" spans="1:22" s="21" customFormat="1" ht="27" customHeight="1" hidden="1" collapsed="1">
      <c r="A142" s="7" t="s">
        <v>152</v>
      </c>
      <c r="B142" s="87">
        <v>231.09000000000003</v>
      </c>
      <c r="C142" s="37"/>
      <c r="D142" s="82"/>
      <c r="E142" s="82"/>
      <c r="F142" s="105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1:22" s="21" customFormat="1" ht="27" customHeight="1" hidden="1" outlineLevel="1">
      <c r="A143" s="7" t="s">
        <v>153</v>
      </c>
      <c r="B143" s="25">
        <f>SUM(D143:V143)</f>
        <v>0</v>
      </c>
      <c r="C143" s="46" t="e">
        <f>B143/#REF!</f>
        <v>#REF!</v>
      </c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</row>
    <row r="144" spans="1:22" s="21" customFormat="1" ht="27" customHeight="1" hidden="1" outlineLevel="1">
      <c r="A144" s="66" t="s">
        <v>49</v>
      </c>
      <c r="B144" s="25">
        <f>SUM(D144:V144)</f>
        <v>0</v>
      </c>
      <c r="C144" s="46" t="e">
        <f>B144/#REF!</f>
        <v>#REF!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82"/>
      <c r="U144" s="34"/>
      <c r="V144" s="34"/>
    </row>
    <row r="145" spans="1:22" s="21" customFormat="1" ht="23.25" customHeight="1" hidden="1" collapsed="1">
      <c r="A145" s="48" t="s">
        <v>1</v>
      </c>
      <c r="B145" s="26" t="e">
        <f>B144/B143</f>
        <v>#DIV/0!</v>
      </c>
      <c r="C145" s="39" t="e">
        <f aca="true" t="shared" si="37" ref="C145:V145">C144/C143</f>
        <v>#REF!</v>
      </c>
      <c r="D145" s="39" t="e">
        <f t="shared" si="37"/>
        <v>#DIV/0!</v>
      </c>
      <c r="E145" s="39" t="e">
        <f t="shared" si="37"/>
        <v>#DIV/0!</v>
      </c>
      <c r="F145" s="39" t="e">
        <f t="shared" si="37"/>
        <v>#DIV/0!</v>
      </c>
      <c r="G145" s="39" t="e">
        <f t="shared" si="37"/>
        <v>#DIV/0!</v>
      </c>
      <c r="H145" s="39" t="e">
        <f t="shared" si="37"/>
        <v>#DIV/0!</v>
      </c>
      <c r="I145" s="39" t="e">
        <f t="shared" si="37"/>
        <v>#DIV/0!</v>
      </c>
      <c r="J145" s="39" t="e">
        <f t="shared" si="37"/>
        <v>#DIV/0!</v>
      </c>
      <c r="K145" s="39" t="e">
        <f t="shared" si="37"/>
        <v>#DIV/0!</v>
      </c>
      <c r="L145" s="39" t="e">
        <f t="shared" si="37"/>
        <v>#DIV/0!</v>
      </c>
      <c r="M145" s="39" t="e">
        <f t="shared" si="37"/>
        <v>#DIV/0!</v>
      </c>
      <c r="N145" s="39" t="e">
        <f t="shared" si="37"/>
        <v>#DIV/0!</v>
      </c>
      <c r="O145" s="39" t="e">
        <f t="shared" si="37"/>
        <v>#DIV/0!</v>
      </c>
      <c r="P145" s="39" t="e">
        <f t="shared" si="37"/>
        <v>#DIV/0!</v>
      </c>
      <c r="Q145" s="39" t="e">
        <f t="shared" si="37"/>
        <v>#DIV/0!</v>
      </c>
      <c r="R145" s="39" t="e">
        <f t="shared" si="37"/>
        <v>#DIV/0!</v>
      </c>
      <c r="S145" s="39" t="e">
        <f t="shared" si="37"/>
        <v>#DIV/0!</v>
      </c>
      <c r="T145" s="39" t="e">
        <f t="shared" si="37"/>
        <v>#DIV/0!</v>
      </c>
      <c r="U145" s="39" t="e">
        <f t="shared" si="37"/>
        <v>#DIV/0!</v>
      </c>
      <c r="V145" s="39" t="e">
        <f t="shared" si="37"/>
        <v>#DIV/0!</v>
      </c>
    </row>
    <row r="146" spans="1:22" s="21" customFormat="1" ht="27" customHeight="1" hidden="1">
      <c r="A146" s="8" t="s">
        <v>50</v>
      </c>
      <c r="B146" s="25">
        <f>SUM(D146:V146)</f>
        <v>0</v>
      </c>
      <c r="C146" s="46" t="e">
        <f>B146/#REF!</f>
        <v>#REF!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104"/>
      <c r="N146" s="68"/>
      <c r="O146" s="34"/>
      <c r="P146" s="34"/>
      <c r="Q146" s="34"/>
      <c r="R146" s="34"/>
      <c r="S146" s="34"/>
      <c r="T146" s="68"/>
      <c r="U146" s="34"/>
      <c r="V146" s="34"/>
    </row>
    <row r="147" spans="1:22" s="21" customFormat="1" ht="28.5" customHeight="1" hidden="1">
      <c r="A147" s="8" t="s">
        <v>46</v>
      </c>
      <c r="B147" s="81" t="e">
        <f>B146/B144*10</f>
        <v>#DIV/0!</v>
      </c>
      <c r="C147" s="81" t="e">
        <f>C146/C144*10</f>
        <v>#REF!</v>
      </c>
      <c r="D147" s="82" t="e">
        <f>D146/D144*10</f>
        <v>#DIV/0!</v>
      </c>
      <c r="E147" s="82" t="e">
        <f>E146/E144*10</f>
        <v>#DIV/0!</v>
      </c>
      <c r="F147" s="82" t="e">
        <f aca="true" t="shared" si="38" ref="F147:L147">F146/F144*10</f>
        <v>#DIV/0!</v>
      </c>
      <c r="G147" s="82" t="e">
        <f t="shared" si="38"/>
        <v>#DIV/0!</v>
      </c>
      <c r="H147" s="82" t="e">
        <f t="shared" si="38"/>
        <v>#DIV/0!</v>
      </c>
      <c r="I147" s="82" t="e">
        <f t="shared" si="38"/>
        <v>#DIV/0!</v>
      </c>
      <c r="J147" s="82" t="e">
        <f t="shared" si="38"/>
        <v>#DIV/0!</v>
      </c>
      <c r="K147" s="82" t="e">
        <f t="shared" si="38"/>
        <v>#DIV/0!</v>
      </c>
      <c r="L147" s="82" t="e">
        <f t="shared" si="38"/>
        <v>#DIV/0!</v>
      </c>
      <c r="M147" s="82" t="e">
        <f aca="true" t="shared" si="39" ref="M147:U147">M146/M144*10</f>
        <v>#DIV/0!</v>
      </c>
      <c r="N147" s="82" t="e">
        <f t="shared" si="39"/>
        <v>#DIV/0!</v>
      </c>
      <c r="O147" s="82" t="e">
        <f t="shared" si="39"/>
        <v>#DIV/0!</v>
      </c>
      <c r="P147" s="82" t="e">
        <f t="shared" si="39"/>
        <v>#DIV/0!</v>
      </c>
      <c r="Q147" s="82" t="e">
        <f t="shared" si="39"/>
        <v>#DIV/0!</v>
      </c>
      <c r="R147" s="82" t="e">
        <f t="shared" si="39"/>
        <v>#DIV/0!</v>
      </c>
      <c r="S147" s="82" t="e">
        <f t="shared" si="39"/>
        <v>#DIV/0!</v>
      </c>
      <c r="T147" s="82" t="e">
        <f t="shared" si="39"/>
        <v>#DIV/0!</v>
      </c>
      <c r="U147" s="82" t="e">
        <f t="shared" si="39"/>
        <v>#DIV/0!</v>
      </c>
      <c r="V147" s="82" t="e">
        <f>V146/V144*10</f>
        <v>#DIV/0!</v>
      </c>
    </row>
    <row r="148" spans="1:22" s="21" customFormat="1" ht="27" customHeight="1" hidden="1" outlineLevel="1">
      <c r="A148" s="7" t="s">
        <v>52</v>
      </c>
      <c r="B148" s="87">
        <f>SUM(D148:V148)</f>
        <v>0</v>
      </c>
      <c r="C148" s="46" t="e">
        <f>B148/#REF!</f>
        <v>#REF!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21" customFormat="1" ht="27" customHeight="1" hidden="1" outlineLevel="1">
      <c r="A149" s="66" t="s">
        <v>53</v>
      </c>
      <c r="B149" s="70">
        <f>SUM(D149:V149)</f>
        <v>0</v>
      </c>
      <c r="C149" s="46" t="e">
        <f>B149/#REF!</f>
        <v>#REF!</v>
      </c>
      <c r="D149" s="50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104"/>
      <c r="S149" s="34"/>
      <c r="T149" s="34"/>
      <c r="U149" s="34"/>
      <c r="V149" s="34"/>
    </row>
    <row r="150" spans="1:22" s="21" customFormat="1" ht="27" customHeight="1" hidden="1" collapsed="1">
      <c r="A150" s="48" t="s">
        <v>1</v>
      </c>
      <c r="B150" s="103" t="e">
        <f>B149/B148</f>
        <v>#DIV/0!</v>
      </c>
      <c r="C150" s="46" t="e">
        <f>B150/#REF!</f>
        <v>#DIV/0!</v>
      </c>
      <c r="D150" s="5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1" customFormat="1" ht="27" customHeight="1" hidden="1">
      <c r="A151" s="8" t="s">
        <v>54</v>
      </c>
      <c r="B151" s="70">
        <f>SUM(D151:V151)</f>
        <v>0</v>
      </c>
      <c r="C151" s="46" t="e">
        <f>B151/#REF!</f>
        <v>#REF!</v>
      </c>
      <c r="D151" s="50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104"/>
      <c r="S151" s="34"/>
      <c r="T151" s="34"/>
      <c r="U151" s="34"/>
      <c r="V151" s="34"/>
    </row>
    <row r="152" spans="1:22" s="21" customFormat="1" ht="27" customHeight="1" hidden="1">
      <c r="A152" s="8" t="s">
        <v>46</v>
      </c>
      <c r="B152" s="81" t="e">
        <f>B151/B149*10</f>
        <v>#DIV/0!</v>
      </c>
      <c r="C152" s="46" t="e">
        <f>B152/#REF!</f>
        <v>#DIV/0!</v>
      </c>
      <c r="D152" s="50"/>
      <c r="E152" s="82"/>
      <c r="F152" s="82"/>
      <c r="G152" s="82" t="e">
        <f>G151/G149*10</f>
        <v>#DIV/0!</v>
      </c>
      <c r="H152" s="82"/>
      <c r="I152" s="82"/>
      <c r="J152" s="82"/>
      <c r="K152" s="82"/>
      <c r="L152" s="82"/>
      <c r="M152" s="82" t="e">
        <f>M151/M149*10</f>
        <v>#DIV/0!</v>
      </c>
      <c r="N152" s="82"/>
      <c r="O152" s="82" t="e">
        <f>O151/O149*10</f>
        <v>#DIV/0!</v>
      </c>
      <c r="P152" s="82"/>
      <c r="Q152" s="82" t="e">
        <f>Q151/Q149*10</f>
        <v>#DIV/0!</v>
      </c>
      <c r="R152" s="82" t="e">
        <f>R151/R149*10</f>
        <v>#DIV/0!</v>
      </c>
      <c r="S152" s="82"/>
      <c r="T152" s="82"/>
      <c r="U152" s="50"/>
      <c r="V152" s="82" t="e">
        <f>V151/V149*10</f>
        <v>#DIV/0!</v>
      </c>
    </row>
    <row r="153" spans="1:22" s="21" customFormat="1" ht="30" customHeight="1" hidden="1">
      <c r="A153" s="66" t="s">
        <v>80</v>
      </c>
      <c r="B153" s="25">
        <f>SUM(D153:V153)</f>
        <v>0</v>
      </c>
      <c r="C153" s="46" t="e">
        <f>B153/#REF!</f>
        <v>#REF!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21" customFormat="1" ht="27.75" customHeight="1" hidden="1">
      <c r="A154" s="8" t="s">
        <v>81</v>
      </c>
      <c r="B154" s="25">
        <f>SUM(D154:V154)</f>
        <v>0</v>
      </c>
      <c r="C154" s="46" t="e">
        <f>B154/#REF!</f>
        <v>#REF!</v>
      </c>
      <c r="D154" s="39"/>
      <c r="E154" s="39"/>
      <c r="F154" s="50"/>
      <c r="G154" s="39"/>
      <c r="H154" s="39"/>
      <c r="I154" s="39"/>
      <c r="J154" s="39"/>
      <c r="K154" s="50"/>
      <c r="L154" s="39"/>
      <c r="M154" s="39"/>
      <c r="N154" s="39"/>
      <c r="O154" s="39"/>
      <c r="P154" s="50"/>
      <c r="Q154" s="50"/>
      <c r="R154" s="50"/>
      <c r="S154" s="39"/>
      <c r="T154" s="39"/>
      <c r="U154" s="39"/>
      <c r="V154" s="39"/>
    </row>
    <row r="155" spans="1:22" s="21" customFormat="1" ht="30" customHeight="1" hidden="1">
      <c r="A155" s="8" t="s">
        <v>46</v>
      </c>
      <c r="B155" s="70" t="e">
        <f>B154/B153*10</f>
        <v>#DIV/0!</v>
      </c>
      <c r="C155" s="46" t="e">
        <f>B155/#REF!</f>
        <v>#DIV/0!</v>
      </c>
      <c r="D155" s="14"/>
      <c r="E155" s="14"/>
      <c r="F155" s="71" t="e">
        <f>F154/F153*10</f>
        <v>#DIV/0!</v>
      </c>
      <c r="G155" s="14"/>
      <c r="H155" s="14"/>
      <c r="I155" s="14"/>
      <c r="J155" s="14"/>
      <c r="K155" s="71" t="e">
        <f>K154/K153*10</f>
        <v>#DIV/0!</v>
      </c>
      <c r="L155" s="14"/>
      <c r="M155" s="14"/>
      <c r="N155" s="14"/>
      <c r="O155" s="14"/>
      <c r="P155" s="71" t="e">
        <f>P154/P153*10</f>
        <v>#DIV/0!</v>
      </c>
      <c r="Q155" s="71"/>
      <c r="R155" s="71" t="e">
        <f>R154/R153*10</f>
        <v>#DIV/0!</v>
      </c>
      <c r="S155" s="14"/>
      <c r="T155" s="14"/>
      <c r="U155" s="14"/>
      <c r="V155" s="14"/>
    </row>
    <row r="156" spans="1:22" s="21" customFormat="1" ht="27" customHeight="1" hidden="1" outlineLevel="1">
      <c r="A156" s="66" t="s">
        <v>44</v>
      </c>
      <c r="B156" s="25">
        <f>SUM(D156:V156)</f>
        <v>0</v>
      </c>
      <c r="C156" s="46" t="e">
        <f>B156/#REF!</f>
        <v>#REF!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21" customFormat="1" ht="27" customHeight="1" hidden="1" outlineLevel="1">
      <c r="A157" s="8" t="s">
        <v>45</v>
      </c>
      <c r="B157" s="25">
        <f>SUM(D157:V157)</f>
        <v>0</v>
      </c>
      <c r="C157" s="46" t="e">
        <f>B157/#REF!</f>
        <v>#REF!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21" customFormat="1" ht="27" customHeight="1" hidden="1" collapsed="1">
      <c r="A158" s="8" t="s">
        <v>46</v>
      </c>
      <c r="B158" s="81" t="e">
        <f>B157/B156*10</f>
        <v>#DIV/0!</v>
      </c>
      <c r="C158" s="46" t="e">
        <f>B158/#REF!</f>
        <v>#DIV/0!</v>
      </c>
      <c r="D158" s="82" t="e">
        <f>D157/D156*10</f>
        <v>#DIV/0!</v>
      </c>
      <c r="E158" s="82"/>
      <c r="F158" s="82" t="e">
        <f>F157/F156*10</f>
        <v>#DIV/0!</v>
      </c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 t="e">
        <f>T157/T156*10</f>
        <v>#DIV/0!</v>
      </c>
      <c r="U158" s="82"/>
      <c r="V158" s="82"/>
    </row>
    <row r="159" spans="1:22" s="21" customFormat="1" ht="27" customHeight="1" hidden="1" outlineLevel="1">
      <c r="A159" s="66" t="s">
        <v>146</v>
      </c>
      <c r="B159" s="25">
        <f>SUM(D159:V159)</f>
        <v>0</v>
      </c>
      <c r="C159" s="46" t="e">
        <f>B159/#REF!</f>
        <v>#REF!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21" customFormat="1" ht="27" customHeight="1" hidden="1" outlineLevel="1">
      <c r="A160" s="8" t="s">
        <v>147</v>
      </c>
      <c r="B160" s="25">
        <f>SUM(D160:V160)</f>
        <v>0</v>
      </c>
      <c r="C160" s="46" t="e">
        <f>B160/#REF!</f>
        <v>#REF!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21" customFormat="1" ht="27" customHeight="1" hidden="1" collapsed="1">
      <c r="A161" s="8" t="s">
        <v>46</v>
      </c>
      <c r="B161" s="81" t="e">
        <f>B160/B159*10</f>
        <v>#DIV/0!</v>
      </c>
      <c r="C161" s="46" t="e">
        <f>B161/#REF!</f>
        <v>#DIV/0!</v>
      </c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1:22" s="21" customFormat="1" ht="27" customHeight="1" hidden="1">
      <c r="A162" s="66" t="s">
        <v>51</v>
      </c>
      <c r="B162" s="25">
        <f>SUM(D162:V162)</f>
        <v>0</v>
      </c>
      <c r="C162" s="46" t="e">
        <f>B162/#REF!</f>
        <v>#REF!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86"/>
      <c r="P162" s="34"/>
      <c r="Q162" s="34"/>
      <c r="R162" s="34"/>
      <c r="S162" s="34"/>
      <c r="T162" s="34"/>
      <c r="U162" s="34"/>
      <c r="V162" s="34"/>
    </row>
    <row r="163" spans="1:22" s="21" customFormat="1" ht="27" customHeight="1" hidden="1">
      <c r="A163" s="66" t="s">
        <v>83</v>
      </c>
      <c r="B163" s="25"/>
      <c r="C163" s="46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21" customFormat="1" ht="27" customHeight="1" hidden="1">
      <c r="A164" s="66" t="s">
        <v>84</v>
      </c>
      <c r="B164" s="25"/>
      <c r="C164" s="46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65" customFormat="1" ht="29.25" customHeight="1" hidden="1">
      <c r="A165" s="8" t="s">
        <v>82</v>
      </c>
      <c r="B165" s="25">
        <f>SUM(D165:V165)</f>
        <v>0</v>
      </c>
      <c r="C165" s="46" t="e">
        <f>B165/#REF!</f>
        <v>#REF!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65" customFormat="1" ht="29.25" customHeight="1" hidden="1">
      <c r="A166" s="48" t="s">
        <v>86</v>
      </c>
      <c r="B166" s="46" t="e">
        <f>B165/B168</f>
        <v>#DIV/0!</v>
      </c>
      <c r="C166" s="37" t="e">
        <f>C165/C168</f>
        <v>#REF!</v>
      </c>
      <c r="D166" s="37" t="e">
        <f>D165/D168</f>
        <v>#DIV/0!</v>
      </c>
      <c r="E166" s="37" t="e">
        <f aca="true" t="shared" si="40" ref="E166:V166">E165/E168</f>
        <v>#DIV/0!</v>
      </c>
      <c r="F166" s="37" t="e">
        <f t="shared" si="40"/>
        <v>#DIV/0!</v>
      </c>
      <c r="G166" s="37" t="e">
        <f t="shared" si="40"/>
        <v>#DIV/0!</v>
      </c>
      <c r="H166" s="37" t="e">
        <f t="shared" si="40"/>
        <v>#DIV/0!</v>
      </c>
      <c r="I166" s="37" t="e">
        <f t="shared" si="40"/>
        <v>#DIV/0!</v>
      </c>
      <c r="J166" s="37" t="e">
        <f t="shared" si="40"/>
        <v>#DIV/0!</v>
      </c>
      <c r="K166" s="37" t="e">
        <f t="shared" si="40"/>
        <v>#DIV/0!</v>
      </c>
      <c r="L166" s="37" t="e">
        <f t="shared" si="40"/>
        <v>#DIV/0!</v>
      </c>
      <c r="M166" s="37" t="e">
        <f t="shared" si="40"/>
        <v>#DIV/0!</v>
      </c>
      <c r="N166" s="37" t="e">
        <f t="shared" si="40"/>
        <v>#DIV/0!</v>
      </c>
      <c r="O166" s="37" t="e">
        <f t="shared" si="40"/>
        <v>#DIV/0!</v>
      </c>
      <c r="P166" s="37" t="e">
        <f t="shared" si="40"/>
        <v>#DIV/0!</v>
      </c>
      <c r="Q166" s="37" t="e">
        <f t="shared" si="40"/>
        <v>#DIV/0!</v>
      </c>
      <c r="R166" s="37" t="e">
        <f t="shared" si="40"/>
        <v>#DIV/0!</v>
      </c>
      <c r="S166" s="37" t="e">
        <f t="shared" si="40"/>
        <v>#DIV/0!</v>
      </c>
      <c r="T166" s="37" t="e">
        <f t="shared" si="40"/>
        <v>#DIV/0!</v>
      </c>
      <c r="U166" s="37" t="e">
        <f t="shared" si="40"/>
        <v>#DIV/0!</v>
      </c>
      <c r="V166" s="37" t="e">
        <f t="shared" si="40"/>
        <v>#DIV/0!</v>
      </c>
    </row>
    <row r="167" spans="1:22" s="21" customFormat="1" ht="27" customHeight="1" hidden="1">
      <c r="A167" s="8" t="s">
        <v>56</v>
      </c>
      <c r="B167" s="25">
        <f>SUM(D167:V167)</f>
        <v>0</v>
      </c>
      <c r="C167" s="46" t="e">
        <f>B167/#REF!</f>
        <v>#REF!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</row>
    <row r="168" spans="1:22" s="21" customFormat="1" ht="27" customHeight="1" hidden="1" outlineLevel="1">
      <c r="A168" s="8" t="s">
        <v>55</v>
      </c>
      <c r="B168" s="25">
        <f>SUM(D168:V168)</f>
        <v>0</v>
      </c>
      <c r="C168" s="46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</row>
    <row r="169" spans="1:22" s="21" customFormat="1" ht="27" customHeight="1" hidden="1" outlineLevel="1">
      <c r="A169" s="8" t="s">
        <v>99</v>
      </c>
      <c r="B169" s="25">
        <f>SUM(D169:V169)</f>
        <v>0</v>
      </c>
      <c r="C169" s="46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</row>
    <row r="170" spans="1:22" s="21" customFormat="1" ht="27" customHeight="1" hidden="1" collapsed="1">
      <c r="A170" s="48" t="s">
        <v>1</v>
      </c>
      <c r="B170" s="30" t="e">
        <f aca="true" t="shared" si="41" ref="B170:V170">B169/B168</f>
        <v>#DIV/0!</v>
      </c>
      <c r="C170" s="30" t="e">
        <f t="shared" si="41"/>
        <v>#DIV/0!</v>
      </c>
      <c r="D170" s="31" t="e">
        <f t="shared" si="41"/>
        <v>#DIV/0!</v>
      </c>
      <c r="E170" s="31" t="e">
        <f t="shared" si="41"/>
        <v>#DIV/0!</v>
      </c>
      <c r="F170" s="31" t="e">
        <f t="shared" si="41"/>
        <v>#DIV/0!</v>
      </c>
      <c r="G170" s="31" t="e">
        <f>G169/G168</f>
        <v>#DIV/0!</v>
      </c>
      <c r="H170" s="31" t="e">
        <f t="shared" si="41"/>
        <v>#DIV/0!</v>
      </c>
      <c r="I170" s="31" t="e">
        <f t="shared" si="41"/>
        <v>#DIV/0!</v>
      </c>
      <c r="J170" s="31" t="e">
        <f t="shared" si="41"/>
        <v>#DIV/0!</v>
      </c>
      <c r="K170" s="31" t="e">
        <f t="shared" si="41"/>
        <v>#DIV/0!</v>
      </c>
      <c r="L170" s="31" t="e">
        <f t="shared" si="41"/>
        <v>#DIV/0!</v>
      </c>
      <c r="M170" s="31" t="e">
        <f t="shared" si="41"/>
        <v>#DIV/0!</v>
      </c>
      <c r="N170" s="31" t="e">
        <f t="shared" si="41"/>
        <v>#DIV/0!</v>
      </c>
      <c r="O170" s="31" t="e">
        <f t="shared" si="41"/>
        <v>#DIV/0!</v>
      </c>
      <c r="P170" s="31" t="e">
        <f t="shared" si="41"/>
        <v>#DIV/0!</v>
      </c>
      <c r="Q170" s="31" t="e">
        <f t="shared" si="41"/>
        <v>#DIV/0!</v>
      </c>
      <c r="R170" s="31" t="e">
        <f t="shared" si="41"/>
        <v>#DIV/0!</v>
      </c>
      <c r="S170" s="31" t="e">
        <f t="shared" si="41"/>
        <v>#DIV/0!</v>
      </c>
      <c r="T170" s="31" t="e">
        <f t="shared" si="41"/>
        <v>#DIV/0!</v>
      </c>
      <c r="U170" s="31" t="e">
        <f t="shared" si="41"/>
        <v>#DIV/0!</v>
      </c>
      <c r="V170" s="31" t="e">
        <f t="shared" si="41"/>
        <v>#DIV/0!</v>
      </c>
    </row>
    <row r="171" spans="1:22" s="21" customFormat="1" ht="27" customHeight="1" hidden="1">
      <c r="A171" s="7" t="s">
        <v>100</v>
      </c>
      <c r="B171" s="25">
        <f>SUM(D171:V171)</f>
        <v>0</v>
      </c>
      <c r="C171" s="30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</row>
    <row r="172" spans="1:22" s="21" customFormat="1" ht="27" customHeight="1" hidden="1">
      <c r="A172" s="7" t="s">
        <v>101</v>
      </c>
      <c r="B172" s="25">
        <f>SUM(D172:V172)</f>
        <v>0</v>
      </c>
      <c r="C172" s="30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</row>
    <row r="173" spans="1:22" s="21" customFormat="1" ht="0" customHeight="1" hidden="1">
      <c r="A173" s="7"/>
      <c r="B173" s="25"/>
      <c r="C173" s="30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</row>
    <row r="174" spans="1:22" s="65" customFormat="1" ht="39.75" customHeight="1" hidden="1" outlineLevel="1">
      <c r="A174" s="7" t="s">
        <v>135</v>
      </c>
      <c r="B174" s="25">
        <f>SUM(D174:V174)</f>
        <v>0</v>
      </c>
      <c r="C174" s="46" t="e">
        <f>B174/#REF!</f>
        <v>#REF!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s="64" customFormat="1" ht="29.25" customHeight="1" hidden="1" outlineLevel="1">
      <c r="A175" s="8" t="s">
        <v>32</v>
      </c>
      <c r="B175" s="25">
        <f>SUM(D175:V175)</f>
        <v>0</v>
      </c>
      <c r="C175" s="46" t="e">
        <f>B175/#REF!</f>
        <v>#REF!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65" customFormat="1" ht="29.25" customHeight="1" hidden="1" collapsed="1">
      <c r="A176" s="7" t="s">
        <v>37</v>
      </c>
      <c r="B176" s="28" t="e">
        <f aca="true" t="shared" si="42" ref="B176:V176">B175/B174</f>
        <v>#DIV/0!</v>
      </c>
      <c r="C176" s="28" t="e">
        <f t="shared" si="42"/>
        <v>#REF!</v>
      </c>
      <c r="D176" s="72" t="e">
        <f t="shared" si="42"/>
        <v>#DIV/0!</v>
      </c>
      <c r="E176" s="72" t="e">
        <f t="shared" si="42"/>
        <v>#DIV/0!</v>
      </c>
      <c r="F176" s="72" t="e">
        <f t="shared" si="42"/>
        <v>#DIV/0!</v>
      </c>
      <c r="G176" s="72" t="e">
        <f t="shared" si="42"/>
        <v>#DIV/0!</v>
      </c>
      <c r="H176" s="72" t="e">
        <f t="shared" si="42"/>
        <v>#DIV/0!</v>
      </c>
      <c r="I176" s="72" t="e">
        <f t="shared" si="42"/>
        <v>#DIV/0!</v>
      </c>
      <c r="J176" s="72" t="e">
        <f t="shared" si="42"/>
        <v>#DIV/0!</v>
      </c>
      <c r="K176" s="72" t="e">
        <f t="shared" si="42"/>
        <v>#DIV/0!</v>
      </c>
      <c r="L176" s="72" t="e">
        <f t="shared" si="42"/>
        <v>#DIV/0!</v>
      </c>
      <c r="M176" s="72" t="e">
        <f t="shared" si="42"/>
        <v>#DIV/0!</v>
      </c>
      <c r="N176" s="72" t="e">
        <f t="shared" si="42"/>
        <v>#DIV/0!</v>
      </c>
      <c r="O176" s="72" t="e">
        <f t="shared" si="42"/>
        <v>#DIV/0!</v>
      </c>
      <c r="P176" s="72" t="e">
        <f t="shared" si="42"/>
        <v>#DIV/0!</v>
      </c>
      <c r="Q176" s="72" t="e">
        <f t="shared" si="42"/>
        <v>#DIV/0!</v>
      </c>
      <c r="R176" s="72" t="e">
        <f t="shared" si="42"/>
        <v>#DIV/0!</v>
      </c>
      <c r="S176" s="72" t="e">
        <f t="shared" si="42"/>
        <v>#DIV/0!</v>
      </c>
      <c r="T176" s="72" t="e">
        <f t="shared" si="42"/>
        <v>#DIV/0!</v>
      </c>
      <c r="U176" s="72" t="e">
        <f t="shared" si="42"/>
        <v>#DIV/0!</v>
      </c>
      <c r="V176" s="72" t="e">
        <f t="shared" si="42"/>
        <v>#DIV/0!</v>
      </c>
    </row>
    <row r="177" spans="1:22" s="65" customFormat="1" ht="29.25" customHeight="1" hidden="1" outlineLevel="1">
      <c r="A177" s="7" t="s">
        <v>78</v>
      </c>
      <c r="B177" s="25">
        <f>SUM(D177:V177)</f>
        <v>0</v>
      </c>
      <c r="C177" s="46" t="e">
        <f>B177/#REF!</f>
        <v>#REF!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64" customFormat="1" ht="29.25" customHeight="1" hidden="1" outlineLevel="1">
      <c r="A178" s="8" t="s">
        <v>38</v>
      </c>
      <c r="B178" s="25">
        <f>SUM(D178:V178)</f>
        <v>0</v>
      </c>
      <c r="C178" s="46" t="e">
        <f>B178/#REF!</f>
        <v>#REF!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65" customFormat="1" ht="29.25" customHeight="1" hidden="1" collapsed="1">
      <c r="A179" s="7" t="s">
        <v>79</v>
      </c>
      <c r="B179" s="28" t="e">
        <f aca="true" t="shared" si="43" ref="B179:V179">B178/B177</f>
        <v>#DIV/0!</v>
      </c>
      <c r="C179" s="28" t="e">
        <f t="shared" si="43"/>
        <v>#REF!</v>
      </c>
      <c r="D179" s="72" t="e">
        <f t="shared" si="43"/>
        <v>#DIV/0!</v>
      </c>
      <c r="E179" s="72" t="e">
        <f t="shared" si="43"/>
        <v>#DIV/0!</v>
      </c>
      <c r="F179" s="72" t="e">
        <f t="shared" si="43"/>
        <v>#DIV/0!</v>
      </c>
      <c r="G179" s="72" t="e">
        <f t="shared" si="43"/>
        <v>#DIV/0!</v>
      </c>
      <c r="H179" s="72" t="e">
        <f t="shared" si="43"/>
        <v>#DIV/0!</v>
      </c>
      <c r="I179" s="72" t="e">
        <f t="shared" si="43"/>
        <v>#DIV/0!</v>
      </c>
      <c r="J179" s="72" t="e">
        <f t="shared" si="43"/>
        <v>#DIV/0!</v>
      </c>
      <c r="K179" s="72" t="e">
        <f t="shared" si="43"/>
        <v>#DIV/0!</v>
      </c>
      <c r="L179" s="72" t="e">
        <f t="shared" si="43"/>
        <v>#DIV/0!</v>
      </c>
      <c r="M179" s="72" t="e">
        <f t="shared" si="43"/>
        <v>#DIV/0!</v>
      </c>
      <c r="N179" s="72" t="e">
        <f t="shared" si="43"/>
        <v>#DIV/0!</v>
      </c>
      <c r="O179" s="72" t="e">
        <f t="shared" si="43"/>
        <v>#DIV/0!</v>
      </c>
      <c r="P179" s="72" t="e">
        <f t="shared" si="43"/>
        <v>#DIV/0!</v>
      </c>
      <c r="Q179" s="72" t="e">
        <f t="shared" si="43"/>
        <v>#DIV/0!</v>
      </c>
      <c r="R179" s="72" t="e">
        <f t="shared" si="43"/>
        <v>#DIV/0!</v>
      </c>
      <c r="S179" s="72" t="e">
        <f t="shared" si="43"/>
        <v>#DIV/0!</v>
      </c>
      <c r="T179" s="72" t="e">
        <f t="shared" si="43"/>
        <v>#DIV/0!</v>
      </c>
      <c r="U179" s="72" t="e">
        <f t="shared" si="43"/>
        <v>#DIV/0!</v>
      </c>
      <c r="V179" s="72" t="e">
        <f t="shared" si="43"/>
        <v>#DIV/0!</v>
      </c>
    </row>
    <row r="180" spans="1:22" s="65" customFormat="1" ht="25.5" customHeight="1" hidden="1">
      <c r="A180" s="48" t="s">
        <v>74</v>
      </c>
      <c r="B180" s="25"/>
      <c r="C180" s="46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64" customFormat="1" ht="29.25" customHeight="1" hidden="1" outlineLevel="1">
      <c r="A181" s="66" t="s">
        <v>96</v>
      </c>
      <c r="B181" s="25">
        <f>SUM(D181:V181)</f>
        <v>0</v>
      </c>
      <c r="C181" s="46" t="e">
        <f>B181/#REF!</f>
        <v>#REF!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64" customFormat="1" ht="29.25" customHeight="1" hidden="1" outlineLevel="1">
      <c r="A182" s="48" t="s">
        <v>104</v>
      </c>
      <c r="B182" s="25">
        <f>SUM(D182:V182)</f>
        <v>0</v>
      </c>
      <c r="C182" s="46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32" s="65" customFormat="1" ht="29.25" customHeight="1" hidden="1" outlineLevel="1">
      <c r="A183" s="48" t="s">
        <v>132</v>
      </c>
      <c r="B183" s="25">
        <f>SUM(D183:V183)</f>
        <v>0</v>
      </c>
      <c r="C183" s="46" t="e">
        <f>B183/#REF!</f>
        <v>#REF!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AF183" s="65" t="s">
        <v>23</v>
      </c>
    </row>
    <row r="184" spans="1:23" s="65" customFormat="1" ht="29.25" customHeight="1" hidden="1" outlineLevel="1">
      <c r="A184" s="48" t="s">
        <v>34</v>
      </c>
      <c r="B184" s="25">
        <f>B181*0.45</f>
        <v>0</v>
      </c>
      <c r="C184" s="25" t="e">
        <f>C181*0.45</f>
        <v>#REF!</v>
      </c>
      <c r="D184" s="14">
        <f aca="true" t="shared" si="44" ref="D184:V184">D181*0.45</f>
        <v>0</v>
      </c>
      <c r="E184" s="14">
        <f t="shared" si="44"/>
        <v>0</v>
      </c>
      <c r="F184" s="14">
        <f t="shared" si="44"/>
        <v>0</v>
      </c>
      <c r="G184" s="14">
        <f t="shared" si="44"/>
        <v>0</v>
      </c>
      <c r="H184" s="14">
        <f t="shared" si="44"/>
        <v>0</v>
      </c>
      <c r="I184" s="14">
        <f t="shared" si="44"/>
        <v>0</v>
      </c>
      <c r="J184" s="14">
        <f t="shared" si="44"/>
        <v>0</v>
      </c>
      <c r="K184" s="14">
        <f t="shared" si="44"/>
        <v>0</v>
      </c>
      <c r="L184" s="14">
        <f t="shared" si="44"/>
        <v>0</v>
      </c>
      <c r="M184" s="14">
        <f t="shared" si="44"/>
        <v>0</v>
      </c>
      <c r="N184" s="14">
        <f t="shared" si="44"/>
        <v>0</v>
      </c>
      <c r="O184" s="14">
        <f t="shared" si="44"/>
        <v>0</v>
      </c>
      <c r="P184" s="14">
        <f t="shared" si="44"/>
        <v>0</v>
      </c>
      <c r="Q184" s="14">
        <f t="shared" si="44"/>
        <v>0</v>
      </c>
      <c r="R184" s="14">
        <f t="shared" si="44"/>
        <v>0</v>
      </c>
      <c r="S184" s="14">
        <f t="shared" si="44"/>
        <v>0</v>
      </c>
      <c r="T184" s="14">
        <f t="shared" si="44"/>
        <v>0</v>
      </c>
      <c r="U184" s="14">
        <f t="shared" si="44"/>
        <v>0</v>
      </c>
      <c r="V184" s="14">
        <f t="shared" si="44"/>
        <v>0</v>
      </c>
      <c r="W184" s="67"/>
    </row>
    <row r="185" spans="1:22" s="65" customFormat="1" ht="24" customHeight="1" hidden="1" collapsed="1">
      <c r="A185" s="66" t="s">
        <v>33</v>
      </c>
      <c r="B185" s="46" t="e">
        <f aca="true" t="shared" si="45" ref="B185:V185">B181/B183</f>
        <v>#DIV/0!</v>
      </c>
      <c r="C185" s="46" t="e">
        <f t="shared" si="45"/>
        <v>#REF!</v>
      </c>
      <c r="D185" s="37" t="e">
        <f t="shared" si="45"/>
        <v>#DIV/0!</v>
      </c>
      <c r="E185" s="37" t="e">
        <f t="shared" si="45"/>
        <v>#DIV/0!</v>
      </c>
      <c r="F185" s="37" t="e">
        <f t="shared" si="45"/>
        <v>#DIV/0!</v>
      </c>
      <c r="G185" s="37" t="e">
        <f t="shared" si="45"/>
        <v>#DIV/0!</v>
      </c>
      <c r="H185" s="37" t="e">
        <f t="shared" si="45"/>
        <v>#DIV/0!</v>
      </c>
      <c r="I185" s="37" t="e">
        <f t="shared" si="45"/>
        <v>#DIV/0!</v>
      </c>
      <c r="J185" s="37" t="e">
        <f t="shared" si="45"/>
        <v>#DIV/0!</v>
      </c>
      <c r="K185" s="37" t="e">
        <f t="shared" si="45"/>
        <v>#DIV/0!</v>
      </c>
      <c r="L185" s="37" t="e">
        <f t="shared" si="45"/>
        <v>#DIV/0!</v>
      </c>
      <c r="M185" s="37" t="e">
        <f t="shared" si="45"/>
        <v>#DIV/0!</v>
      </c>
      <c r="N185" s="37" t="e">
        <f t="shared" si="45"/>
        <v>#DIV/0!</v>
      </c>
      <c r="O185" s="37" t="e">
        <f t="shared" si="45"/>
        <v>#DIV/0!</v>
      </c>
      <c r="P185" s="37" t="e">
        <f t="shared" si="45"/>
        <v>#DIV/0!</v>
      </c>
      <c r="Q185" s="37" t="e">
        <f t="shared" si="45"/>
        <v>#DIV/0!</v>
      </c>
      <c r="R185" s="37" t="e">
        <f t="shared" si="45"/>
        <v>#DIV/0!</v>
      </c>
      <c r="S185" s="37" t="e">
        <f t="shared" si="45"/>
        <v>#DIV/0!</v>
      </c>
      <c r="T185" s="37" t="e">
        <f t="shared" si="45"/>
        <v>#DIV/0!</v>
      </c>
      <c r="U185" s="37" t="e">
        <f t="shared" si="45"/>
        <v>#DIV/0!</v>
      </c>
      <c r="V185" s="37" t="e">
        <f t="shared" si="45"/>
        <v>#DIV/0!</v>
      </c>
    </row>
    <row r="186" spans="1:22" s="64" customFormat="1" ht="28.5" customHeight="1" hidden="1" outlineLevel="1">
      <c r="A186" s="66" t="s">
        <v>97</v>
      </c>
      <c r="B186" s="25">
        <f>SUM(D186:V186)</f>
        <v>0</v>
      </c>
      <c r="C186" s="46" t="e">
        <f>B186/#REF!</f>
        <v>#REF!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64" customFormat="1" ht="29.25" customHeight="1" hidden="1" outlineLevel="1">
      <c r="A187" s="48" t="s">
        <v>104</v>
      </c>
      <c r="B187" s="25">
        <f>SUM(D187:V187)</f>
        <v>0</v>
      </c>
      <c r="C187" s="46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s="65" customFormat="1" ht="29.25" customHeight="1" hidden="1" outlineLevel="1">
      <c r="A188" s="48" t="s">
        <v>130</v>
      </c>
      <c r="B188" s="25">
        <f>SUM(D188:V188)</f>
        <v>0</v>
      </c>
      <c r="C188" s="46" t="e">
        <f>B188/#REF!</f>
        <v>#REF!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65" customFormat="1" ht="29.25" customHeight="1" hidden="1" outlineLevel="1">
      <c r="A189" s="48" t="s">
        <v>35</v>
      </c>
      <c r="B189" s="25">
        <f>B186*0.3</f>
        <v>0</v>
      </c>
      <c r="C189" s="46" t="e">
        <f>B189/#REF!</f>
        <v>#REF!</v>
      </c>
      <c r="D189" s="27">
        <f aca="true" t="shared" si="46" ref="D189:V189">D186*0.3</f>
        <v>0</v>
      </c>
      <c r="E189" s="27">
        <f t="shared" si="46"/>
        <v>0</v>
      </c>
      <c r="F189" s="27">
        <f t="shared" si="46"/>
        <v>0</v>
      </c>
      <c r="G189" s="27">
        <f t="shared" si="46"/>
        <v>0</v>
      </c>
      <c r="H189" s="27">
        <f t="shared" si="46"/>
        <v>0</v>
      </c>
      <c r="I189" s="27">
        <f t="shared" si="46"/>
        <v>0</v>
      </c>
      <c r="J189" s="27">
        <f t="shared" si="46"/>
        <v>0</v>
      </c>
      <c r="K189" s="27">
        <f t="shared" si="46"/>
        <v>0</v>
      </c>
      <c r="L189" s="27">
        <f t="shared" si="46"/>
        <v>0</v>
      </c>
      <c r="M189" s="27">
        <f t="shared" si="46"/>
        <v>0</v>
      </c>
      <c r="N189" s="27">
        <f t="shared" si="46"/>
        <v>0</v>
      </c>
      <c r="O189" s="27">
        <f t="shared" si="46"/>
        <v>0</v>
      </c>
      <c r="P189" s="27">
        <f t="shared" si="46"/>
        <v>0</v>
      </c>
      <c r="Q189" s="27">
        <f t="shared" si="46"/>
        <v>0</v>
      </c>
      <c r="R189" s="27">
        <f t="shared" si="46"/>
        <v>0</v>
      </c>
      <c r="S189" s="27">
        <f t="shared" si="46"/>
        <v>0</v>
      </c>
      <c r="T189" s="27">
        <f t="shared" si="46"/>
        <v>0</v>
      </c>
      <c r="U189" s="27">
        <f t="shared" si="46"/>
        <v>0</v>
      </c>
      <c r="V189" s="27">
        <f t="shared" si="46"/>
        <v>0</v>
      </c>
    </row>
    <row r="190" spans="1:22" s="64" customFormat="1" ht="24" customHeight="1" hidden="1" collapsed="1">
      <c r="A190" s="48" t="s">
        <v>94</v>
      </c>
      <c r="B190" s="46" t="e">
        <f>B186/B188</f>
        <v>#DIV/0!</v>
      </c>
      <c r="C190" s="46" t="e">
        <f aca="true" t="shared" si="47" ref="C190:V190">C186/C188</f>
        <v>#REF!</v>
      </c>
      <c r="D190" s="37" t="e">
        <f t="shared" si="47"/>
        <v>#DIV/0!</v>
      </c>
      <c r="E190" s="37" t="e">
        <f t="shared" si="47"/>
        <v>#DIV/0!</v>
      </c>
      <c r="F190" s="37" t="e">
        <f t="shared" si="47"/>
        <v>#DIV/0!</v>
      </c>
      <c r="G190" s="37" t="e">
        <f t="shared" si="47"/>
        <v>#DIV/0!</v>
      </c>
      <c r="H190" s="37" t="e">
        <f t="shared" si="47"/>
        <v>#DIV/0!</v>
      </c>
      <c r="I190" s="37" t="e">
        <f t="shared" si="47"/>
        <v>#DIV/0!</v>
      </c>
      <c r="J190" s="37" t="e">
        <f t="shared" si="47"/>
        <v>#DIV/0!</v>
      </c>
      <c r="K190" s="37" t="e">
        <f t="shared" si="47"/>
        <v>#DIV/0!</v>
      </c>
      <c r="L190" s="37" t="e">
        <f t="shared" si="47"/>
        <v>#DIV/0!</v>
      </c>
      <c r="M190" s="37" t="e">
        <f t="shared" si="47"/>
        <v>#DIV/0!</v>
      </c>
      <c r="N190" s="37" t="e">
        <f t="shared" si="47"/>
        <v>#DIV/0!</v>
      </c>
      <c r="O190" s="37" t="e">
        <f t="shared" si="47"/>
        <v>#DIV/0!</v>
      </c>
      <c r="P190" s="37" t="e">
        <f t="shared" si="47"/>
        <v>#DIV/0!</v>
      </c>
      <c r="Q190" s="37" t="e">
        <f t="shared" si="47"/>
        <v>#DIV/0!</v>
      </c>
      <c r="R190" s="37" t="e">
        <f t="shared" si="47"/>
        <v>#DIV/0!</v>
      </c>
      <c r="S190" s="37" t="e">
        <f t="shared" si="47"/>
        <v>#DIV/0!</v>
      </c>
      <c r="T190" s="37" t="e">
        <f t="shared" si="47"/>
        <v>#DIV/0!</v>
      </c>
      <c r="U190" s="37" t="e">
        <f t="shared" si="47"/>
        <v>#DIV/0!</v>
      </c>
      <c r="V190" s="37" t="e">
        <f t="shared" si="47"/>
        <v>#DIV/0!</v>
      </c>
    </row>
    <row r="191" spans="1:22" s="64" customFormat="1" ht="29.25" customHeight="1" hidden="1" outlineLevel="1">
      <c r="A191" s="66" t="s">
        <v>98</v>
      </c>
      <c r="B191" s="25">
        <f>SUM(D191:V191)</f>
        <v>0</v>
      </c>
      <c r="C191" s="46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64" customFormat="1" ht="29.25" customHeight="1" hidden="1" outlineLevel="1">
      <c r="A192" s="48" t="s">
        <v>104</v>
      </c>
      <c r="B192" s="25">
        <f>SUM(D192:V192)</f>
        <v>0</v>
      </c>
      <c r="C192" s="46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s="65" customFormat="1" ht="27.75" customHeight="1" hidden="1" outlineLevel="1">
      <c r="A193" s="48" t="s">
        <v>130</v>
      </c>
      <c r="B193" s="25">
        <f>SUM(D193:V193)</f>
        <v>0</v>
      </c>
      <c r="C193" s="46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65" customFormat="1" ht="29.25" customHeight="1" hidden="1" outlineLevel="1">
      <c r="A194" s="48" t="s">
        <v>36</v>
      </c>
      <c r="B194" s="25">
        <f>B191*0.19</f>
        <v>0</v>
      </c>
      <c r="C194" s="46"/>
      <c r="D194" s="27">
        <f aca="true" t="shared" si="48" ref="D194:V194">D191*0.19</f>
        <v>0</v>
      </c>
      <c r="E194" s="27">
        <f t="shared" si="48"/>
        <v>0</v>
      </c>
      <c r="F194" s="27">
        <f t="shared" si="48"/>
        <v>0</v>
      </c>
      <c r="G194" s="27">
        <f t="shared" si="48"/>
        <v>0</v>
      </c>
      <c r="H194" s="27">
        <f t="shared" si="48"/>
        <v>0</v>
      </c>
      <c r="I194" s="27">
        <f t="shared" si="48"/>
        <v>0</v>
      </c>
      <c r="J194" s="27">
        <f t="shared" si="48"/>
        <v>0</v>
      </c>
      <c r="K194" s="27">
        <f t="shared" si="48"/>
        <v>0</v>
      </c>
      <c r="L194" s="27">
        <f t="shared" si="48"/>
        <v>0</v>
      </c>
      <c r="M194" s="27">
        <f t="shared" si="48"/>
        <v>0</v>
      </c>
      <c r="N194" s="27">
        <f t="shared" si="48"/>
        <v>0</v>
      </c>
      <c r="O194" s="27">
        <f t="shared" si="48"/>
        <v>0</v>
      </c>
      <c r="P194" s="27">
        <f t="shared" si="48"/>
        <v>0</v>
      </c>
      <c r="Q194" s="27">
        <f t="shared" si="48"/>
        <v>0</v>
      </c>
      <c r="R194" s="27">
        <f t="shared" si="48"/>
        <v>0</v>
      </c>
      <c r="S194" s="27">
        <f t="shared" si="48"/>
        <v>0</v>
      </c>
      <c r="T194" s="27">
        <f t="shared" si="48"/>
        <v>0</v>
      </c>
      <c r="U194" s="27">
        <f t="shared" si="48"/>
        <v>0</v>
      </c>
      <c r="V194" s="27">
        <f t="shared" si="48"/>
        <v>0</v>
      </c>
    </row>
    <row r="195" spans="1:22" s="64" customFormat="1" ht="24" customHeight="1" hidden="1" collapsed="1">
      <c r="A195" s="48" t="s">
        <v>95</v>
      </c>
      <c r="B195" s="46" t="e">
        <f aca="true" t="shared" si="49" ref="B195:V195">B191/B193</f>
        <v>#DIV/0!</v>
      </c>
      <c r="C195" s="46" t="e">
        <f t="shared" si="49"/>
        <v>#DIV/0!</v>
      </c>
      <c r="D195" s="37" t="e">
        <f t="shared" si="49"/>
        <v>#DIV/0!</v>
      </c>
      <c r="E195" s="37" t="e">
        <f t="shared" si="49"/>
        <v>#DIV/0!</v>
      </c>
      <c r="F195" s="37" t="e">
        <f t="shared" si="49"/>
        <v>#DIV/0!</v>
      </c>
      <c r="G195" s="37" t="e">
        <f t="shared" si="49"/>
        <v>#DIV/0!</v>
      </c>
      <c r="H195" s="37" t="e">
        <f t="shared" si="49"/>
        <v>#DIV/0!</v>
      </c>
      <c r="I195" s="37" t="e">
        <f t="shared" si="49"/>
        <v>#DIV/0!</v>
      </c>
      <c r="J195" s="37" t="e">
        <f t="shared" si="49"/>
        <v>#DIV/0!</v>
      </c>
      <c r="K195" s="37" t="e">
        <f t="shared" si="49"/>
        <v>#DIV/0!</v>
      </c>
      <c r="L195" s="37" t="e">
        <f t="shared" si="49"/>
        <v>#DIV/0!</v>
      </c>
      <c r="M195" s="37" t="e">
        <f t="shared" si="49"/>
        <v>#DIV/0!</v>
      </c>
      <c r="N195" s="37" t="e">
        <f t="shared" si="49"/>
        <v>#DIV/0!</v>
      </c>
      <c r="O195" s="37" t="e">
        <f t="shared" si="49"/>
        <v>#DIV/0!</v>
      </c>
      <c r="P195" s="37" t="e">
        <f t="shared" si="49"/>
        <v>#DIV/0!</v>
      </c>
      <c r="Q195" s="37" t="e">
        <f t="shared" si="49"/>
        <v>#DIV/0!</v>
      </c>
      <c r="R195" s="37" t="e">
        <f t="shared" si="49"/>
        <v>#DIV/0!</v>
      </c>
      <c r="S195" s="37" t="e">
        <f t="shared" si="49"/>
        <v>#DIV/0!</v>
      </c>
      <c r="T195" s="37" t="e">
        <f t="shared" si="49"/>
        <v>#DIV/0!</v>
      </c>
      <c r="U195" s="37" t="e">
        <f t="shared" si="49"/>
        <v>#DIV/0!</v>
      </c>
      <c r="V195" s="37" t="e">
        <f t="shared" si="49"/>
        <v>#DIV/0!</v>
      </c>
    </row>
    <row r="196" spans="1:22" s="65" customFormat="1" ht="29.25" customHeight="1" hidden="1">
      <c r="A196" s="66" t="s">
        <v>127</v>
      </c>
      <c r="B196" s="25">
        <f>SUM(D196:V196)</f>
        <v>0</v>
      </c>
      <c r="C196" s="46" t="e">
        <f>B196/#REF!</f>
        <v>#REF!</v>
      </c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65" customFormat="1" ht="29.25" customHeight="1" hidden="1">
      <c r="A197" s="48" t="s">
        <v>36</v>
      </c>
      <c r="B197" s="25">
        <f>B196*0.7</f>
        <v>0</v>
      </c>
      <c r="C197" s="46" t="e">
        <f>B197/#REF!</f>
        <v>#REF!</v>
      </c>
      <c r="D197" s="14">
        <f aca="true" t="shared" si="50" ref="D197:V197">D196*0.7</f>
        <v>0</v>
      </c>
      <c r="E197" s="14">
        <f t="shared" si="50"/>
        <v>0</v>
      </c>
      <c r="F197" s="14">
        <f t="shared" si="50"/>
        <v>0</v>
      </c>
      <c r="G197" s="14">
        <f t="shared" si="50"/>
        <v>0</v>
      </c>
      <c r="H197" s="14">
        <f t="shared" si="50"/>
        <v>0</v>
      </c>
      <c r="I197" s="14">
        <f t="shared" si="50"/>
        <v>0</v>
      </c>
      <c r="J197" s="14">
        <f t="shared" si="50"/>
        <v>0</v>
      </c>
      <c r="K197" s="14">
        <f t="shared" si="50"/>
        <v>0</v>
      </c>
      <c r="L197" s="14">
        <f t="shared" si="50"/>
        <v>0</v>
      </c>
      <c r="M197" s="14">
        <f t="shared" si="50"/>
        <v>0</v>
      </c>
      <c r="N197" s="14">
        <f t="shared" si="50"/>
        <v>0</v>
      </c>
      <c r="O197" s="14">
        <f t="shared" si="50"/>
        <v>0</v>
      </c>
      <c r="P197" s="14">
        <f t="shared" si="50"/>
        <v>0</v>
      </c>
      <c r="Q197" s="14">
        <f t="shared" si="50"/>
        <v>0</v>
      </c>
      <c r="R197" s="14">
        <f t="shared" si="50"/>
        <v>0</v>
      </c>
      <c r="S197" s="14">
        <f t="shared" si="50"/>
        <v>0</v>
      </c>
      <c r="T197" s="14">
        <f t="shared" si="50"/>
        <v>0</v>
      </c>
      <c r="U197" s="14">
        <f t="shared" si="50"/>
        <v>0</v>
      </c>
      <c r="V197" s="14">
        <f t="shared" si="50"/>
        <v>0</v>
      </c>
    </row>
    <row r="198" spans="1:22" s="65" customFormat="1" ht="28.5" customHeight="1" hidden="1">
      <c r="A198" s="8" t="s">
        <v>126</v>
      </c>
      <c r="B198" s="25">
        <f>SUM(D198:V198)</f>
        <v>0</v>
      </c>
      <c r="C198" s="46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  <row r="199" spans="1:22" s="65" customFormat="1" ht="25.5" customHeight="1" hidden="1">
      <c r="A199" s="48" t="s">
        <v>104</v>
      </c>
      <c r="B199" s="25">
        <f>SUM(D199:V199)</f>
        <v>0</v>
      </c>
      <c r="C199" s="46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</row>
    <row r="200" spans="1:22" s="65" customFormat="1" ht="29.25" customHeight="1" hidden="1">
      <c r="A200" s="48" t="s">
        <v>36</v>
      </c>
      <c r="B200" s="25">
        <f>B199*0.2</f>
        <v>0</v>
      </c>
      <c r="C200" s="46" t="e">
        <f>B200/#REF!</f>
        <v>#REF!</v>
      </c>
      <c r="D200" s="14">
        <f aca="true" t="shared" si="51" ref="D200:V200">D199*0.2</f>
        <v>0</v>
      </c>
      <c r="E200" s="14">
        <f t="shared" si="51"/>
        <v>0</v>
      </c>
      <c r="F200" s="14">
        <f t="shared" si="51"/>
        <v>0</v>
      </c>
      <c r="G200" s="14">
        <f t="shared" si="51"/>
        <v>0</v>
      </c>
      <c r="H200" s="14">
        <f t="shared" si="51"/>
        <v>0</v>
      </c>
      <c r="I200" s="14">
        <f t="shared" si="51"/>
        <v>0</v>
      </c>
      <c r="J200" s="14">
        <f t="shared" si="51"/>
        <v>0</v>
      </c>
      <c r="K200" s="14">
        <f t="shared" si="51"/>
        <v>0</v>
      </c>
      <c r="L200" s="14">
        <f t="shared" si="51"/>
        <v>0</v>
      </c>
      <c r="M200" s="14">
        <f t="shared" si="51"/>
        <v>0</v>
      </c>
      <c r="N200" s="14">
        <f t="shared" si="51"/>
        <v>0</v>
      </c>
      <c r="O200" s="14">
        <f t="shared" si="51"/>
        <v>0</v>
      </c>
      <c r="P200" s="14">
        <f t="shared" si="51"/>
        <v>0</v>
      </c>
      <c r="Q200" s="14">
        <f t="shared" si="51"/>
        <v>0</v>
      </c>
      <c r="R200" s="14">
        <f t="shared" si="51"/>
        <v>0</v>
      </c>
      <c r="S200" s="14">
        <f t="shared" si="51"/>
        <v>0</v>
      </c>
      <c r="T200" s="14">
        <f t="shared" si="51"/>
        <v>0</v>
      </c>
      <c r="U200" s="14">
        <f t="shared" si="51"/>
        <v>0</v>
      </c>
      <c r="V200" s="14">
        <f t="shared" si="51"/>
        <v>0</v>
      </c>
    </row>
    <row r="201" spans="1:22" s="65" customFormat="1" ht="45.75" customHeight="1" hidden="1">
      <c r="A201" s="8" t="s">
        <v>131</v>
      </c>
      <c r="B201" s="25">
        <f>SUM(D201:V201)</f>
        <v>0</v>
      </c>
      <c r="C201" s="46" t="e">
        <f>B201/#REF!</f>
        <v>#REF!</v>
      </c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1:22" s="65" customFormat="1" ht="29.25" customHeight="1" hidden="1">
      <c r="A202" s="8" t="s">
        <v>128</v>
      </c>
      <c r="B202" s="25">
        <f aca="true" t="shared" si="52" ref="B202:V202">B200+B197+B194+B189+B184</f>
        <v>0</v>
      </c>
      <c r="C202" s="25" t="e">
        <f t="shared" si="52"/>
        <v>#REF!</v>
      </c>
      <c r="D202" s="14">
        <f t="shared" si="52"/>
        <v>0</v>
      </c>
      <c r="E202" s="14">
        <f t="shared" si="52"/>
        <v>0</v>
      </c>
      <c r="F202" s="14">
        <f t="shared" si="52"/>
        <v>0</v>
      </c>
      <c r="G202" s="14">
        <f t="shared" si="52"/>
        <v>0</v>
      </c>
      <c r="H202" s="14">
        <f t="shared" si="52"/>
        <v>0</v>
      </c>
      <c r="I202" s="14">
        <f t="shared" si="52"/>
        <v>0</v>
      </c>
      <c r="J202" s="14">
        <f t="shared" si="52"/>
        <v>0</v>
      </c>
      <c r="K202" s="14">
        <f t="shared" si="52"/>
        <v>0</v>
      </c>
      <c r="L202" s="14">
        <f>L200+L197+L194+L189+L184</f>
        <v>0</v>
      </c>
      <c r="M202" s="14">
        <f t="shared" si="52"/>
        <v>0</v>
      </c>
      <c r="N202" s="14">
        <f t="shared" si="52"/>
        <v>0</v>
      </c>
      <c r="O202" s="14">
        <f t="shared" si="52"/>
        <v>0</v>
      </c>
      <c r="P202" s="14">
        <f t="shared" si="52"/>
        <v>0</v>
      </c>
      <c r="Q202" s="14">
        <f t="shared" si="52"/>
        <v>0</v>
      </c>
      <c r="R202" s="14">
        <f t="shared" si="52"/>
        <v>0</v>
      </c>
      <c r="S202" s="14">
        <f t="shared" si="52"/>
        <v>0</v>
      </c>
      <c r="T202" s="14">
        <f t="shared" si="52"/>
        <v>0</v>
      </c>
      <c r="U202" s="14">
        <f t="shared" si="52"/>
        <v>0</v>
      </c>
      <c r="V202" s="14">
        <f t="shared" si="52"/>
        <v>0</v>
      </c>
    </row>
    <row r="203" spans="1:22" s="65" customFormat="1" ht="29.25" customHeight="1" hidden="1">
      <c r="A203" s="8" t="s">
        <v>62</v>
      </c>
      <c r="B203" s="46" t="e">
        <f>B202/B201</f>
        <v>#DIV/0!</v>
      </c>
      <c r="C203" s="37" t="e">
        <f>C202/C201</f>
        <v>#REF!</v>
      </c>
      <c r="D203" s="37" t="e">
        <f aca="true" t="shared" si="53" ref="D203:V203">D202/D201</f>
        <v>#DIV/0!</v>
      </c>
      <c r="E203" s="37" t="e">
        <f t="shared" si="53"/>
        <v>#DIV/0!</v>
      </c>
      <c r="F203" s="37" t="e">
        <f t="shared" si="53"/>
        <v>#DIV/0!</v>
      </c>
      <c r="G203" s="37" t="e">
        <f t="shared" si="53"/>
        <v>#DIV/0!</v>
      </c>
      <c r="H203" s="37" t="e">
        <f t="shared" si="53"/>
        <v>#DIV/0!</v>
      </c>
      <c r="I203" s="37" t="e">
        <f t="shared" si="53"/>
        <v>#DIV/0!</v>
      </c>
      <c r="J203" s="37" t="e">
        <f t="shared" si="53"/>
        <v>#DIV/0!</v>
      </c>
      <c r="K203" s="37" t="e">
        <f t="shared" si="53"/>
        <v>#DIV/0!</v>
      </c>
      <c r="L203" s="37" t="e">
        <f t="shared" si="53"/>
        <v>#DIV/0!</v>
      </c>
      <c r="M203" s="37" t="e">
        <f t="shared" si="53"/>
        <v>#DIV/0!</v>
      </c>
      <c r="N203" s="37" t="e">
        <f t="shared" si="53"/>
        <v>#DIV/0!</v>
      </c>
      <c r="O203" s="37" t="e">
        <f t="shared" si="53"/>
        <v>#DIV/0!</v>
      </c>
      <c r="P203" s="37" t="e">
        <f t="shared" si="53"/>
        <v>#DIV/0!</v>
      </c>
      <c r="Q203" s="37" t="e">
        <f t="shared" si="53"/>
        <v>#DIV/0!</v>
      </c>
      <c r="R203" s="37" t="e">
        <f t="shared" si="53"/>
        <v>#DIV/0!</v>
      </c>
      <c r="S203" s="37" t="e">
        <f t="shared" si="53"/>
        <v>#DIV/0!</v>
      </c>
      <c r="T203" s="37" t="e">
        <f t="shared" si="53"/>
        <v>#DIV/0!</v>
      </c>
      <c r="U203" s="37" t="e">
        <f t="shared" si="53"/>
        <v>#DIV/0!</v>
      </c>
      <c r="V203" s="37" t="e">
        <f t="shared" si="53"/>
        <v>#DIV/0!</v>
      </c>
    </row>
    <row r="204" spans="1:22" s="65" customFormat="1" ht="33" customHeight="1" hidden="1">
      <c r="A204" s="48" t="s">
        <v>103</v>
      </c>
      <c r="B204" s="25">
        <f>B182*0.45+B187*0.3+B192*0.19+B199*0.2</f>
        <v>0</v>
      </c>
      <c r="C204" s="23"/>
      <c r="D204" s="69">
        <f>D182*0.45+D187*0.3+D192*0.19+D199*0.2</f>
        <v>0</v>
      </c>
      <c r="E204" s="69">
        <f aca="true" t="shared" si="54" ref="E204:V204">E182*0.45+E187*0.3+E192*0.19+E199*0.2</f>
        <v>0</v>
      </c>
      <c r="F204" s="69">
        <f t="shared" si="54"/>
        <v>0</v>
      </c>
      <c r="G204" s="69">
        <f t="shared" si="54"/>
        <v>0</v>
      </c>
      <c r="H204" s="69">
        <f t="shared" si="54"/>
        <v>0</v>
      </c>
      <c r="I204" s="69">
        <f t="shared" si="54"/>
        <v>0</v>
      </c>
      <c r="J204" s="69">
        <f t="shared" si="54"/>
        <v>0</v>
      </c>
      <c r="K204" s="69">
        <f t="shared" si="54"/>
        <v>0</v>
      </c>
      <c r="L204" s="69">
        <f t="shared" si="54"/>
        <v>0</v>
      </c>
      <c r="M204" s="69">
        <f t="shared" si="54"/>
        <v>0</v>
      </c>
      <c r="N204" s="69">
        <f t="shared" si="54"/>
        <v>0</v>
      </c>
      <c r="O204" s="69">
        <f t="shared" si="54"/>
        <v>0</v>
      </c>
      <c r="P204" s="69">
        <f t="shared" si="54"/>
        <v>0</v>
      </c>
      <c r="Q204" s="69">
        <f t="shared" si="54"/>
        <v>0</v>
      </c>
      <c r="R204" s="69">
        <f t="shared" si="54"/>
        <v>0</v>
      </c>
      <c r="S204" s="69">
        <f t="shared" si="54"/>
        <v>0</v>
      </c>
      <c r="T204" s="69">
        <f t="shared" si="54"/>
        <v>0</v>
      </c>
      <c r="U204" s="69">
        <f t="shared" si="54"/>
        <v>0</v>
      </c>
      <c r="V204" s="69">
        <f t="shared" si="54"/>
        <v>0</v>
      </c>
    </row>
    <row r="205" spans="1:22" s="65" customFormat="1" ht="24" customHeight="1" hidden="1">
      <c r="A205" s="48" t="s">
        <v>105</v>
      </c>
      <c r="B205" s="14">
        <v>53166.6</v>
      </c>
      <c r="C205" s="37" t="e">
        <f>B205/#REF!</f>
        <v>#REF!</v>
      </c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</row>
    <row r="206" spans="1:22" s="65" customFormat="1" ht="27.75" customHeight="1" hidden="1">
      <c r="A206" s="66" t="s">
        <v>93</v>
      </c>
      <c r="B206" s="70">
        <f>B202*10/B205</f>
        <v>0</v>
      </c>
      <c r="C206" s="70" t="e">
        <f>C202/#REF!</f>
        <v>#REF!</v>
      </c>
      <c r="D206" s="71" t="e">
        <f aca="true" t="shared" si="55" ref="D206:V206">D202*10/D205</f>
        <v>#DIV/0!</v>
      </c>
      <c r="E206" s="71" t="e">
        <f t="shared" si="55"/>
        <v>#DIV/0!</v>
      </c>
      <c r="F206" s="71" t="e">
        <f t="shared" si="55"/>
        <v>#DIV/0!</v>
      </c>
      <c r="G206" s="71" t="e">
        <f t="shared" si="55"/>
        <v>#DIV/0!</v>
      </c>
      <c r="H206" s="71" t="e">
        <f t="shared" si="55"/>
        <v>#DIV/0!</v>
      </c>
      <c r="I206" s="71" t="e">
        <f t="shared" si="55"/>
        <v>#DIV/0!</v>
      </c>
      <c r="J206" s="71" t="e">
        <f t="shared" si="55"/>
        <v>#DIV/0!</v>
      </c>
      <c r="K206" s="71" t="e">
        <f t="shared" si="55"/>
        <v>#DIV/0!</v>
      </c>
      <c r="L206" s="71" t="e">
        <f t="shared" si="55"/>
        <v>#DIV/0!</v>
      </c>
      <c r="M206" s="71" t="e">
        <f t="shared" si="55"/>
        <v>#DIV/0!</v>
      </c>
      <c r="N206" s="71" t="e">
        <f t="shared" si="55"/>
        <v>#DIV/0!</v>
      </c>
      <c r="O206" s="71" t="e">
        <f t="shared" si="55"/>
        <v>#DIV/0!</v>
      </c>
      <c r="P206" s="71" t="e">
        <f t="shared" si="55"/>
        <v>#DIV/0!</v>
      </c>
      <c r="Q206" s="71" t="e">
        <f t="shared" si="55"/>
        <v>#DIV/0!</v>
      </c>
      <c r="R206" s="71" t="e">
        <f t="shared" si="55"/>
        <v>#DIV/0!</v>
      </c>
      <c r="S206" s="71" t="e">
        <f t="shared" si="55"/>
        <v>#DIV/0!</v>
      </c>
      <c r="T206" s="71" t="e">
        <f t="shared" si="55"/>
        <v>#DIV/0!</v>
      </c>
      <c r="U206" s="71" t="e">
        <f t="shared" si="55"/>
        <v>#DIV/0!</v>
      </c>
      <c r="V206" s="71" t="e">
        <f t="shared" si="55"/>
        <v>#DIV/0!</v>
      </c>
    </row>
    <row r="207" spans="1:22" s="83" customFormat="1" ht="20.25" customHeight="1" hidden="1">
      <c r="A207" s="130" t="s">
        <v>164</v>
      </c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</row>
    <row r="208" spans="1:22" s="83" customFormat="1" ht="27.75" customHeight="1" hidden="1">
      <c r="A208" s="66" t="s">
        <v>137</v>
      </c>
      <c r="B208" s="70">
        <f>SUM(D208:V208)</f>
        <v>0</v>
      </c>
      <c r="C208" s="70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</row>
    <row r="209" spans="1:22" s="83" customFormat="1" ht="24.75" customHeight="1" hidden="1">
      <c r="A209" s="66" t="s">
        <v>138</v>
      </c>
      <c r="B209" s="70"/>
      <c r="C209" s="70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</row>
    <row r="210" spans="1:22" s="83" customFormat="1" ht="24.75" customHeight="1" hidden="1">
      <c r="A210" s="66" t="s">
        <v>139</v>
      </c>
      <c r="B210" s="70"/>
      <c r="C210" s="70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</row>
    <row r="211" spans="1:23" s="83" customFormat="1" ht="24.75" customHeight="1" hidden="1">
      <c r="A211" s="114" t="s">
        <v>141</v>
      </c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84"/>
    </row>
    <row r="212" spans="1:23" s="83" customFormat="1" ht="43.5" customHeight="1" hidden="1">
      <c r="A212" s="113" t="s">
        <v>140</v>
      </c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84"/>
    </row>
    <row r="213" spans="1:22" ht="36" customHeight="1" hidden="1">
      <c r="A213" s="113" t="s">
        <v>129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</row>
    <row r="214" spans="1:22" ht="36" customHeight="1" hidden="1">
      <c r="A214" s="73" t="s">
        <v>136</v>
      </c>
      <c r="B214" s="77">
        <f>SUM(D214:V214)</f>
        <v>900</v>
      </c>
      <c r="C214" s="77"/>
      <c r="D214" s="77"/>
      <c r="E214" s="77"/>
      <c r="F214" s="77">
        <v>138</v>
      </c>
      <c r="G214" s="77">
        <v>140</v>
      </c>
      <c r="H214" s="77">
        <v>2</v>
      </c>
      <c r="I214" s="77"/>
      <c r="J214" s="77">
        <v>202</v>
      </c>
      <c r="K214" s="77">
        <v>242</v>
      </c>
      <c r="L214" s="77">
        <v>55</v>
      </c>
      <c r="M214" s="77"/>
      <c r="N214" s="77"/>
      <c r="O214" s="77"/>
      <c r="P214" s="77"/>
      <c r="Q214" s="77">
        <v>61</v>
      </c>
      <c r="R214" s="77">
        <v>25</v>
      </c>
      <c r="S214" s="77">
        <v>35</v>
      </c>
      <c r="T214" s="77"/>
      <c r="U214" s="77"/>
      <c r="V214" s="77"/>
    </row>
    <row r="215" spans="1:19" s="75" customFormat="1" ht="29.25" customHeight="1" hidden="1">
      <c r="A215" s="75" t="s">
        <v>133</v>
      </c>
      <c r="B215" s="76">
        <f>SUM(D215:V215)</f>
        <v>17</v>
      </c>
      <c r="C215" s="74"/>
      <c r="E215" s="75">
        <v>4</v>
      </c>
      <c r="F215" s="75">
        <v>8</v>
      </c>
      <c r="Q215" s="75">
        <v>1</v>
      </c>
      <c r="S215" s="75">
        <v>4</v>
      </c>
    </row>
    <row r="216" spans="1:3" s="60" customFormat="1" ht="16.5" hidden="1">
      <c r="A216" s="61"/>
      <c r="B216" s="62">
        <f>B47+B61+B65+B67+B70+B71+B72+B73+B74+B75+B77+200+100</f>
        <v>751</v>
      </c>
      <c r="C216" s="58"/>
    </row>
    <row r="217" spans="1:3" ht="21" customHeight="1" hidden="1">
      <c r="A217" s="94"/>
      <c r="B217" s="78"/>
      <c r="C217" s="9"/>
    </row>
    <row r="218" spans="1:9" ht="20.25" customHeight="1" hidden="1">
      <c r="A218" s="111" t="s">
        <v>165</v>
      </c>
      <c r="B218" s="112"/>
      <c r="C218" s="112"/>
      <c r="D218" s="112"/>
      <c r="E218" s="112"/>
      <c r="F218" s="112"/>
      <c r="G218" s="112"/>
      <c r="H218" s="112"/>
      <c r="I218" s="112"/>
    </row>
    <row r="219" spans="1:22" ht="16.5" hidden="1">
      <c r="A219" s="95">
        <v>1</v>
      </c>
      <c r="B219" s="9">
        <f>SUM(D219:V219)</f>
        <v>9</v>
      </c>
      <c r="C219" s="9"/>
      <c r="E219" s="40">
        <v>1</v>
      </c>
      <c r="G219" s="40">
        <v>3</v>
      </c>
      <c r="I219" s="40">
        <v>3</v>
      </c>
      <c r="L219" s="40">
        <v>1</v>
      </c>
      <c r="V219" s="40">
        <v>1</v>
      </c>
    </row>
    <row r="220" spans="1:22" ht="66" customHeight="1" hidden="1">
      <c r="A220" s="96" t="s">
        <v>156</v>
      </c>
      <c r="B220" s="97">
        <f>SUM(D220:V220)</f>
        <v>133</v>
      </c>
      <c r="C220" s="97"/>
      <c r="D220" s="97">
        <v>2</v>
      </c>
      <c r="E220" s="97">
        <v>5</v>
      </c>
      <c r="F220" s="97">
        <v>3</v>
      </c>
      <c r="G220" s="97">
        <v>17</v>
      </c>
      <c r="H220" s="97">
        <v>4</v>
      </c>
      <c r="I220" s="97">
        <v>20</v>
      </c>
      <c r="J220" s="97">
        <v>6</v>
      </c>
      <c r="K220" s="97">
        <v>21</v>
      </c>
      <c r="L220" s="97">
        <v>9</v>
      </c>
      <c r="M220" s="97">
        <v>5</v>
      </c>
      <c r="N220" s="97">
        <v>2</v>
      </c>
      <c r="O220" s="97">
        <v>8</v>
      </c>
      <c r="P220" s="97">
        <v>4</v>
      </c>
      <c r="Q220" s="97">
        <v>7</v>
      </c>
      <c r="R220" s="97">
        <v>7</v>
      </c>
      <c r="S220" s="97">
        <v>1</v>
      </c>
      <c r="T220" s="97">
        <v>3</v>
      </c>
      <c r="U220" s="97">
        <v>5</v>
      </c>
      <c r="V220" s="97">
        <v>4</v>
      </c>
    </row>
    <row r="221" spans="1:22" ht="48.75" customHeight="1" hidden="1">
      <c r="A221" s="98" t="s">
        <v>157</v>
      </c>
      <c r="B221" s="25">
        <f>SUM(D221:V221)</f>
        <v>13</v>
      </c>
      <c r="C221" s="98"/>
      <c r="D221" s="98"/>
      <c r="E221" s="98"/>
      <c r="F221" s="98"/>
      <c r="G221" s="98">
        <v>3</v>
      </c>
      <c r="H221" s="98"/>
      <c r="I221" s="98"/>
      <c r="J221" s="98"/>
      <c r="K221" s="98">
        <v>5</v>
      </c>
      <c r="L221" s="98"/>
      <c r="M221" s="98">
        <v>5</v>
      </c>
      <c r="N221" s="98"/>
      <c r="O221" s="98"/>
      <c r="P221" s="99">
        <v>0</v>
      </c>
      <c r="Q221" s="98"/>
      <c r="R221" s="98"/>
      <c r="S221" s="98"/>
      <c r="T221" s="98"/>
      <c r="U221" s="98"/>
      <c r="V221" s="98"/>
    </row>
    <row r="222" spans="1:22" s="21" customFormat="1" ht="51" customHeight="1" hidden="1">
      <c r="A222" s="8" t="s">
        <v>148</v>
      </c>
      <c r="B222" s="25">
        <f>SUM(D222:V222)</f>
        <v>195312</v>
      </c>
      <c r="C222" s="46" t="e">
        <f>B222/#REF!</f>
        <v>#REF!</v>
      </c>
      <c r="D222" s="34">
        <v>9530</v>
      </c>
      <c r="E222" s="34">
        <v>6996</v>
      </c>
      <c r="F222" s="34">
        <v>12799</v>
      </c>
      <c r="G222" s="34">
        <v>13942</v>
      </c>
      <c r="H222" s="34">
        <v>7063</v>
      </c>
      <c r="I222" s="34">
        <v>11971</v>
      </c>
      <c r="J222" s="34">
        <v>8412</v>
      </c>
      <c r="K222" s="34">
        <v>12590</v>
      </c>
      <c r="L222" s="34">
        <v>9502</v>
      </c>
      <c r="M222" s="34">
        <v>4296</v>
      </c>
      <c r="N222" s="34">
        <v>5460</v>
      </c>
      <c r="O222" s="34">
        <v>13285</v>
      </c>
      <c r="P222" s="34">
        <v>15609</v>
      </c>
      <c r="Q222" s="34">
        <v>15400</v>
      </c>
      <c r="R222" s="34">
        <v>17173</v>
      </c>
      <c r="S222" s="34">
        <v>9417</v>
      </c>
      <c r="T222" s="34">
        <v>9305</v>
      </c>
      <c r="U222" s="34">
        <v>1945</v>
      </c>
      <c r="V222" s="34">
        <v>10617</v>
      </c>
    </row>
    <row r="223" spans="1:3" ht="16.5" hidden="1">
      <c r="A223" s="44"/>
      <c r="B223" s="9"/>
      <c r="C223" s="9"/>
    </row>
    <row r="224" spans="1:35" s="102" customFormat="1" ht="16.5" hidden="1">
      <c r="A224" s="100" t="s">
        <v>158</v>
      </c>
      <c r="B224" s="101">
        <f>SUM(D224:V224)</f>
        <v>43</v>
      </c>
      <c r="C224" s="101"/>
      <c r="D224" s="100">
        <v>3</v>
      </c>
      <c r="E224" s="100"/>
      <c r="F224" s="100"/>
      <c r="G224" s="100">
        <v>9</v>
      </c>
      <c r="H224" s="100">
        <v>5</v>
      </c>
      <c r="I224" s="100">
        <v>4</v>
      </c>
      <c r="J224" s="100">
        <v>3</v>
      </c>
      <c r="K224" s="100">
        <v>3</v>
      </c>
      <c r="L224" s="100"/>
      <c r="M224" s="100">
        <v>1</v>
      </c>
      <c r="N224" s="100">
        <v>3</v>
      </c>
      <c r="O224" s="100">
        <v>3</v>
      </c>
      <c r="P224" s="100"/>
      <c r="Q224" s="100">
        <v>5</v>
      </c>
      <c r="R224" s="100">
        <v>4</v>
      </c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</row>
    <row r="225" spans="1:35" s="102" customFormat="1" ht="16.5" hidden="1">
      <c r="A225" s="100" t="s">
        <v>159</v>
      </c>
      <c r="B225" s="101">
        <f>SUM(D225:V225)</f>
        <v>50</v>
      </c>
      <c r="C225" s="101"/>
      <c r="D225" s="100"/>
      <c r="E225" s="100"/>
      <c r="F225" s="100"/>
      <c r="G225" s="100">
        <v>11</v>
      </c>
      <c r="H225" s="100">
        <v>1</v>
      </c>
      <c r="I225" s="100">
        <v>12</v>
      </c>
      <c r="J225" s="100">
        <v>1</v>
      </c>
      <c r="K225" s="100">
        <v>10</v>
      </c>
      <c r="L225" s="100"/>
      <c r="M225" s="100">
        <v>2</v>
      </c>
      <c r="N225" s="100">
        <v>3</v>
      </c>
      <c r="O225" s="100">
        <v>2</v>
      </c>
      <c r="P225" s="100"/>
      <c r="Q225" s="100">
        <v>2</v>
      </c>
      <c r="R225" s="100">
        <v>4</v>
      </c>
      <c r="S225" s="100"/>
      <c r="T225" s="100"/>
      <c r="U225" s="100">
        <v>2</v>
      </c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</row>
    <row r="226" spans="1:3" ht="16.5">
      <c r="A226" s="44"/>
      <c r="B226" s="9"/>
      <c r="C226" s="9"/>
    </row>
    <row r="227" spans="1:3" ht="16.5">
      <c r="A227" s="44"/>
      <c r="B227" s="9"/>
      <c r="C227" s="9"/>
    </row>
    <row r="228" spans="1:3" ht="16.5">
      <c r="A228" s="44"/>
      <c r="B228" s="9"/>
      <c r="C228" s="9"/>
    </row>
    <row r="229" spans="1:3" ht="16.5">
      <c r="A229" s="44"/>
      <c r="B229" s="9"/>
      <c r="C229" s="9"/>
    </row>
    <row r="230" spans="1:3" ht="16.5">
      <c r="A230" s="44"/>
      <c r="B230" s="9"/>
      <c r="C230" s="9"/>
    </row>
    <row r="231" spans="1:3" ht="16.5">
      <c r="A231" s="44"/>
      <c r="B231" s="9"/>
      <c r="C231" s="9"/>
    </row>
    <row r="232" spans="1:3" ht="16.5">
      <c r="A232" s="44"/>
      <c r="B232" s="9"/>
      <c r="C232" s="9"/>
    </row>
    <row r="233" spans="1:3" ht="16.5">
      <c r="A233" s="44"/>
      <c r="B233" s="9"/>
      <c r="C233" s="9"/>
    </row>
    <row r="234" spans="1:3" ht="16.5">
      <c r="A234" s="44"/>
      <c r="B234" s="9"/>
      <c r="C234" s="9"/>
    </row>
    <row r="235" spans="1:3" ht="16.5">
      <c r="A235" s="44"/>
      <c r="B235" s="9"/>
      <c r="C235" s="9"/>
    </row>
    <row r="236" spans="1:3" ht="16.5">
      <c r="A236" s="44"/>
      <c r="B236" s="9"/>
      <c r="C236" s="9"/>
    </row>
    <row r="237" spans="1:3" ht="16.5">
      <c r="A237" s="44"/>
      <c r="B237" s="9"/>
      <c r="C237" s="9"/>
    </row>
    <row r="238" spans="1:3" ht="16.5">
      <c r="A238" s="44"/>
      <c r="B238" s="9"/>
      <c r="C238" s="9"/>
    </row>
    <row r="239" spans="1:3" ht="16.5">
      <c r="A239" s="44"/>
      <c r="B239" s="9"/>
      <c r="C239" s="9"/>
    </row>
    <row r="240" spans="1:3" ht="16.5">
      <c r="A240" s="44"/>
      <c r="B240" s="9"/>
      <c r="C240" s="9"/>
    </row>
    <row r="241" spans="1:3" ht="16.5">
      <c r="A241" s="44"/>
      <c r="B241" s="9"/>
      <c r="C241" s="9"/>
    </row>
    <row r="242" spans="1:3" ht="16.5">
      <c r="A242" s="44"/>
      <c r="B242" s="9"/>
      <c r="C242" s="9"/>
    </row>
    <row r="243" spans="1:3" ht="16.5">
      <c r="A243" s="44"/>
      <c r="B243" s="9"/>
      <c r="C243" s="9"/>
    </row>
  </sheetData>
  <sheetProtection/>
  <mergeCells count="29">
    <mergeCell ref="A207:V207"/>
    <mergeCell ref="L5:L6"/>
    <mergeCell ref="R5:R6"/>
    <mergeCell ref="H5:H6"/>
    <mergeCell ref="I5:I6"/>
    <mergeCell ref="J5:J6"/>
    <mergeCell ref="P5:P6"/>
    <mergeCell ref="O5:O6"/>
    <mergeCell ref="K5:K6"/>
    <mergeCell ref="M5:M6"/>
    <mergeCell ref="A2:V2"/>
    <mergeCell ref="A4:A6"/>
    <mergeCell ref="B4:B6"/>
    <mergeCell ref="D4:V4"/>
    <mergeCell ref="D5:D6"/>
    <mergeCell ref="C4:C6"/>
    <mergeCell ref="V5:V6"/>
    <mergeCell ref="G5:G6"/>
    <mergeCell ref="F5:F6"/>
    <mergeCell ref="E5:E6"/>
    <mergeCell ref="U5:U6"/>
    <mergeCell ref="Q5:Q6"/>
    <mergeCell ref="T5:T6"/>
    <mergeCell ref="N5:N6"/>
    <mergeCell ref="S5:S6"/>
    <mergeCell ref="A218:I218"/>
    <mergeCell ref="A212:V212"/>
    <mergeCell ref="A211:V211"/>
    <mergeCell ref="A213:V213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1200" verticalDpi="12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36.</dc:creator>
  <cp:keywords/>
  <dc:description/>
  <cp:lastModifiedBy>agronom</cp:lastModifiedBy>
  <cp:lastPrinted>2014-04-16T12:08:34Z</cp:lastPrinted>
  <dcterms:created xsi:type="dcterms:W3CDTF">2001-05-07T11:51:26Z</dcterms:created>
  <dcterms:modified xsi:type="dcterms:W3CDTF">2014-04-23T06:11:12Z</dcterms:modified>
  <cp:category/>
  <cp:version/>
  <cp:contentType/>
  <cp:contentStatus/>
</cp:coreProperties>
</file>