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 формированию1" sheetId="1" r:id="rId1"/>
  </sheets>
  <definedNames>
    <definedName name="_xlnm.Print_Area" localSheetId="0">'по формированию1'!$A$1:$AF$31</definedName>
    <definedName name="Excel_BuiltIn_Print_Area" localSheetId="0">'по формированию1'!$A$1:$T$31</definedName>
    <definedName name="Excel_BuiltIn_Print_Area" localSheetId="0">'по формированию1'!$A$4:$V$30</definedName>
  </definedNames>
  <calcPr fullCalcOnLoad="1"/>
</workbook>
</file>

<file path=xl/sharedStrings.xml><?xml version="1.0" encoding="utf-8"?>
<sst xmlns="http://schemas.openxmlformats.org/spreadsheetml/2006/main" count="85" uniqueCount="56">
  <si>
    <t>Приложение № 6</t>
  </si>
  <si>
    <t>План-график формирования земельных участков в счет земельных долей из земель сельскохозяйственного назначения на 2018 год
на территории Ядринского района Чувашской Республики в разрезе сельских поселений</t>
  </si>
  <si>
    <t>№ п/п</t>
  </si>
  <si>
    <t>Наименование поселения</t>
  </si>
  <si>
    <t>Всего невостребованных земельных долей</t>
  </si>
  <si>
    <t>Всего сформировано за МО</t>
  </si>
  <si>
    <t>Необходимо сформировать до 31.12.2018г.</t>
  </si>
  <si>
    <t>2018 год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</si>
  <si>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</si>
  <si>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</si>
  <si>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</si>
  <si>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</si>
  <si>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</si>
  <si>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</si>
  <si>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</si>
  <si>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</si>
  <si>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</si>
  <si>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</si>
  <si>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</si>
  <si>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</si>
  <si>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</t>
  </si>
  <si>
    <t>площадь, га</t>
  </si>
  <si>
    <t>1.</t>
  </si>
  <si>
    <t>Большесундырское</t>
  </si>
  <si>
    <t>2.</t>
  </si>
  <si>
    <t>Большечурашевское</t>
  </si>
  <si>
    <t>3.</t>
  </si>
  <si>
    <t>Большешемердянское</t>
  </si>
  <si>
    <t>4.</t>
  </si>
  <si>
    <t>Хочашевское</t>
  </si>
  <si>
    <t>5.</t>
  </si>
  <si>
    <t>Кильдишевское</t>
  </si>
  <si>
    <t>6.</t>
  </si>
  <si>
    <t>Кукшумское</t>
  </si>
  <si>
    <t>7.</t>
  </si>
  <si>
    <t>Малокарачкинское</t>
  </si>
  <si>
    <t>8.</t>
  </si>
  <si>
    <t>Мочарское</t>
  </si>
  <si>
    <t>9.</t>
  </si>
  <si>
    <t>Николаевское</t>
  </si>
  <si>
    <t>10.</t>
  </si>
  <si>
    <t>Персирланское</t>
  </si>
  <si>
    <t>11.</t>
  </si>
  <si>
    <t>Советское</t>
  </si>
  <si>
    <t>12.</t>
  </si>
  <si>
    <t>Стрелецкое</t>
  </si>
  <si>
    <t>13.</t>
  </si>
  <si>
    <t>Старотиньгешское</t>
  </si>
  <si>
    <t>14.</t>
  </si>
  <si>
    <t>Чебаковское</t>
  </si>
  <si>
    <t>15.</t>
  </si>
  <si>
    <t>Ювановское</t>
  </si>
  <si>
    <t>16.</t>
  </si>
  <si>
    <t>Ядринское сельское</t>
  </si>
  <si>
    <t>Ядринское городское</t>
  </si>
  <si>
    <t>Итого по муниципальному району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</si>
</sst>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3">
    <font>
      <sz val="10"/>
      <name val="Arial"/>
      <family val="2"/>
    </font>
    <font>
      <sz val="10"/>
      <color indexed="8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right"/>
    </xf>
    <xf numFmtId="164" fontId="0" fillId="0" borderId="0" xfId="0" applyBorder="1" applyAlignment="1">
      <alignment/>
    </xf>
    <xf numFmtId="164" fontId="3" fillId="0" borderId="1" xfId="0" applyNumberFormat="1" applyFont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vertical="top" wrapText="1"/>
    </xf>
    <xf numFmtId="165" fontId="8" fillId="0" borderId="3" xfId="0" applyNumberFormat="1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9" fillId="2" borderId="2" xfId="0" applyFont="1" applyFill="1" applyBorder="1" applyAlignment="1">
      <alignment horizontal="center" vertical="top" wrapText="1"/>
    </xf>
    <xf numFmtId="165" fontId="9" fillId="2" borderId="2" xfId="0" applyNumberFormat="1" applyFont="1" applyFill="1" applyBorder="1" applyAlignment="1">
      <alignment horizontal="center" vertical="top" wrapText="1"/>
    </xf>
    <xf numFmtId="164" fontId="10" fillId="2" borderId="0" xfId="0" applyFont="1" applyFill="1" applyAlignment="1">
      <alignment vertical="center"/>
    </xf>
    <xf numFmtId="165" fontId="8" fillId="0" borderId="2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top" wrapText="1"/>
    </xf>
    <xf numFmtId="166" fontId="8" fillId="0" borderId="3" xfId="0" applyNumberFormat="1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 wrapText="1"/>
    </xf>
    <xf numFmtId="165" fontId="12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5" fontId="6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12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view="pageBreakPreview" zoomScale="68" zoomScaleSheetLayoutView="68" workbookViewId="0" topLeftCell="I17">
      <selection activeCell="AF27" sqref="C10:AF27"/>
    </sheetView>
  </sheetViews>
  <sheetFormatPr defaultColWidth="9.140625" defaultRowHeight="12.75"/>
  <cols>
    <col min="1" max="1" width="5.140625" style="1" customWidth="1"/>
    <col min="2" max="2" width="29.00390625" style="0" customWidth="1"/>
    <col min="3" max="6" width="10.421875" style="2" customWidth="1"/>
    <col min="7" max="7" width="10.8515625" style="2" customWidth="1"/>
    <col min="8" max="8" width="10.00390625" style="2" customWidth="1"/>
    <col min="9" max="9" width="8.57421875" style="2" customWidth="1"/>
    <col min="10" max="10" width="9.00390625" style="0" customWidth="1"/>
    <col min="11" max="11" width="8.28125" style="0" customWidth="1"/>
    <col min="12" max="12" width="9.57421875" style="0" customWidth="1"/>
    <col min="13" max="13" width="9.00390625" style="0" customWidth="1"/>
    <col min="14" max="15" width="9.8515625" style="0" customWidth="1"/>
    <col min="16" max="16" width="10.421875" style="0" customWidth="1"/>
    <col min="17" max="17" width="9.00390625" style="0" customWidth="1"/>
    <col min="18" max="18" width="9.140625" style="0" customWidth="1"/>
    <col min="19" max="19" width="10.140625" style="0" customWidth="1"/>
    <col min="20" max="20" width="10.421875" style="0" customWidth="1"/>
    <col min="239" max="16384" width="11.57421875" style="0" customWidth="1"/>
  </cols>
  <sheetData>
    <row r="1" spans="1:9" s="4" customFormat="1" ht="15.75" customHeight="1" hidden="1">
      <c r="A1" s="3"/>
      <c r="C1" s="2"/>
      <c r="D1" s="2"/>
      <c r="E1" s="2"/>
      <c r="F1" s="2"/>
      <c r="G1" s="2"/>
      <c r="H1" s="2"/>
      <c r="I1" s="2"/>
    </row>
    <row r="2" spans="1:9" s="4" customFormat="1" ht="15" customHeight="1" hidden="1">
      <c r="A2" s="3"/>
      <c r="C2" s="2"/>
      <c r="D2" s="2"/>
      <c r="E2" s="2"/>
      <c r="F2" s="2"/>
      <c r="G2" s="2"/>
      <c r="H2" s="2"/>
      <c r="I2" s="2"/>
    </row>
    <row r="3" spans="1:32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="6" customFormat="1" ht="22.5" customHeight="1"/>
    <row r="5" spans="1:32" ht="48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4" customFormat="1" ht="24.75" customHeight="1">
      <c r="A6" s="8" t="s">
        <v>2</v>
      </c>
      <c r="B6" s="8" t="s">
        <v>3</v>
      </c>
      <c r="C6" s="8" t="s">
        <v>4</v>
      </c>
      <c r="D6" s="8"/>
      <c r="E6" s="8" t="s">
        <v>5</v>
      </c>
      <c r="F6" s="8"/>
      <c r="G6" s="8" t="s">
        <v>6</v>
      </c>
      <c r="H6" s="8"/>
      <c r="I6" s="8" t="s">
        <v>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4" customFormat="1" ht="69" customHeight="1">
      <c r="A7" s="8"/>
      <c r="B7" s="8"/>
      <c r="C7" s="8"/>
      <c r="D7" s="8"/>
      <c r="E7" s="8"/>
      <c r="F7" s="8"/>
      <c r="G7" s="8"/>
      <c r="H7" s="8"/>
      <c r="I7" s="8" t="s">
        <v>8</v>
      </c>
      <c r="J7" s="8"/>
      <c r="K7" s="8" t="s">
        <v>9</v>
      </c>
      <c r="L7" s="8"/>
      <c r="M7" s="9" t="s">
        <v>10</v>
      </c>
      <c r="N7" s="9"/>
      <c r="O7" s="9" t="s">
        <v>11</v>
      </c>
      <c r="P7" s="9"/>
      <c r="Q7" s="8" t="s">
        <v>12</v>
      </c>
      <c r="R7" s="8"/>
      <c r="S7" s="8" t="s">
        <v>13</v>
      </c>
      <c r="T7" s="8"/>
      <c r="U7" s="8" t="s">
        <v>14</v>
      </c>
      <c r="V7" s="8"/>
      <c r="W7" s="8" t="s">
        <v>15</v>
      </c>
      <c r="X7" s="8"/>
      <c r="Y7" s="9" t="s">
        <v>16</v>
      </c>
      <c r="Z7" s="9"/>
      <c r="AA7" s="9" t="s">
        <v>17</v>
      </c>
      <c r="AB7" s="9"/>
      <c r="AC7" s="8" t="s">
        <v>18</v>
      </c>
      <c r="AD7" s="8"/>
      <c r="AE7" s="8" t="s">
        <v>19</v>
      </c>
      <c r="AF7" s="8"/>
    </row>
    <row r="8" spans="1:32" s="4" customFormat="1" ht="30.75" customHeight="1">
      <c r="A8" s="8"/>
      <c r="B8" s="8"/>
      <c r="C8" s="10" t="s">
        <v>20</v>
      </c>
      <c r="D8" s="11" t="s">
        <v>21</v>
      </c>
      <c r="E8" s="10" t="s">
        <v>20</v>
      </c>
      <c r="F8" s="11" t="s">
        <v>21</v>
      </c>
      <c r="G8" s="10" t="s">
        <v>20</v>
      </c>
      <c r="H8" s="11" t="s">
        <v>21</v>
      </c>
      <c r="I8" s="10" t="s">
        <v>20</v>
      </c>
      <c r="J8" s="11" t="s">
        <v>21</v>
      </c>
      <c r="K8" s="10" t="s">
        <v>20</v>
      </c>
      <c r="L8" s="11" t="s">
        <v>21</v>
      </c>
      <c r="M8" s="10" t="s">
        <v>20</v>
      </c>
      <c r="N8" s="11" t="s">
        <v>21</v>
      </c>
      <c r="O8" s="10" t="s">
        <v>20</v>
      </c>
      <c r="P8" s="11" t="s">
        <v>21</v>
      </c>
      <c r="Q8" s="10" t="s">
        <v>20</v>
      </c>
      <c r="R8" s="11" t="s">
        <v>21</v>
      </c>
      <c r="S8" s="10" t="s">
        <v>20</v>
      </c>
      <c r="T8" s="11" t="s">
        <v>21</v>
      </c>
      <c r="U8" s="10" t="s">
        <v>20</v>
      </c>
      <c r="V8" s="11" t="s">
        <v>21</v>
      </c>
      <c r="W8" s="10" t="s">
        <v>20</v>
      </c>
      <c r="X8" s="11" t="s">
        <v>21</v>
      </c>
      <c r="Y8" s="10" t="s">
        <v>20</v>
      </c>
      <c r="Z8" s="11" t="s">
        <v>21</v>
      </c>
      <c r="AA8" s="10" t="s">
        <v>20</v>
      </c>
      <c r="AB8" s="11" t="s">
        <v>21</v>
      </c>
      <c r="AC8" s="10" t="s">
        <v>20</v>
      </c>
      <c r="AD8" s="11" t="s">
        <v>21</v>
      </c>
      <c r="AE8" s="10" t="s">
        <v>20</v>
      </c>
      <c r="AF8" s="11" t="s">
        <v>21</v>
      </c>
    </row>
    <row r="9" spans="1:32" s="4" customFormat="1" ht="12.7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9</v>
      </c>
      <c r="V9" s="13">
        <v>10</v>
      </c>
      <c r="W9" s="13">
        <v>11</v>
      </c>
      <c r="X9" s="13">
        <v>12</v>
      </c>
      <c r="Y9" s="13">
        <v>13</v>
      </c>
      <c r="Z9" s="13">
        <v>14</v>
      </c>
      <c r="AA9" s="13">
        <v>15</v>
      </c>
      <c r="AB9" s="13">
        <v>16</v>
      </c>
      <c r="AC9" s="13">
        <v>17</v>
      </c>
      <c r="AD9" s="13">
        <v>18</v>
      </c>
      <c r="AE9" s="13">
        <v>19</v>
      </c>
      <c r="AF9" s="13">
        <v>20</v>
      </c>
    </row>
    <row r="10" spans="1:32" s="19" customFormat="1" ht="33.75" customHeight="1">
      <c r="A10" s="14" t="s">
        <v>22</v>
      </c>
      <c r="B10" s="14" t="s">
        <v>23</v>
      </c>
      <c r="C10" s="15">
        <v>670</v>
      </c>
      <c r="D10" s="15">
        <f>C10*2.3</f>
        <v>1540.9999999999998</v>
      </c>
      <c r="E10" s="16">
        <v>627</v>
      </c>
      <c r="F10" s="16">
        <v>1346.95</v>
      </c>
      <c r="G10" s="16">
        <f>C10-E10</f>
        <v>43</v>
      </c>
      <c r="H10" s="16">
        <f>D10-F10</f>
        <v>194.04999999999973</v>
      </c>
      <c r="I10" s="17">
        <v>4</v>
      </c>
      <c r="J10" s="18">
        <v>16</v>
      </c>
      <c r="K10" s="17">
        <v>4</v>
      </c>
      <c r="L10" s="17">
        <v>16</v>
      </c>
      <c r="M10" s="17">
        <v>4</v>
      </c>
      <c r="N10" s="17">
        <v>16</v>
      </c>
      <c r="O10" s="17">
        <v>4</v>
      </c>
      <c r="P10" s="17">
        <v>16</v>
      </c>
      <c r="Q10" s="17">
        <v>4</v>
      </c>
      <c r="R10" s="17">
        <v>16</v>
      </c>
      <c r="S10" s="18">
        <v>4</v>
      </c>
      <c r="T10" s="18">
        <v>16</v>
      </c>
      <c r="U10" s="17">
        <v>4</v>
      </c>
      <c r="V10" s="18">
        <v>16</v>
      </c>
      <c r="W10" s="17">
        <v>3</v>
      </c>
      <c r="X10" s="17">
        <v>16</v>
      </c>
      <c r="Y10" s="17">
        <v>3</v>
      </c>
      <c r="Z10" s="17">
        <v>16</v>
      </c>
      <c r="AA10" s="17">
        <v>3</v>
      </c>
      <c r="AB10" s="17">
        <v>16</v>
      </c>
      <c r="AC10" s="17">
        <v>3</v>
      </c>
      <c r="AD10" s="17">
        <v>16</v>
      </c>
      <c r="AE10" s="18">
        <f>G10-I10-K10-M10-O10-Q10-S10-U10-W10-Y10-AA10-AC10</f>
        <v>3</v>
      </c>
      <c r="AF10" s="18">
        <f>H10-J10-L10-N10-P10-R10-T10-V10-X10-Z10-AB10-AD10</f>
        <v>18.049999999999727</v>
      </c>
    </row>
    <row r="11" spans="1:32" s="19" customFormat="1" ht="31.5" customHeight="1">
      <c r="A11" s="14" t="s">
        <v>24</v>
      </c>
      <c r="B11" s="14" t="s">
        <v>25</v>
      </c>
      <c r="C11" s="15">
        <v>482</v>
      </c>
      <c r="D11" s="15">
        <v>891.7</v>
      </c>
      <c r="E11" s="20">
        <v>446</v>
      </c>
      <c r="F11" s="21">
        <v>780.55</v>
      </c>
      <c r="G11" s="16">
        <f>C11-E11</f>
        <v>36</v>
      </c>
      <c r="H11" s="16">
        <f>D11-F11</f>
        <v>111.15000000000009</v>
      </c>
      <c r="I11" s="18">
        <v>3</v>
      </c>
      <c r="J11" s="18">
        <v>10</v>
      </c>
      <c r="K11" s="18">
        <v>3</v>
      </c>
      <c r="L11" s="18">
        <v>10</v>
      </c>
      <c r="M11" s="18">
        <v>3</v>
      </c>
      <c r="N11" s="18">
        <v>10</v>
      </c>
      <c r="O11" s="18">
        <v>3</v>
      </c>
      <c r="P11" s="18">
        <v>9</v>
      </c>
      <c r="Q11" s="18">
        <v>3</v>
      </c>
      <c r="R11" s="18">
        <v>9</v>
      </c>
      <c r="S11" s="18">
        <v>3</v>
      </c>
      <c r="T11" s="18">
        <v>9</v>
      </c>
      <c r="U11" s="18">
        <v>3</v>
      </c>
      <c r="V11" s="18">
        <v>9</v>
      </c>
      <c r="W11" s="18">
        <v>3</v>
      </c>
      <c r="X11" s="18">
        <v>9</v>
      </c>
      <c r="Y11" s="18">
        <v>3</v>
      </c>
      <c r="Z11" s="18">
        <v>9</v>
      </c>
      <c r="AA11" s="18">
        <v>3</v>
      </c>
      <c r="AB11" s="18">
        <v>9</v>
      </c>
      <c r="AC11" s="18">
        <v>3</v>
      </c>
      <c r="AD11" s="18">
        <v>9</v>
      </c>
      <c r="AE11" s="18">
        <f>G11-I11-K11-M11-O11-Q11-S11-U11-W11-Y11-AA11-AC11</f>
        <v>3</v>
      </c>
      <c r="AF11" s="18">
        <f>H11-J11-L11-N11-P11-R11-T11-V11-X11-Z11-AB11-AD11</f>
        <v>9.150000000000091</v>
      </c>
    </row>
    <row r="12" spans="1:32" s="19" customFormat="1" ht="30.75" customHeight="1">
      <c r="A12" s="14" t="s">
        <v>26</v>
      </c>
      <c r="B12" s="14" t="s">
        <v>27</v>
      </c>
      <c r="C12" s="15">
        <v>734</v>
      </c>
      <c r="D12" s="15">
        <f>C12*1.59</f>
        <v>1167.06</v>
      </c>
      <c r="E12" s="20">
        <v>566</v>
      </c>
      <c r="F12" s="21">
        <v>899.94</v>
      </c>
      <c r="G12" s="16">
        <f>C12-E12</f>
        <v>168</v>
      </c>
      <c r="H12" s="16">
        <f>D12-F12</f>
        <v>267.1199999999999</v>
      </c>
      <c r="I12" s="17">
        <v>14</v>
      </c>
      <c r="J12" s="18">
        <v>22</v>
      </c>
      <c r="K12" s="18">
        <v>14</v>
      </c>
      <c r="L12" s="18">
        <v>22</v>
      </c>
      <c r="M12" s="18">
        <v>14</v>
      </c>
      <c r="N12" s="18">
        <v>22</v>
      </c>
      <c r="O12" s="18">
        <v>14</v>
      </c>
      <c r="P12" s="18">
        <v>22</v>
      </c>
      <c r="Q12" s="18">
        <v>14</v>
      </c>
      <c r="R12" s="18">
        <v>22</v>
      </c>
      <c r="S12" s="18">
        <v>14</v>
      </c>
      <c r="T12" s="18">
        <v>22</v>
      </c>
      <c r="U12" s="17">
        <v>14</v>
      </c>
      <c r="V12" s="18">
        <v>22</v>
      </c>
      <c r="W12" s="18">
        <v>14</v>
      </c>
      <c r="X12" s="18">
        <v>22</v>
      </c>
      <c r="Y12" s="18">
        <v>14</v>
      </c>
      <c r="Z12" s="18">
        <v>22</v>
      </c>
      <c r="AA12" s="18">
        <v>14</v>
      </c>
      <c r="AB12" s="18">
        <v>22</v>
      </c>
      <c r="AC12" s="18">
        <v>14</v>
      </c>
      <c r="AD12" s="18">
        <v>22</v>
      </c>
      <c r="AE12" s="18">
        <f>G12-I12-K12-M12-O12-Q12-S12-U12-W12-Y12-AA12-AC12</f>
        <v>14</v>
      </c>
      <c r="AF12" s="18">
        <f>H12-J12-L12-N12-P12-R12-T12-V12-X12-Z12-AB12-AD12</f>
        <v>25.11999999999989</v>
      </c>
    </row>
    <row r="13" spans="1:32" s="19" customFormat="1" ht="27" customHeight="1">
      <c r="A13" s="14" t="s">
        <v>28</v>
      </c>
      <c r="B13" s="14" t="s">
        <v>29</v>
      </c>
      <c r="C13" s="15">
        <v>545</v>
      </c>
      <c r="D13" s="15">
        <f>C13*1.59</f>
        <v>866.55</v>
      </c>
      <c r="E13" s="20">
        <v>465</v>
      </c>
      <c r="F13" s="21">
        <v>739.35</v>
      </c>
      <c r="G13" s="16">
        <f>C13-E13</f>
        <v>80</v>
      </c>
      <c r="H13" s="16">
        <f>D13-F13</f>
        <v>127.19999999999993</v>
      </c>
      <c r="I13" s="17">
        <v>7</v>
      </c>
      <c r="J13" s="18">
        <v>11</v>
      </c>
      <c r="K13" s="18">
        <v>7</v>
      </c>
      <c r="L13" s="18">
        <v>11</v>
      </c>
      <c r="M13" s="18">
        <v>7</v>
      </c>
      <c r="N13" s="18">
        <v>11</v>
      </c>
      <c r="O13" s="18">
        <v>7</v>
      </c>
      <c r="P13" s="18">
        <v>11</v>
      </c>
      <c r="Q13" s="18">
        <v>7</v>
      </c>
      <c r="R13" s="18">
        <v>11</v>
      </c>
      <c r="S13" s="18">
        <v>7</v>
      </c>
      <c r="T13" s="18">
        <v>11</v>
      </c>
      <c r="U13" s="17">
        <v>7</v>
      </c>
      <c r="V13" s="18">
        <v>11</v>
      </c>
      <c r="W13" s="18">
        <v>7</v>
      </c>
      <c r="X13" s="18">
        <v>10</v>
      </c>
      <c r="Y13" s="18">
        <v>6</v>
      </c>
      <c r="Z13" s="18">
        <v>10</v>
      </c>
      <c r="AA13" s="18">
        <v>6</v>
      </c>
      <c r="AB13" s="18">
        <v>10</v>
      </c>
      <c r="AC13" s="18">
        <v>6</v>
      </c>
      <c r="AD13" s="18">
        <v>10</v>
      </c>
      <c r="AE13" s="18">
        <f>G13-I13-K13-M13-O13-Q13-S13-U13-W13-Y13-AA13-AC13</f>
        <v>6</v>
      </c>
      <c r="AF13" s="18">
        <f>H13-J13-L13-N13-P13-R13-T13-V13-X13-Z13-AB13-AD13</f>
        <v>10.199999999999932</v>
      </c>
    </row>
    <row r="14" spans="1:32" s="19" customFormat="1" ht="23.25" customHeight="1">
      <c r="A14" s="14" t="s">
        <v>30</v>
      </c>
      <c r="B14" s="14" t="s">
        <v>31</v>
      </c>
      <c r="C14" s="15">
        <v>263</v>
      </c>
      <c r="D14" s="15">
        <f>C14*2</f>
        <v>526</v>
      </c>
      <c r="E14" s="16">
        <v>246</v>
      </c>
      <c r="F14" s="16">
        <v>492.44</v>
      </c>
      <c r="G14" s="16">
        <f>C14-E14</f>
        <v>17</v>
      </c>
      <c r="H14" s="16">
        <f>D14-F14</f>
        <v>33.56</v>
      </c>
      <c r="I14" s="18">
        <v>9</v>
      </c>
      <c r="J14" s="18">
        <v>18</v>
      </c>
      <c r="K14" s="18">
        <v>8</v>
      </c>
      <c r="L14" s="18">
        <v>16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8">
        <f>G14-I14-K14-M14-O14-Q14-S14-U14-W14-Y14-AA14-AC14</f>
        <v>0</v>
      </c>
      <c r="AF14" s="18">
        <f>H14-J14-L14-N14-P14-R14-T14-V14-X14-Z14-AB14-AD14</f>
        <v>-0.4399999999999977</v>
      </c>
    </row>
    <row r="15" spans="1:32" s="19" customFormat="1" ht="23.25" customHeight="1">
      <c r="A15" s="14" t="s">
        <v>32</v>
      </c>
      <c r="B15" s="14" t="s">
        <v>33</v>
      </c>
      <c r="C15" s="22">
        <v>542.25</v>
      </c>
      <c r="D15" s="15">
        <f>C15*2</f>
        <v>1084.5</v>
      </c>
      <c r="E15" s="16">
        <v>473</v>
      </c>
      <c r="F15" s="16">
        <v>993.3</v>
      </c>
      <c r="G15" s="16">
        <f>C15-E15</f>
        <v>69.25</v>
      </c>
      <c r="H15" s="16">
        <f>D15-F15</f>
        <v>91.20000000000005</v>
      </c>
      <c r="I15" s="18">
        <v>9</v>
      </c>
      <c r="J15" s="18">
        <v>12</v>
      </c>
      <c r="K15" s="18">
        <v>9</v>
      </c>
      <c r="L15" s="18">
        <v>12</v>
      </c>
      <c r="M15" s="18">
        <v>9</v>
      </c>
      <c r="N15" s="18">
        <v>12</v>
      </c>
      <c r="O15" s="18">
        <v>9</v>
      </c>
      <c r="P15" s="18">
        <v>11</v>
      </c>
      <c r="Q15" s="18">
        <v>9</v>
      </c>
      <c r="R15" s="18">
        <v>11</v>
      </c>
      <c r="S15" s="18">
        <v>8</v>
      </c>
      <c r="T15" s="18">
        <v>11</v>
      </c>
      <c r="U15" s="18">
        <v>8</v>
      </c>
      <c r="V15" s="18">
        <v>11</v>
      </c>
      <c r="W15" s="18">
        <v>8</v>
      </c>
      <c r="X15" s="18">
        <v>11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8">
        <f>G15-I15-K15-M15-O15-Q15-S15-U15-W15-Y15-AA15-AC15</f>
        <v>0.25</v>
      </c>
      <c r="AF15" s="18">
        <f>H15-J15-L15-N15-P15-R15-T15-V15-X15-Z15-AB15-AD15</f>
        <v>0.20000000000004547</v>
      </c>
    </row>
    <row r="16" spans="1:32" s="19" customFormat="1" ht="30.75" customHeight="1">
      <c r="A16" s="14" t="s">
        <v>34</v>
      </c>
      <c r="B16" s="14" t="s">
        <v>35</v>
      </c>
      <c r="C16" s="15">
        <v>285</v>
      </c>
      <c r="D16" s="15">
        <f>C16*2.4</f>
        <v>684</v>
      </c>
      <c r="E16" s="16">
        <v>263</v>
      </c>
      <c r="F16" s="16">
        <v>633.6</v>
      </c>
      <c r="G16" s="16">
        <f>C16-E16</f>
        <v>22</v>
      </c>
      <c r="H16" s="16">
        <f>D16-F16</f>
        <v>50.39999999999998</v>
      </c>
      <c r="I16" s="17">
        <v>4</v>
      </c>
      <c r="J16" s="18">
        <v>9</v>
      </c>
      <c r="K16" s="17">
        <v>4</v>
      </c>
      <c r="L16" s="18">
        <v>9</v>
      </c>
      <c r="M16" s="17">
        <v>4</v>
      </c>
      <c r="N16" s="18">
        <v>9</v>
      </c>
      <c r="O16" s="17">
        <v>4</v>
      </c>
      <c r="P16" s="18">
        <v>9</v>
      </c>
      <c r="Q16" s="17">
        <v>4</v>
      </c>
      <c r="R16" s="18">
        <v>9</v>
      </c>
      <c r="S16" s="18">
        <v>2</v>
      </c>
      <c r="T16" s="18">
        <v>5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8">
        <f>G16-I16-K16-M16-O16-Q16-S16-U16-W16-Y16-AA16-AC16</f>
        <v>0</v>
      </c>
      <c r="AF16" s="18">
        <f>H16-J16-L16-N16-P16-R16-T16-V16-X16-Z16-AB16-AD16</f>
        <v>0.39999999999997726</v>
      </c>
    </row>
    <row r="17" spans="1:32" s="19" customFormat="1" ht="23.25" customHeight="1">
      <c r="A17" s="14" t="s">
        <v>36</v>
      </c>
      <c r="B17" s="14" t="s">
        <v>37</v>
      </c>
      <c r="C17" s="15">
        <v>351</v>
      </c>
      <c r="D17" s="15">
        <f>C17*2.4</f>
        <v>842.4</v>
      </c>
      <c r="E17" s="16">
        <v>267</v>
      </c>
      <c r="F17" s="16">
        <v>640.8</v>
      </c>
      <c r="G17" s="16">
        <f>C17-E17</f>
        <v>84</v>
      </c>
      <c r="H17" s="16">
        <f>D17-F17</f>
        <v>201.60000000000002</v>
      </c>
      <c r="I17" s="18">
        <v>7</v>
      </c>
      <c r="J17" s="18">
        <v>17</v>
      </c>
      <c r="K17" s="18">
        <v>7</v>
      </c>
      <c r="L17" s="18">
        <v>17</v>
      </c>
      <c r="M17" s="18">
        <v>7</v>
      </c>
      <c r="N17" s="18">
        <v>17</v>
      </c>
      <c r="O17" s="18">
        <v>7</v>
      </c>
      <c r="P17" s="18">
        <v>17</v>
      </c>
      <c r="Q17" s="18">
        <v>7</v>
      </c>
      <c r="R17" s="18">
        <v>17</v>
      </c>
      <c r="S17" s="18">
        <v>7</v>
      </c>
      <c r="T17" s="18">
        <v>17</v>
      </c>
      <c r="U17" s="18">
        <v>7</v>
      </c>
      <c r="V17" s="18">
        <v>17</v>
      </c>
      <c r="W17" s="18">
        <v>7</v>
      </c>
      <c r="X17" s="18">
        <v>17</v>
      </c>
      <c r="Y17" s="18">
        <v>7</v>
      </c>
      <c r="Z17" s="18">
        <v>17</v>
      </c>
      <c r="AA17" s="18">
        <v>7</v>
      </c>
      <c r="AB17" s="18">
        <v>17</v>
      </c>
      <c r="AC17" s="18">
        <v>7</v>
      </c>
      <c r="AD17" s="18">
        <v>17</v>
      </c>
      <c r="AE17" s="18">
        <f>G17-I17-K17-M17-O17-Q17-S17-U17-W17-Y17-AA17-AC17</f>
        <v>7</v>
      </c>
      <c r="AF17" s="18">
        <f>H17-J17-L17-N17-P17-R17-T17-V17-X17-Z17-AB17-AD17</f>
        <v>14.600000000000023</v>
      </c>
    </row>
    <row r="18" spans="1:32" s="19" customFormat="1" ht="23.25" customHeight="1">
      <c r="A18" s="14" t="s">
        <v>38</v>
      </c>
      <c r="B18" s="14" t="s">
        <v>39</v>
      </c>
      <c r="C18" s="15">
        <v>319</v>
      </c>
      <c r="D18" s="15">
        <f>C18*1.5</f>
        <v>478.5</v>
      </c>
      <c r="E18" s="16">
        <v>319</v>
      </c>
      <c r="F18" s="16">
        <v>479</v>
      </c>
      <c r="G18" s="16">
        <f>C18-E18</f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8">
        <f>G18-I18-K18-M18-O18-Q18-S18-U18-W18-Y18-AA18-AC18</f>
        <v>0</v>
      </c>
      <c r="AF18" s="18">
        <f>H18-J18-L18-N18-P18-R18-T18-V18-X18-Z18-AB18-AD18</f>
        <v>0</v>
      </c>
    </row>
    <row r="19" spans="1:32" s="19" customFormat="1" ht="23.25" customHeight="1">
      <c r="A19" s="14" t="s">
        <v>40</v>
      </c>
      <c r="B19" s="14" t="s">
        <v>41</v>
      </c>
      <c r="C19" s="15">
        <v>761</v>
      </c>
      <c r="D19" s="15">
        <f>C19*2.4</f>
        <v>1826.3999999999999</v>
      </c>
      <c r="E19" s="16">
        <v>559</v>
      </c>
      <c r="F19" s="16">
        <v>1342.9</v>
      </c>
      <c r="G19" s="16">
        <f>C19-E19</f>
        <v>202</v>
      </c>
      <c r="H19" s="16">
        <f>D19-F19</f>
        <v>483.4999999999998</v>
      </c>
      <c r="I19" s="17">
        <v>17</v>
      </c>
      <c r="J19" s="18">
        <v>41</v>
      </c>
      <c r="K19" s="17">
        <v>17</v>
      </c>
      <c r="L19" s="18">
        <v>41</v>
      </c>
      <c r="M19" s="17">
        <v>17</v>
      </c>
      <c r="N19" s="18">
        <v>41</v>
      </c>
      <c r="O19" s="17">
        <v>17</v>
      </c>
      <c r="P19" s="18">
        <v>40</v>
      </c>
      <c r="Q19" s="17">
        <v>17</v>
      </c>
      <c r="R19" s="18">
        <v>40</v>
      </c>
      <c r="S19" s="17">
        <v>17</v>
      </c>
      <c r="T19" s="18">
        <v>40</v>
      </c>
      <c r="U19" s="17">
        <v>17</v>
      </c>
      <c r="V19" s="18">
        <v>40</v>
      </c>
      <c r="W19" s="17">
        <v>17</v>
      </c>
      <c r="X19" s="18">
        <v>40</v>
      </c>
      <c r="Y19" s="17">
        <v>17</v>
      </c>
      <c r="Z19" s="18">
        <v>40</v>
      </c>
      <c r="AA19" s="17">
        <v>17</v>
      </c>
      <c r="AB19" s="18">
        <v>40</v>
      </c>
      <c r="AC19" s="17">
        <v>16</v>
      </c>
      <c r="AD19" s="18">
        <v>40</v>
      </c>
      <c r="AE19" s="18">
        <f>G19-I19-K19-M19-O19-Q19-S19-U19-W19-Y19-AA19-AC19</f>
        <v>16</v>
      </c>
      <c r="AF19" s="18">
        <f>H19-J19-L19-N19-P19-R19-T19-V19-X19-Z19-AB19-AD19</f>
        <v>40.49999999999977</v>
      </c>
    </row>
    <row r="20" spans="1:32" s="19" customFormat="1" ht="23.25" customHeight="1">
      <c r="A20" s="14" t="s">
        <v>42</v>
      </c>
      <c r="B20" s="14" t="s">
        <v>43</v>
      </c>
      <c r="C20" s="15">
        <v>369</v>
      </c>
      <c r="D20" s="15">
        <f>C20*1.9</f>
        <v>701.1</v>
      </c>
      <c r="E20" s="16">
        <v>369</v>
      </c>
      <c r="F20" s="16">
        <v>701</v>
      </c>
      <c r="G20" s="16">
        <f>C20-E20</f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8">
        <f>G20-I20-K20-M20-O20-Q20-S20-U20-W20-Y20-AA20-AC20</f>
        <v>0</v>
      </c>
      <c r="AF20" s="18">
        <f>H20-J20-L20-N20-P20-R20-T20-V20-X20-Z20-AB20-AD20</f>
        <v>0</v>
      </c>
    </row>
    <row r="21" spans="1:32" s="19" customFormat="1" ht="23.25" customHeight="1">
      <c r="A21" s="14" t="s">
        <v>44</v>
      </c>
      <c r="B21" s="14" t="s">
        <v>45</v>
      </c>
      <c r="C21" s="15">
        <v>118</v>
      </c>
      <c r="D21" s="15">
        <f>C21*2.4</f>
        <v>283.2</v>
      </c>
      <c r="E21" s="16">
        <v>90</v>
      </c>
      <c r="F21" s="16">
        <v>216.49</v>
      </c>
      <c r="G21" s="16">
        <f>C21-E21</f>
        <v>28</v>
      </c>
      <c r="H21" s="16">
        <f>D21-F21</f>
        <v>66.70999999999998</v>
      </c>
      <c r="I21" s="18">
        <v>5</v>
      </c>
      <c r="J21" s="18">
        <v>12</v>
      </c>
      <c r="K21" s="18">
        <v>5</v>
      </c>
      <c r="L21" s="18">
        <v>12</v>
      </c>
      <c r="M21" s="18">
        <v>5</v>
      </c>
      <c r="N21" s="18">
        <v>12</v>
      </c>
      <c r="O21" s="18">
        <v>5</v>
      </c>
      <c r="P21" s="18">
        <v>12</v>
      </c>
      <c r="Q21" s="18">
        <v>5</v>
      </c>
      <c r="R21" s="18">
        <v>12</v>
      </c>
      <c r="S21" s="18">
        <v>3</v>
      </c>
      <c r="T21" s="18">
        <v>7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8">
        <f>G21-I21-K21-M21-O21-Q21-S21-U21-W21-Y21-AA21-AC21</f>
        <v>0</v>
      </c>
      <c r="AF21" s="18">
        <f>H21-J21-L21-N21-P21-R21-T21-V21-X21-Z21-AB21-AD21</f>
        <v>-0.29000000000002046</v>
      </c>
    </row>
    <row r="22" spans="1:32" s="19" customFormat="1" ht="30.75" customHeight="1">
      <c r="A22" s="14" t="s">
        <v>46</v>
      </c>
      <c r="B22" s="14" t="s">
        <v>47</v>
      </c>
      <c r="C22" s="15">
        <v>383</v>
      </c>
      <c r="D22" s="15">
        <f>C22*2</f>
        <v>766</v>
      </c>
      <c r="E22" s="16">
        <v>354</v>
      </c>
      <c r="F22" s="16">
        <v>708</v>
      </c>
      <c r="G22" s="16">
        <f>C22-E22</f>
        <v>29</v>
      </c>
      <c r="H22" s="16">
        <f>D22-F22</f>
        <v>58</v>
      </c>
      <c r="I22" s="18">
        <v>5</v>
      </c>
      <c r="J22" s="18">
        <v>10</v>
      </c>
      <c r="K22" s="18">
        <v>5</v>
      </c>
      <c r="L22" s="18">
        <v>10</v>
      </c>
      <c r="M22" s="18">
        <v>5</v>
      </c>
      <c r="N22" s="18">
        <v>10</v>
      </c>
      <c r="O22" s="18">
        <v>5</v>
      </c>
      <c r="P22" s="18">
        <v>10</v>
      </c>
      <c r="Q22" s="18">
        <v>5</v>
      </c>
      <c r="R22" s="18">
        <v>10</v>
      </c>
      <c r="S22" s="18">
        <v>4</v>
      </c>
      <c r="T22" s="18">
        <v>8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8">
        <f>G22-I22-K22-M22-O22-Q22-S22-U22-W22-Y22-AA22-AC22</f>
        <v>0</v>
      </c>
      <c r="AF22" s="18">
        <f>H22-J22-L22-N22-P22-R22-T22-V22-X22-Z22-AB22-AD22</f>
        <v>0</v>
      </c>
    </row>
    <row r="23" spans="1:32" s="19" customFormat="1" ht="23.25" customHeight="1">
      <c r="A23" s="14" t="s">
        <v>48</v>
      </c>
      <c r="B23" s="14" t="s">
        <v>49</v>
      </c>
      <c r="C23" s="15">
        <v>632</v>
      </c>
      <c r="D23" s="15">
        <f>C23*2.4</f>
        <v>1516.8</v>
      </c>
      <c r="E23" s="16">
        <v>405</v>
      </c>
      <c r="F23" s="16">
        <v>975.85</v>
      </c>
      <c r="G23" s="16">
        <f>C23-E23</f>
        <v>227</v>
      </c>
      <c r="H23" s="16">
        <f>D23-F23</f>
        <v>540.9499999999999</v>
      </c>
      <c r="I23" s="17">
        <v>19</v>
      </c>
      <c r="J23" s="18">
        <v>46</v>
      </c>
      <c r="K23" s="18">
        <v>19</v>
      </c>
      <c r="L23" s="18">
        <v>45</v>
      </c>
      <c r="M23" s="18">
        <v>19</v>
      </c>
      <c r="N23" s="18">
        <v>45</v>
      </c>
      <c r="O23" s="18">
        <v>19</v>
      </c>
      <c r="P23" s="18">
        <v>45</v>
      </c>
      <c r="Q23" s="18">
        <v>19</v>
      </c>
      <c r="R23" s="18">
        <v>45</v>
      </c>
      <c r="S23" s="18">
        <v>19</v>
      </c>
      <c r="T23" s="18">
        <v>45</v>
      </c>
      <c r="U23" s="17">
        <v>19</v>
      </c>
      <c r="V23" s="18">
        <v>45</v>
      </c>
      <c r="W23" s="18">
        <v>19</v>
      </c>
      <c r="X23" s="18">
        <v>45</v>
      </c>
      <c r="Y23" s="18">
        <v>19</v>
      </c>
      <c r="Z23" s="18">
        <v>45</v>
      </c>
      <c r="AA23" s="18">
        <v>19</v>
      </c>
      <c r="AB23" s="18">
        <v>45</v>
      </c>
      <c r="AC23" s="18">
        <v>19</v>
      </c>
      <c r="AD23" s="18">
        <v>45</v>
      </c>
      <c r="AE23" s="18">
        <f>G23-I23-K23-M23-O23-Q23-S23-U23-W23-Y23-AA23-AC23</f>
        <v>18</v>
      </c>
      <c r="AF23" s="18">
        <f>H23-J23-L23-N23-P23-R23-T23-V23-X23-Z23-AB23-AD23</f>
        <v>44.94999999999993</v>
      </c>
    </row>
    <row r="24" spans="1:32" s="19" customFormat="1" ht="23.25" customHeight="1">
      <c r="A24" s="14" t="s">
        <v>50</v>
      </c>
      <c r="B24" s="14" t="s">
        <v>51</v>
      </c>
      <c r="C24" s="15">
        <v>169</v>
      </c>
      <c r="D24" s="15">
        <f>C24*2.4</f>
        <v>405.59999999999997</v>
      </c>
      <c r="E24" s="16">
        <v>169</v>
      </c>
      <c r="F24" s="16">
        <v>405.6</v>
      </c>
      <c r="G24" s="16">
        <f>C24-E24</f>
        <v>0</v>
      </c>
      <c r="H24" s="16">
        <f>D24-F24</f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8">
        <f>G24-I24-K24-M24-O24-Q24-S24-U24-W24-Y24-AA24-AC24</f>
        <v>0</v>
      </c>
      <c r="AF24" s="18">
        <f>H24-J24-L24-N24-P24-R24-T24-V24-X24-Z24-AB24-AD24</f>
        <v>0</v>
      </c>
    </row>
    <row r="25" spans="1:32" s="19" customFormat="1" ht="32.25" customHeight="1">
      <c r="A25" s="14" t="s">
        <v>52</v>
      </c>
      <c r="B25" s="14" t="s">
        <v>53</v>
      </c>
      <c r="C25" s="15">
        <v>529</v>
      </c>
      <c r="D25" s="15">
        <f>C25*2.2</f>
        <v>1163.8000000000002</v>
      </c>
      <c r="E25" s="16">
        <v>380</v>
      </c>
      <c r="F25" s="16">
        <v>798</v>
      </c>
      <c r="G25" s="16">
        <f>C25-E25</f>
        <v>149</v>
      </c>
      <c r="H25" s="16">
        <f>D25-F25</f>
        <v>365.8000000000002</v>
      </c>
      <c r="I25" s="17">
        <v>13</v>
      </c>
      <c r="J25" s="18">
        <v>30</v>
      </c>
      <c r="K25" s="17">
        <v>13</v>
      </c>
      <c r="L25" s="18">
        <v>30</v>
      </c>
      <c r="M25" s="18">
        <v>13</v>
      </c>
      <c r="N25" s="18">
        <v>30</v>
      </c>
      <c r="O25" s="18">
        <v>13</v>
      </c>
      <c r="P25" s="18">
        <v>30</v>
      </c>
      <c r="Q25" s="18">
        <v>13</v>
      </c>
      <c r="R25" s="18">
        <v>30</v>
      </c>
      <c r="S25" s="18">
        <v>13</v>
      </c>
      <c r="T25" s="18">
        <v>30</v>
      </c>
      <c r="U25" s="17">
        <v>13</v>
      </c>
      <c r="V25" s="18">
        <v>30</v>
      </c>
      <c r="W25" s="17">
        <v>13</v>
      </c>
      <c r="X25" s="18">
        <v>30</v>
      </c>
      <c r="Y25" s="18">
        <v>13</v>
      </c>
      <c r="Z25" s="18">
        <v>30</v>
      </c>
      <c r="AA25" s="18">
        <v>13</v>
      </c>
      <c r="AB25" s="18">
        <v>30</v>
      </c>
      <c r="AC25" s="18">
        <v>13</v>
      </c>
      <c r="AD25" s="18">
        <v>30</v>
      </c>
      <c r="AE25" s="18">
        <f>G25-I25-K25-M25-O25-Q25-S25-U25-W25-Y25-AA25-AC25</f>
        <v>6</v>
      </c>
      <c r="AF25" s="18">
        <f>H25-J25-L25-N25-P25-R25-T25-V25-X25-Z25-AB25-AD25</f>
        <v>35.80000000000018</v>
      </c>
    </row>
    <row r="26" spans="1:32" s="19" customFormat="1" ht="33.75" customHeight="1">
      <c r="A26" s="14" t="s">
        <v>52</v>
      </c>
      <c r="B26" s="14" t="s">
        <v>54</v>
      </c>
      <c r="C26" s="15">
        <v>40</v>
      </c>
      <c r="D26" s="15">
        <f>C26*2.4</f>
        <v>96</v>
      </c>
      <c r="E26" s="16">
        <v>1</v>
      </c>
      <c r="F26" s="16">
        <v>19.11</v>
      </c>
      <c r="G26" s="16">
        <f>C26-E26</f>
        <v>39</v>
      </c>
      <c r="H26" s="16">
        <f>D26-F26</f>
        <v>76.89</v>
      </c>
      <c r="I26" s="17">
        <v>7</v>
      </c>
      <c r="J26" s="18">
        <v>13</v>
      </c>
      <c r="K26" s="17">
        <v>7</v>
      </c>
      <c r="L26" s="18">
        <v>13</v>
      </c>
      <c r="M26" s="17">
        <v>7</v>
      </c>
      <c r="N26" s="18">
        <v>13</v>
      </c>
      <c r="O26" s="17">
        <v>7</v>
      </c>
      <c r="P26" s="18">
        <v>13</v>
      </c>
      <c r="Q26" s="17">
        <v>7</v>
      </c>
      <c r="R26" s="18">
        <v>13</v>
      </c>
      <c r="S26" s="17">
        <v>4</v>
      </c>
      <c r="T26" s="18">
        <v>12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8">
        <f>G26-I26-K26-M26-O26-Q26-S26-U26-W26-Y26-AA26-AC26</f>
        <v>0</v>
      </c>
      <c r="AF26" s="18">
        <f>H26-J26-L26-N26-P26-R26-T26-V26-X26-Z26-AB26-AD26</f>
        <v>-0.10999999999999943</v>
      </c>
    </row>
    <row r="27" spans="1:32" ht="26.25" customHeight="1">
      <c r="A27" s="23" t="s">
        <v>55</v>
      </c>
      <c r="B27" s="23"/>
      <c r="C27" s="24">
        <f>SUM(C10:C26)</f>
        <v>7192.25</v>
      </c>
      <c r="D27" s="24">
        <f>SUM(D10:D26)</f>
        <v>14840.61</v>
      </c>
      <c r="E27" s="24">
        <f>SUM(E10:E26)</f>
        <v>5999</v>
      </c>
      <c r="F27" s="24">
        <f>SUM(F10:F26)</f>
        <v>12172.880000000003</v>
      </c>
      <c r="G27" s="24">
        <f>SUM(G10:G26)</f>
        <v>1193.25</v>
      </c>
      <c r="H27" s="24">
        <f>SUM(H10:H26)</f>
        <v>2668.1299999999997</v>
      </c>
      <c r="I27" s="24">
        <f>SUM(I10:I26)</f>
        <v>123</v>
      </c>
      <c r="J27" s="25">
        <f>SUM(J10:J26)</f>
        <v>267</v>
      </c>
      <c r="K27" s="25">
        <f>SUM(K10:K26)</f>
        <v>122</v>
      </c>
      <c r="L27" s="25">
        <f>SUM(L10:L26)</f>
        <v>264</v>
      </c>
      <c r="M27" s="25">
        <f>SUM(M10:M26)</f>
        <v>114</v>
      </c>
      <c r="N27" s="25">
        <f>SUM(N10:N26)</f>
        <v>248</v>
      </c>
      <c r="O27" s="25">
        <f>SUM(O10:O26)</f>
        <v>114</v>
      </c>
      <c r="P27" s="24">
        <f>SUM(P10:P26)</f>
        <v>245</v>
      </c>
      <c r="Q27" s="24">
        <f>SUM(Q10:Q26)</f>
        <v>114</v>
      </c>
      <c r="R27" s="24">
        <f>SUM(R10:R26)</f>
        <v>245</v>
      </c>
      <c r="S27" s="24">
        <f>SUM(S10:S26)</f>
        <v>105</v>
      </c>
      <c r="T27" s="24">
        <f>SUM(T10:T26)</f>
        <v>233</v>
      </c>
      <c r="U27" s="24">
        <f>SUM(U10:U26)</f>
        <v>92</v>
      </c>
      <c r="V27" s="25">
        <f>SUM(V10:V26)</f>
        <v>201</v>
      </c>
      <c r="W27" s="25">
        <f>SUM(W10:W26)</f>
        <v>91</v>
      </c>
      <c r="X27" s="25">
        <f>SUM(X10:X26)</f>
        <v>200</v>
      </c>
      <c r="Y27" s="25">
        <f>SUM(Y10:Y26)</f>
        <v>82</v>
      </c>
      <c r="Z27" s="25">
        <f>SUM(Z10:Z26)</f>
        <v>189</v>
      </c>
      <c r="AA27" s="25">
        <f>SUM(AA10:AA26)</f>
        <v>82</v>
      </c>
      <c r="AB27" s="24">
        <f>SUM(AB10:AB26)</f>
        <v>189</v>
      </c>
      <c r="AC27" s="24">
        <f>SUM(AC10:AC26)</f>
        <v>81</v>
      </c>
      <c r="AD27" s="24">
        <f>SUM(AD10:AD26)</f>
        <v>189</v>
      </c>
      <c r="AE27" s="24">
        <f>SUM(AE10:AE26)</f>
        <v>73.25</v>
      </c>
      <c r="AF27" s="24">
        <f>SUM(AF10:AF26)</f>
        <v>198.12999999999954</v>
      </c>
    </row>
    <row r="28" spans="1:32" ht="12.75">
      <c r="A28" s="26"/>
      <c r="B28" s="27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30"/>
      <c r="Q28" s="30"/>
      <c r="R28" s="30"/>
      <c r="S28" s="30"/>
      <c r="T28" s="30"/>
      <c r="U28" s="28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</row>
    <row r="29" spans="1:32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2.75">
      <c r="A30" s="32"/>
      <c r="B30" s="29"/>
      <c r="C30" s="33"/>
      <c r="D30" s="33"/>
      <c r="E30" s="33"/>
      <c r="F30" s="33"/>
      <c r="G30" s="33"/>
      <c r="H30" s="33"/>
      <c r="I30" s="33"/>
      <c r="J30" s="29"/>
      <c r="K30" s="29"/>
      <c r="L30" s="29"/>
      <c r="M30" s="29"/>
      <c r="N30" s="29"/>
      <c r="O30" s="29"/>
      <c r="P30" s="33"/>
      <c r="Q30" s="33"/>
      <c r="R30" s="33"/>
      <c r="S30" s="33"/>
      <c r="T30" s="33"/>
      <c r="U30" s="33"/>
      <c r="V30" s="29"/>
      <c r="W30" s="29"/>
      <c r="X30" s="29"/>
      <c r="Y30" s="29"/>
      <c r="Z30" s="29"/>
      <c r="AA30" s="29"/>
      <c r="AB30" s="33"/>
      <c r="AC30" s="33"/>
      <c r="AD30" s="33"/>
      <c r="AE30" s="33"/>
      <c r="AF30" s="33"/>
    </row>
    <row r="31" spans="1:32" ht="12.75">
      <c r="A31" s="32"/>
      <c r="B31" s="29"/>
      <c r="C31" s="34"/>
      <c r="D31" s="34"/>
      <c r="E31" s="34"/>
      <c r="F31" s="34"/>
      <c r="G31" s="34"/>
      <c r="H31" s="34"/>
      <c r="I31" s="34"/>
      <c r="J31" s="31"/>
      <c r="K31" s="31"/>
      <c r="L31" s="31"/>
      <c r="M31" s="31"/>
      <c r="N31" s="31"/>
      <c r="O31" s="31"/>
      <c r="P31" s="29"/>
      <c r="Q31" s="29"/>
      <c r="R31" s="29"/>
      <c r="S31" s="29"/>
      <c r="T31" s="29"/>
      <c r="U31" s="34"/>
      <c r="V31" s="31"/>
      <c r="W31" s="31"/>
      <c r="X31" s="31"/>
      <c r="Y31" s="31"/>
      <c r="Z31" s="31"/>
      <c r="AA31" s="31"/>
      <c r="AB31" s="29"/>
      <c r="AC31" s="29"/>
      <c r="AD31" s="29"/>
      <c r="AE31" s="29"/>
      <c r="AF31" s="29"/>
    </row>
    <row r="32" spans="1:20" ht="12.75">
      <c r="A32" s="32"/>
      <c r="B32" s="29"/>
      <c r="C32" s="31"/>
      <c r="D32" s="31"/>
      <c r="E32" s="31"/>
      <c r="F32" s="31"/>
      <c r="G32" s="31"/>
      <c r="H32" s="31"/>
      <c r="I32" s="31"/>
      <c r="J32" s="35"/>
      <c r="K32" s="35"/>
      <c r="L32" s="35"/>
      <c r="M32" s="35"/>
      <c r="N32" s="35"/>
      <c r="O32" s="35"/>
      <c r="P32" s="31"/>
      <c r="Q32" s="31"/>
      <c r="R32" s="31"/>
      <c r="S32" s="31"/>
      <c r="T32" s="31"/>
    </row>
    <row r="33" spans="1:20" ht="12.75">
      <c r="A33" s="32"/>
      <c r="B33" s="29"/>
      <c r="C33" s="36"/>
      <c r="D33" s="36"/>
      <c r="E33" s="36"/>
      <c r="F33" s="36"/>
      <c r="G33" s="36"/>
      <c r="H33" s="36"/>
      <c r="I33" s="36"/>
      <c r="J33" s="29"/>
      <c r="K33" s="29"/>
      <c r="L33" s="29"/>
      <c r="M33" s="29"/>
      <c r="N33" s="29"/>
      <c r="O33" s="29"/>
      <c r="P33" s="35"/>
      <c r="Q33" s="35"/>
      <c r="R33" s="35"/>
      <c r="S33" s="35"/>
      <c r="T33" s="35"/>
    </row>
    <row r="34" spans="1:20" ht="12.75">
      <c r="A34" s="32"/>
      <c r="B34" s="29"/>
      <c r="C34" s="34"/>
      <c r="D34" s="34"/>
      <c r="E34" s="34"/>
      <c r="F34" s="34"/>
      <c r="G34" s="34"/>
      <c r="H34" s="34"/>
      <c r="I34" s="3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2.75">
      <c r="A35" s="32"/>
      <c r="B35" s="29"/>
      <c r="C35" s="34"/>
      <c r="D35" s="34"/>
      <c r="E35" s="34"/>
      <c r="F35" s="34"/>
      <c r="G35" s="34"/>
      <c r="H35" s="34"/>
      <c r="I35" s="3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32"/>
      <c r="B36" s="29"/>
      <c r="C36" s="34"/>
      <c r="D36" s="34"/>
      <c r="E36" s="34"/>
      <c r="F36" s="34"/>
      <c r="G36" s="34"/>
      <c r="H36" s="34"/>
      <c r="I36" s="3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2.75">
      <c r="A37" s="32"/>
      <c r="B37" s="29"/>
      <c r="C37" s="34"/>
      <c r="D37" s="34"/>
      <c r="E37" s="34"/>
      <c r="F37" s="34"/>
      <c r="G37" s="34"/>
      <c r="H37" s="34"/>
      <c r="I37" s="34"/>
      <c r="P37" s="29"/>
      <c r="Q37" s="29"/>
      <c r="R37" s="29"/>
      <c r="S37" s="29"/>
      <c r="T37" s="29"/>
    </row>
  </sheetData>
  <sheetProtection selectLockedCells="1" selectUnlockedCells="1"/>
  <mergeCells count="22">
    <mergeCell ref="A3:AF3"/>
    <mergeCell ref="A4:T4"/>
    <mergeCell ref="A5:AF5"/>
    <mergeCell ref="A6:A8"/>
    <mergeCell ref="B6:B8"/>
    <mergeCell ref="C6:D7"/>
    <mergeCell ref="E6:F7"/>
    <mergeCell ref="G6:H7"/>
    <mergeCell ref="I6:AF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27:B27"/>
  </mergeCells>
  <printOptions/>
  <pageMargins left="0.3541666666666667" right="0.3541666666666667" top="0.31527777777777777" bottom="0.19652777777777777" header="0.5118055555555555" footer="0.5118055555555555"/>
  <pageSetup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2016-01-29T13:11:32Z</cp:lastPrinted>
  <dcterms:created xsi:type="dcterms:W3CDTF">1996-10-08T23:32:33Z</dcterms:created>
  <dcterms:modified xsi:type="dcterms:W3CDTF">2017-12-28T06:26:17Z</dcterms:modified>
  <cp:category/>
  <cp:version/>
  <cp:contentType/>
  <cp:contentStatus/>
  <cp:revision>89</cp:revision>
</cp:coreProperties>
</file>