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12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<sst xmlns="http://schemas.openxmlformats.org/spreadsheetml/2006/main" count="111" uniqueCount="48">
  <si>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</si>
  <si>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</si>
  <si>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</si>
  <si>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</si>
  <si>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</si>
  <si>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</si>
  <si>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</si>
  <si>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</si>
  <si>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</si>
  <si>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</si>
  <si>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</si>
  <si>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</si>
  <si>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</si>
  <si>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</si>
  <si>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</si>
  <si>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</si>
  <si>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</si>
  <si>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</si>
  <si>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</si>
  <si>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</si>
  <si>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</si>
  <si>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</si>
  <si>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</si>
  <si>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</si>
  <si>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</si>
  <si>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</si>
  <si>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</si>
  <si>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</si>
  <si>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</si>
  <si>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</si>
  <si>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</si>
  <si>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</si>
  <si>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</si>
  <si>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</si>
  <si>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</si>
  <si>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</si>
  <si>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</si>
  <si>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</si>
  <si>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</si>
  <si>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</si>
  <si>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</si>
  <si>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</si>
  <si>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</si>
  <si>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</si>
  <si>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</si>
  <si>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</si>
  <si>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</si>
  <si>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Справка об исполнении бюджетов поселений Цивильского района на 01 июня 2019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</si>
</sst>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3" fillId="0" borderId="10" xfId="0" applyFont="1" applyFill="1" applyBorder="1" applyAlignment="1">
      <alignment horizontal="left"/>
    </xf>
    <xf numFmtId="172" fontId="55" fillId="33" borderId="10" xfId="53" applyNumberFormat="1" applyFont="1" applyFill="1" applyBorder="1" applyAlignment="1" applyProtection="1">
      <alignment vertical="center" wrapText="1"/>
      <protection locked="0"/>
    </xf>
    <xf numFmtId="172" fontId="2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2" fontId="6" fillId="33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0" applyNumberFormat="1" applyFont="1" applyFill="1" applyBorder="1" applyAlignment="1" applyProtection="1">
      <alignment vertical="center" wrapText="1"/>
      <protection locked="0"/>
    </xf>
    <xf numFmtId="172" fontId="9" fillId="33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3" fontId="4" fillId="0" borderId="10" xfId="0" applyNumberFormat="1" applyFont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173" fontId="4" fillId="0" borderId="10" xfId="0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horizontal="right" vertical="top" shrinkToFit="1"/>
      <protection locked="0"/>
    </xf>
    <xf numFmtId="172" fontId="4" fillId="33" borderId="10" xfId="5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15" fillId="0" borderId="11" xfId="54" applyFont="1" applyFill="1" applyBorder="1" applyAlignment="1">
      <alignment horizontal="center" vertical="center" wrapText="1"/>
      <protection/>
    </xf>
    <xf numFmtId="0" fontId="15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3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I17" sqref="BI17"/>
    </sheetView>
  </sheetViews>
  <sheetFormatPr defaultColWidth="9.140625" defaultRowHeight="15"/>
  <cols>
    <col min="1" max="1" width="6.421875" style="10" bestFit="1" customWidth="1"/>
    <col min="2" max="2" width="36.140625" style="10" customWidth="1"/>
    <col min="3" max="7" width="9.140625" style="10" customWidth="1"/>
    <col min="8" max="8" width="8.8515625" style="10" customWidth="1"/>
    <col min="9" max="33" width="9.140625" style="10" customWidth="1"/>
    <col min="34" max="34" width="11.28125" style="10" customWidth="1"/>
    <col min="35" max="36" width="9.140625" style="10" customWidth="1"/>
    <col min="37" max="37" width="10.28125" style="10" bestFit="1" customWidth="1"/>
    <col min="38" max="57" width="9.140625" style="10" customWidth="1"/>
    <col min="58" max="58" width="11.421875" style="10" bestFit="1" customWidth="1"/>
    <col min="59" max="64" width="9.140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73" t="s">
        <v>0</v>
      </c>
      <c r="S1" s="73"/>
      <c r="T1" s="7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74" t="s">
        <v>47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8" t="s">
        <v>21</v>
      </c>
      <c r="B4" s="42" t="s">
        <v>1</v>
      </c>
      <c r="C4" s="36" t="s">
        <v>2</v>
      </c>
      <c r="D4" s="37"/>
      <c r="E4" s="38"/>
      <c r="F4" s="62" t="s">
        <v>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4" t="s">
        <v>4</v>
      </c>
      <c r="AT4" s="65"/>
      <c r="AU4" s="66"/>
      <c r="AV4" s="62" t="s">
        <v>7</v>
      </c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36" t="s">
        <v>5</v>
      </c>
      <c r="BL4" s="37"/>
      <c r="BM4" s="38"/>
      <c r="BN4" s="16"/>
      <c r="BO4" s="16"/>
    </row>
    <row r="5" spans="1:67" ht="15" customHeight="1">
      <c r="A5" s="45"/>
      <c r="B5" s="43"/>
      <c r="C5" s="46"/>
      <c r="D5" s="47"/>
      <c r="E5" s="45"/>
      <c r="F5" s="55" t="s">
        <v>6</v>
      </c>
      <c r="G5" s="55"/>
      <c r="H5" s="55"/>
      <c r="I5" s="75" t="s">
        <v>7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  <c r="AJ5" s="55" t="s">
        <v>8</v>
      </c>
      <c r="AK5" s="55"/>
      <c r="AL5" s="55"/>
      <c r="AM5" s="62" t="s">
        <v>7</v>
      </c>
      <c r="AN5" s="63"/>
      <c r="AO5" s="63"/>
      <c r="AP5" s="63"/>
      <c r="AQ5" s="63"/>
      <c r="AR5" s="63"/>
      <c r="AS5" s="67"/>
      <c r="AT5" s="68"/>
      <c r="AU5" s="69"/>
      <c r="AV5" s="56" t="s">
        <v>12</v>
      </c>
      <c r="AW5" s="57"/>
      <c r="AX5" s="57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55" t="s">
        <v>15</v>
      </c>
      <c r="BI5" s="55"/>
      <c r="BJ5" s="55"/>
      <c r="BK5" s="46"/>
      <c r="BL5" s="47"/>
      <c r="BM5" s="45"/>
      <c r="BN5" s="16"/>
      <c r="BO5" s="16"/>
    </row>
    <row r="6" spans="1:67" ht="15" customHeight="1">
      <c r="A6" s="45"/>
      <c r="B6" s="43"/>
      <c r="C6" s="46"/>
      <c r="D6" s="47"/>
      <c r="E6" s="45"/>
      <c r="F6" s="55"/>
      <c r="G6" s="55"/>
      <c r="H6" s="55"/>
      <c r="I6" s="36" t="s">
        <v>9</v>
      </c>
      <c r="J6" s="37"/>
      <c r="K6" s="38"/>
      <c r="L6" s="36" t="s">
        <v>10</v>
      </c>
      <c r="M6" s="37"/>
      <c r="N6" s="38"/>
      <c r="O6" s="36" t="s">
        <v>23</v>
      </c>
      <c r="P6" s="37"/>
      <c r="Q6" s="38"/>
      <c r="R6" s="36" t="s">
        <v>11</v>
      </c>
      <c r="S6" s="37"/>
      <c r="T6" s="38"/>
      <c r="U6" s="36" t="s">
        <v>22</v>
      </c>
      <c r="V6" s="37"/>
      <c r="W6" s="38"/>
      <c r="X6" s="36" t="s">
        <v>24</v>
      </c>
      <c r="Y6" s="37"/>
      <c r="Z6" s="38"/>
      <c r="AA6" s="36" t="s">
        <v>28</v>
      </c>
      <c r="AB6" s="37"/>
      <c r="AC6" s="38"/>
      <c r="AD6" s="49" t="s">
        <v>29</v>
      </c>
      <c r="AE6" s="50"/>
      <c r="AF6" s="51"/>
      <c r="AG6" s="36" t="s">
        <v>27</v>
      </c>
      <c r="AH6" s="37"/>
      <c r="AI6" s="38"/>
      <c r="AJ6" s="55"/>
      <c r="AK6" s="55"/>
      <c r="AL6" s="55"/>
      <c r="AM6" s="36" t="s">
        <v>25</v>
      </c>
      <c r="AN6" s="37"/>
      <c r="AO6" s="38"/>
      <c r="AP6" s="36" t="s">
        <v>26</v>
      </c>
      <c r="AQ6" s="37"/>
      <c r="AR6" s="38"/>
      <c r="AS6" s="67"/>
      <c r="AT6" s="68"/>
      <c r="AU6" s="69"/>
      <c r="AV6" s="58"/>
      <c r="AW6" s="59"/>
      <c r="AX6" s="59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55"/>
      <c r="BI6" s="55"/>
      <c r="BJ6" s="55"/>
      <c r="BK6" s="46"/>
      <c r="BL6" s="47"/>
      <c r="BM6" s="45"/>
      <c r="BN6" s="16"/>
      <c r="BO6" s="16"/>
    </row>
    <row r="7" spans="1:67" ht="168" customHeight="1">
      <c r="A7" s="45"/>
      <c r="B7" s="43"/>
      <c r="C7" s="39"/>
      <c r="D7" s="40"/>
      <c r="E7" s="41"/>
      <c r="F7" s="55"/>
      <c r="G7" s="55"/>
      <c r="H7" s="55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52"/>
      <c r="AE7" s="53"/>
      <c r="AF7" s="54"/>
      <c r="AG7" s="39"/>
      <c r="AH7" s="40"/>
      <c r="AI7" s="41"/>
      <c r="AJ7" s="55"/>
      <c r="AK7" s="55"/>
      <c r="AL7" s="55"/>
      <c r="AM7" s="39"/>
      <c r="AN7" s="40"/>
      <c r="AO7" s="41"/>
      <c r="AP7" s="39"/>
      <c r="AQ7" s="40"/>
      <c r="AR7" s="41"/>
      <c r="AS7" s="70"/>
      <c r="AT7" s="71"/>
      <c r="AU7" s="72"/>
      <c r="AV7" s="60"/>
      <c r="AW7" s="61"/>
      <c r="AX7" s="61"/>
      <c r="AY7" s="48"/>
      <c r="AZ7" s="48"/>
      <c r="BA7" s="48"/>
      <c r="BB7" s="48"/>
      <c r="BC7" s="48"/>
      <c r="BD7" s="48"/>
      <c r="BE7" s="48"/>
      <c r="BF7" s="48"/>
      <c r="BG7" s="48"/>
      <c r="BH7" s="55"/>
      <c r="BI7" s="55"/>
      <c r="BJ7" s="55"/>
      <c r="BK7" s="39"/>
      <c r="BL7" s="40"/>
      <c r="BM7" s="41"/>
      <c r="BN7" s="16"/>
      <c r="BO7" s="16"/>
    </row>
    <row r="8" spans="1:67" ht="20.25">
      <c r="A8" s="41"/>
      <c r="B8" s="4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8" t="s">
        <v>17</v>
      </c>
      <c r="AE8" s="18" t="s">
        <v>18</v>
      </c>
      <c r="AF8" s="18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4.25">
      <c r="A10" s="7">
        <v>1</v>
      </c>
      <c r="B10" s="20" t="s">
        <v>30</v>
      </c>
      <c r="C10" s="21">
        <f aca="true" t="shared" si="0" ref="C10:C26">F10+AJ10</f>
        <v>9876.1</v>
      </c>
      <c r="D10" s="22">
        <f aca="true" t="shared" si="1" ref="D10:D26">G10+AK10</f>
        <v>1743.8</v>
      </c>
      <c r="E10" s="2">
        <f>D10/C10*100</f>
        <v>17.656767347434716</v>
      </c>
      <c r="F10" s="23">
        <v>2214</v>
      </c>
      <c r="G10" s="2">
        <v>695.3</v>
      </c>
      <c r="H10" s="2">
        <f>G10/F10*100</f>
        <v>31.404697380307134</v>
      </c>
      <c r="I10" s="23">
        <v>35.5</v>
      </c>
      <c r="J10" s="2">
        <v>11.9</v>
      </c>
      <c r="K10" s="2">
        <f aca="true" t="shared" si="2" ref="K10:K27">J10/I10*100</f>
        <v>33.52112676056338</v>
      </c>
      <c r="L10" s="23">
        <v>0.1</v>
      </c>
      <c r="M10" s="2"/>
      <c r="N10" s="2">
        <f>M10/L10*100</f>
        <v>0</v>
      </c>
      <c r="O10" s="23">
        <v>228</v>
      </c>
      <c r="P10" s="2">
        <v>60.1</v>
      </c>
      <c r="Q10" s="2">
        <f>P10/O10*100</f>
        <v>26.359649122807017</v>
      </c>
      <c r="R10" s="25">
        <v>698</v>
      </c>
      <c r="S10" s="2">
        <v>71</v>
      </c>
      <c r="T10" s="2">
        <f>S10/R10*100</f>
        <v>10.17191977077364</v>
      </c>
      <c r="U10" s="25">
        <v>0</v>
      </c>
      <c r="V10" s="2">
        <v>0</v>
      </c>
      <c r="W10" s="2" t="e">
        <f>V10/U10*100</f>
        <v>#DIV/0!</v>
      </c>
      <c r="X10" s="25">
        <v>187.4</v>
      </c>
      <c r="Y10" s="2">
        <v>109.5</v>
      </c>
      <c r="Z10" s="2">
        <f>Y10/X10*100</f>
        <v>58.43116328708644</v>
      </c>
      <c r="AA10" s="25">
        <v>54.3</v>
      </c>
      <c r="AB10" s="2">
        <v>24.6</v>
      </c>
      <c r="AC10" s="2">
        <f>AB10/AA10*100</f>
        <v>45.303867403314925</v>
      </c>
      <c r="AD10" s="2"/>
      <c r="AE10" s="2"/>
      <c r="AF10" s="2" t="e">
        <f>AE10/AD10*100</f>
        <v>#DIV/0!</v>
      </c>
      <c r="AG10" s="23"/>
      <c r="AH10" s="2"/>
      <c r="AI10" s="2" t="e">
        <f>AH10/AG10*100</f>
        <v>#DIV/0!</v>
      </c>
      <c r="AJ10" s="25">
        <v>7662.1</v>
      </c>
      <c r="AK10" s="27">
        <v>1048.5</v>
      </c>
      <c r="AL10" s="2">
        <f>AK10/AJ10*100</f>
        <v>13.684238002636354</v>
      </c>
      <c r="AM10" s="25">
        <v>2282.8</v>
      </c>
      <c r="AN10" s="27">
        <v>951.2</v>
      </c>
      <c r="AO10" s="2">
        <f>AN10/AM10*100</f>
        <v>41.668126861748725</v>
      </c>
      <c r="AP10" s="25">
        <v>1122.2</v>
      </c>
      <c r="AQ10" s="27"/>
      <c r="AR10" s="2">
        <f>AQ10/AP10*100</f>
        <v>0</v>
      </c>
      <c r="AS10" s="29">
        <v>10678.3</v>
      </c>
      <c r="AT10" s="28">
        <v>1635.8</v>
      </c>
      <c r="AU10" s="2">
        <f>AT10/AS10*100</f>
        <v>15.318917805268631</v>
      </c>
      <c r="AV10" s="31">
        <v>1545</v>
      </c>
      <c r="AW10" s="27">
        <v>522.8</v>
      </c>
      <c r="AX10" s="2">
        <f>AW10/AV10*100</f>
        <v>33.83818770226537</v>
      </c>
      <c r="AY10" s="31">
        <v>1326.8</v>
      </c>
      <c r="AZ10" s="27">
        <v>522.8</v>
      </c>
      <c r="BA10" s="2">
        <f aca="true" t="shared" si="3" ref="BA10:BA27">AZ10/AY10*100</f>
        <v>39.403075067832376</v>
      </c>
      <c r="BB10" s="23">
        <v>6147.2</v>
      </c>
      <c r="BC10" s="30">
        <v>95.2</v>
      </c>
      <c r="BD10" s="2">
        <f>BC10/BB10*100</f>
        <v>1.5486725663716816</v>
      </c>
      <c r="BE10" s="31">
        <v>1572.7</v>
      </c>
      <c r="BF10" s="30">
        <v>452.7</v>
      </c>
      <c r="BG10" s="2">
        <f>BF10/BE10*100</f>
        <v>28.78489222356457</v>
      </c>
      <c r="BH10" s="31">
        <v>1318.9</v>
      </c>
      <c r="BI10" s="28">
        <v>531.9</v>
      </c>
      <c r="BJ10" s="2">
        <f>BI10/BH10*100</f>
        <v>40.32906209720221</v>
      </c>
      <c r="BK10" s="29">
        <f aca="true" t="shared" si="4" ref="BK10:BK26">C10-AS10</f>
        <v>-802.1999999999989</v>
      </c>
      <c r="BL10" s="17">
        <f>D10-AT10</f>
        <v>108</v>
      </c>
      <c r="BM10" s="2">
        <f>BL10/BK10*100</f>
        <v>-13.462976813762173</v>
      </c>
      <c r="BN10" s="8"/>
      <c r="BO10" s="9"/>
    </row>
    <row r="11" spans="1:67" ht="14.25">
      <c r="A11" s="7">
        <v>2</v>
      </c>
      <c r="B11" s="20" t="s">
        <v>31</v>
      </c>
      <c r="C11" s="21">
        <f t="shared" si="0"/>
        <v>5698.2</v>
      </c>
      <c r="D11" s="22">
        <f t="shared" si="1"/>
        <v>1831.5</v>
      </c>
      <c r="E11" s="2">
        <f aca="true" t="shared" si="5" ref="E11:E26">D11/C11*100</f>
        <v>32.141728967042226</v>
      </c>
      <c r="F11" s="23">
        <v>1952.8</v>
      </c>
      <c r="G11" s="2">
        <v>841.7</v>
      </c>
      <c r="H11" s="2">
        <f aca="true" t="shared" si="6" ref="H11:H26">G11/F11*100</f>
        <v>43.10221220811143</v>
      </c>
      <c r="I11" s="23">
        <v>23</v>
      </c>
      <c r="J11" s="2">
        <v>8.6</v>
      </c>
      <c r="K11" s="2">
        <f t="shared" si="2"/>
        <v>37.391304347826086</v>
      </c>
      <c r="L11" s="23">
        <v>0</v>
      </c>
      <c r="M11" s="2"/>
      <c r="N11" s="2" t="e">
        <f aca="true" t="shared" si="7" ref="N11:N26">M11/L11*100</f>
        <v>#DIV/0!</v>
      </c>
      <c r="O11" s="23">
        <v>198</v>
      </c>
      <c r="P11" s="2">
        <v>2.1</v>
      </c>
      <c r="Q11" s="2">
        <f aca="true" t="shared" si="8" ref="Q11:Q26">P11/O11*100</f>
        <v>1.0606060606060608</v>
      </c>
      <c r="R11" s="25">
        <v>434</v>
      </c>
      <c r="S11" s="2">
        <v>23.6</v>
      </c>
      <c r="T11" s="2">
        <f>S11/R11*100</f>
        <v>5.437788018433181</v>
      </c>
      <c r="U11" s="25">
        <v>0</v>
      </c>
      <c r="V11" s="2">
        <v>0</v>
      </c>
      <c r="W11" s="2" t="e">
        <f aca="true" t="shared" si="9" ref="W11:W26">V11/U11*100</f>
        <v>#DIV/0!</v>
      </c>
      <c r="X11" s="25">
        <v>135.1</v>
      </c>
      <c r="Y11" s="2">
        <v>286</v>
      </c>
      <c r="Z11" s="2">
        <f aca="true" t="shared" si="10" ref="Z11:Z26">Y11/X11*100</f>
        <v>211.69504071058478</v>
      </c>
      <c r="AA11" s="25">
        <v>24.3</v>
      </c>
      <c r="AB11" s="2">
        <v>10.9</v>
      </c>
      <c r="AC11" s="2">
        <f aca="true" t="shared" si="11" ref="AC11:AC26">AB11/AA11*100</f>
        <v>44.8559670781893</v>
      </c>
      <c r="AD11" s="2"/>
      <c r="AE11" s="2"/>
      <c r="AF11" s="2" t="e">
        <f aca="true" t="shared" si="12" ref="AF11:AF28">AE11/AD11*100</f>
        <v>#DIV/0!</v>
      </c>
      <c r="AG11" s="23"/>
      <c r="AH11" s="2"/>
      <c r="AI11" s="2" t="e">
        <f aca="true" t="shared" si="13" ref="AI11:AI26">AH11/AG11*100</f>
        <v>#DIV/0!</v>
      </c>
      <c r="AJ11" s="25">
        <v>3745.4</v>
      </c>
      <c r="AK11" s="27">
        <v>989.8</v>
      </c>
      <c r="AL11" s="2">
        <f aca="true" t="shared" si="14" ref="AL11:AL26">AK11/AJ11*100</f>
        <v>26.427083889571207</v>
      </c>
      <c r="AM11" s="25">
        <v>2054.5</v>
      </c>
      <c r="AN11" s="27">
        <v>856</v>
      </c>
      <c r="AO11" s="2">
        <f aca="true" t="shared" si="15" ref="AO11:AO26">AN11/AM11*100</f>
        <v>41.664638598199076</v>
      </c>
      <c r="AP11" s="25">
        <v>258.2</v>
      </c>
      <c r="AQ11" s="27">
        <v>95.2</v>
      </c>
      <c r="AR11" s="2">
        <f aca="true" t="shared" si="16" ref="AR11:AR26">AQ11/AP11*100</f>
        <v>36.870642912470956</v>
      </c>
      <c r="AS11" s="29">
        <v>5866.5</v>
      </c>
      <c r="AT11" s="28">
        <v>1586.2</v>
      </c>
      <c r="AU11" s="2">
        <f aca="true" t="shared" si="17" ref="AU11:AU26">AT11/AS11*100</f>
        <v>27.038268132617404</v>
      </c>
      <c r="AV11" s="32">
        <v>1424.2</v>
      </c>
      <c r="AW11" s="27">
        <v>478.4</v>
      </c>
      <c r="AX11" s="2">
        <f aca="true" t="shared" si="18" ref="AX11:AX26">AW11/AV11*100</f>
        <v>33.59078781070074</v>
      </c>
      <c r="AY11" s="31">
        <v>1202.4</v>
      </c>
      <c r="AZ11" s="27">
        <v>474</v>
      </c>
      <c r="BA11" s="2">
        <f t="shared" si="3"/>
        <v>39.421157684630735</v>
      </c>
      <c r="BB11" s="23">
        <v>1928.5</v>
      </c>
      <c r="BC11" s="30">
        <v>112.3</v>
      </c>
      <c r="BD11" s="2">
        <f aca="true" t="shared" si="19" ref="BD11:BD26">BC11/BB11*100</f>
        <v>5.823178636245787</v>
      </c>
      <c r="BE11" s="31">
        <v>1273</v>
      </c>
      <c r="BF11" s="30">
        <v>411.1</v>
      </c>
      <c r="BG11" s="2">
        <f aca="true" t="shared" si="20" ref="BG11:BG26">BF11/BE11*100</f>
        <v>32.29379418695994</v>
      </c>
      <c r="BH11" s="31">
        <v>1141.3</v>
      </c>
      <c r="BI11" s="28">
        <v>550.7</v>
      </c>
      <c r="BJ11" s="2">
        <f aca="true" t="shared" si="21" ref="BJ11:BJ26">BI11/BH11*100</f>
        <v>48.251993340927015</v>
      </c>
      <c r="BK11" s="29">
        <f t="shared" si="4"/>
        <v>-168.30000000000018</v>
      </c>
      <c r="BL11" s="17">
        <f aca="true" t="shared" si="22" ref="BL11:BL26">D11-AT11</f>
        <v>245.29999999999995</v>
      </c>
      <c r="BM11" s="2">
        <f aca="true" t="shared" si="23" ref="BM11:BM26">BL11/BK11*100</f>
        <v>-145.7516339869279</v>
      </c>
      <c r="BN11" s="8"/>
      <c r="BO11" s="9"/>
    </row>
    <row r="12" spans="1:67" ht="14.25">
      <c r="A12" s="7">
        <v>3</v>
      </c>
      <c r="B12" s="20" t="s">
        <v>32</v>
      </c>
      <c r="C12" s="21">
        <f t="shared" si="0"/>
        <v>10137.2</v>
      </c>
      <c r="D12" s="22">
        <f t="shared" si="1"/>
        <v>1894.5</v>
      </c>
      <c r="E12" s="2">
        <f t="shared" si="5"/>
        <v>18.688592510752475</v>
      </c>
      <c r="F12" s="23">
        <v>2830.4</v>
      </c>
      <c r="G12" s="2">
        <v>771.3</v>
      </c>
      <c r="H12" s="2">
        <f t="shared" si="6"/>
        <v>27.25056529112493</v>
      </c>
      <c r="I12" s="23">
        <v>116.9</v>
      </c>
      <c r="J12" s="2">
        <v>46.4</v>
      </c>
      <c r="K12" s="2">
        <f t="shared" si="2"/>
        <v>39.69204448246364</v>
      </c>
      <c r="L12" s="23">
        <v>5.5</v>
      </c>
      <c r="M12" s="2">
        <v>2.5</v>
      </c>
      <c r="N12" s="2">
        <f t="shared" si="7"/>
        <v>45.45454545454545</v>
      </c>
      <c r="O12" s="23">
        <v>434</v>
      </c>
      <c r="P12" s="2">
        <v>1.3</v>
      </c>
      <c r="Q12" s="2">
        <f t="shared" si="8"/>
        <v>0.2995391705069125</v>
      </c>
      <c r="R12" s="26">
        <v>769</v>
      </c>
      <c r="S12" s="2">
        <v>85.3</v>
      </c>
      <c r="T12" s="2">
        <f aca="true" t="shared" si="24" ref="T12:T26">S12/R12*100</f>
        <v>11.092327698309493</v>
      </c>
      <c r="U12" s="25">
        <v>0</v>
      </c>
      <c r="V12" s="2">
        <v>0</v>
      </c>
      <c r="W12" s="2" t="e">
        <f t="shared" si="9"/>
        <v>#DIV/0!</v>
      </c>
      <c r="X12" s="25">
        <v>240.8</v>
      </c>
      <c r="Y12" s="2">
        <v>87.8</v>
      </c>
      <c r="Z12" s="2">
        <f t="shared" si="10"/>
        <v>36.46179401993355</v>
      </c>
      <c r="AA12" s="25">
        <v>0</v>
      </c>
      <c r="AB12" s="2">
        <v>2.5</v>
      </c>
      <c r="AC12" s="2" t="e">
        <f t="shared" si="11"/>
        <v>#DIV/0!</v>
      </c>
      <c r="AD12" s="2"/>
      <c r="AE12" s="2"/>
      <c r="AF12" s="2" t="e">
        <f t="shared" si="12"/>
        <v>#DIV/0!</v>
      </c>
      <c r="AG12" s="23"/>
      <c r="AH12" s="2">
        <v>2.6</v>
      </c>
      <c r="AI12" s="2" t="e">
        <f t="shared" si="13"/>
        <v>#DIV/0!</v>
      </c>
      <c r="AJ12" s="25">
        <v>7306.8</v>
      </c>
      <c r="AK12" s="27">
        <v>1123.2</v>
      </c>
      <c r="AL12" s="2">
        <f t="shared" si="14"/>
        <v>15.371982263097388</v>
      </c>
      <c r="AM12" s="25">
        <v>2316</v>
      </c>
      <c r="AN12" s="27">
        <v>965</v>
      </c>
      <c r="AO12" s="2">
        <f t="shared" si="15"/>
        <v>41.66666666666667</v>
      </c>
      <c r="AP12" s="25">
        <v>1571.6</v>
      </c>
      <c r="AQ12" s="27">
        <v>120.9</v>
      </c>
      <c r="AR12" s="2">
        <f t="shared" si="16"/>
        <v>7.692797149401883</v>
      </c>
      <c r="AS12" s="23">
        <v>10307.8</v>
      </c>
      <c r="AT12" s="28">
        <v>1869.9</v>
      </c>
      <c r="AU12" s="2">
        <f t="shared" si="17"/>
        <v>18.140631366537963</v>
      </c>
      <c r="AV12" s="32">
        <v>1249.1</v>
      </c>
      <c r="AW12" s="27">
        <v>402.8</v>
      </c>
      <c r="AX12" s="2">
        <f t="shared" si="18"/>
        <v>32.24721799695781</v>
      </c>
      <c r="AY12" s="31">
        <v>1242.4</v>
      </c>
      <c r="AZ12" s="27">
        <v>399.4</v>
      </c>
      <c r="BA12" s="2">
        <f t="shared" si="3"/>
        <v>32.14745653573728</v>
      </c>
      <c r="BB12" s="23">
        <v>1436.2</v>
      </c>
      <c r="BC12" s="30">
        <v>79</v>
      </c>
      <c r="BD12" s="2">
        <f t="shared" si="19"/>
        <v>5.500626653669405</v>
      </c>
      <c r="BE12" s="31">
        <v>5666.4</v>
      </c>
      <c r="BF12" s="30">
        <v>792.8</v>
      </c>
      <c r="BG12" s="2">
        <f t="shared" si="20"/>
        <v>13.99124664690103</v>
      </c>
      <c r="BH12" s="31">
        <v>1861.2</v>
      </c>
      <c r="BI12" s="28">
        <v>569.2</v>
      </c>
      <c r="BJ12" s="2">
        <f t="shared" si="21"/>
        <v>30.582419944122073</v>
      </c>
      <c r="BK12" s="29">
        <f t="shared" si="4"/>
        <v>-170.59999999999854</v>
      </c>
      <c r="BL12" s="17">
        <f t="shared" si="22"/>
        <v>24.59999999999991</v>
      </c>
      <c r="BM12" s="2">
        <f t="shared" si="23"/>
        <v>-14.419695193435006</v>
      </c>
      <c r="BN12" s="8"/>
      <c r="BO12" s="9"/>
    </row>
    <row r="13" spans="1:67" ht="15" customHeight="1">
      <c r="A13" s="7">
        <v>4</v>
      </c>
      <c r="B13" s="20" t="s">
        <v>33</v>
      </c>
      <c r="C13" s="21">
        <f t="shared" si="0"/>
        <v>6326.6</v>
      </c>
      <c r="D13" s="22">
        <f t="shared" si="1"/>
        <v>1683.3000000000002</v>
      </c>
      <c r="E13" s="2">
        <f t="shared" si="5"/>
        <v>26.60670818449088</v>
      </c>
      <c r="F13" s="23">
        <v>2384.8</v>
      </c>
      <c r="G13" s="2">
        <v>728.6</v>
      </c>
      <c r="H13" s="2">
        <f t="shared" si="6"/>
        <v>30.55182824555518</v>
      </c>
      <c r="I13" s="23">
        <v>72</v>
      </c>
      <c r="J13" s="2">
        <v>33.8</v>
      </c>
      <c r="K13" s="2">
        <f t="shared" si="2"/>
        <v>46.944444444444436</v>
      </c>
      <c r="L13" s="23">
        <v>139.1</v>
      </c>
      <c r="M13" s="2">
        <v>19.2</v>
      </c>
      <c r="N13" s="2">
        <f t="shared" si="7"/>
        <v>13.803019410496045</v>
      </c>
      <c r="O13" s="23">
        <v>109</v>
      </c>
      <c r="P13" s="2">
        <v>11.2</v>
      </c>
      <c r="Q13" s="2">
        <f t="shared" si="8"/>
        <v>10.275229357798164</v>
      </c>
      <c r="R13" s="25">
        <v>499</v>
      </c>
      <c r="S13" s="2">
        <v>20.2</v>
      </c>
      <c r="T13" s="2">
        <f t="shared" si="24"/>
        <v>4.04809619238477</v>
      </c>
      <c r="U13" s="25">
        <v>0</v>
      </c>
      <c r="V13" s="2">
        <v>0</v>
      </c>
      <c r="W13" s="2" t="e">
        <f t="shared" si="9"/>
        <v>#DIV/0!</v>
      </c>
      <c r="X13" s="25">
        <v>282.4</v>
      </c>
      <c r="Y13" s="2">
        <v>136.8</v>
      </c>
      <c r="Z13" s="2">
        <f t="shared" si="10"/>
        <v>48.44192634560907</v>
      </c>
      <c r="AA13" s="25">
        <v>18.8</v>
      </c>
      <c r="AB13" s="2">
        <v>4.7</v>
      </c>
      <c r="AC13" s="2">
        <f t="shared" si="11"/>
        <v>25</v>
      </c>
      <c r="AD13" s="2"/>
      <c r="AE13" s="2"/>
      <c r="AF13" s="2" t="e">
        <f t="shared" si="12"/>
        <v>#DIV/0!</v>
      </c>
      <c r="AG13" s="23"/>
      <c r="AH13" s="2">
        <v>19.5</v>
      </c>
      <c r="AI13" s="2" t="e">
        <f t="shared" si="13"/>
        <v>#DIV/0!</v>
      </c>
      <c r="AJ13" s="25">
        <v>3941.8</v>
      </c>
      <c r="AK13" s="27">
        <v>954.7</v>
      </c>
      <c r="AL13" s="2">
        <f t="shared" si="14"/>
        <v>24.219899538282004</v>
      </c>
      <c r="AM13" s="25">
        <v>980.1</v>
      </c>
      <c r="AN13" s="27">
        <v>408.4</v>
      </c>
      <c r="AO13" s="2">
        <f t="shared" si="15"/>
        <v>41.66921742679318</v>
      </c>
      <c r="AP13" s="25">
        <v>936.4</v>
      </c>
      <c r="AQ13" s="27">
        <v>394.1</v>
      </c>
      <c r="AR13" s="2">
        <f t="shared" si="16"/>
        <v>42.086715079026064</v>
      </c>
      <c r="AS13" s="23">
        <v>6326.6</v>
      </c>
      <c r="AT13" s="28">
        <v>1483.3</v>
      </c>
      <c r="AU13" s="2">
        <f t="shared" si="17"/>
        <v>23.4454525337464</v>
      </c>
      <c r="AV13" s="32">
        <v>1307.5</v>
      </c>
      <c r="AW13" s="27">
        <v>388.1</v>
      </c>
      <c r="AX13" s="2">
        <f t="shared" si="18"/>
        <v>29.68260038240918</v>
      </c>
      <c r="AY13" s="31">
        <v>1305.5</v>
      </c>
      <c r="AZ13" s="27">
        <v>388.1</v>
      </c>
      <c r="BA13" s="2">
        <f t="shared" si="3"/>
        <v>29.728073535044047</v>
      </c>
      <c r="BB13" s="23">
        <v>2518.9</v>
      </c>
      <c r="BC13" s="30">
        <v>103.5</v>
      </c>
      <c r="BD13" s="2">
        <f t="shared" si="19"/>
        <v>4.108936440509746</v>
      </c>
      <c r="BE13" s="31">
        <v>1167.4</v>
      </c>
      <c r="BF13" s="30">
        <v>460.2</v>
      </c>
      <c r="BG13" s="2">
        <f t="shared" si="20"/>
        <v>39.42093541202672</v>
      </c>
      <c r="BH13" s="31">
        <v>1239.4</v>
      </c>
      <c r="BI13" s="28">
        <v>498.5</v>
      </c>
      <c r="BJ13" s="2">
        <f t="shared" si="21"/>
        <v>40.221074713571085</v>
      </c>
      <c r="BK13" s="29">
        <f t="shared" si="4"/>
        <v>0</v>
      </c>
      <c r="BL13" s="17">
        <f t="shared" si="22"/>
        <v>200.00000000000023</v>
      </c>
      <c r="BM13" s="2" t="e">
        <f>BL13/BK13*100</f>
        <v>#DIV/0!</v>
      </c>
      <c r="BN13" s="8"/>
      <c r="BO13" s="9"/>
    </row>
    <row r="14" spans="1:67" ht="14.25">
      <c r="A14" s="7">
        <v>5</v>
      </c>
      <c r="B14" s="20" t="s">
        <v>34</v>
      </c>
      <c r="C14" s="21">
        <f t="shared" si="0"/>
        <v>6676.7</v>
      </c>
      <c r="D14" s="22">
        <f t="shared" si="1"/>
        <v>1759.1</v>
      </c>
      <c r="E14" s="2">
        <f t="shared" si="5"/>
        <v>26.34684799376938</v>
      </c>
      <c r="F14" s="23">
        <v>2506.3</v>
      </c>
      <c r="G14" s="2">
        <v>777.8</v>
      </c>
      <c r="H14" s="2">
        <f t="shared" si="6"/>
        <v>31.03379483701073</v>
      </c>
      <c r="I14" s="23">
        <v>651.5</v>
      </c>
      <c r="J14" s="2">
        <v>268.5</v>
      </c>
      <c r="K14" s="2">
        <f t="shared" si="2"/>
        <v>41.21258633921719</v>
      </c>
      <c r="L14" s="23">
        <v>0</v>
      </c>
      <c r="M14" s="2">
        <v>0.9</v>
      </c>
      <c r="N14" s="2" t="e">
        <f t="shared" si="7"/>
        <v>#DIV/0!</v>
      </c>
      <c r="O14" s="23">
        <v>130</v>
      </c>
      <c r="P14" s="2">
        <v>-1.2</v>
      </c>
      <c r="Q14" s="2">
        <f t="shared" si="8"/>
        <v>-0.923076923076923</v>
      </c>
      <c r="R14" s="25">
        <v>608</v>
      </c>
      <c r="S14" s="2">
        <v>72.9</v>
      </c>
      <c r="T14" s="2">
        <f t="shared" si="24"/>
        <v>11.990131578947368</v>
      </c>
      <c r="U14" s="25">
        <v>0</v>
      </c>
      <c r="V14" s="2">
        <v>0</v>
      </c>
      <c r="W14" s="2" t="e">
        <f t="shared" si="9"/>
        <v>#DIV/0!</v>
      </c>
      <c r="X14" s="25">
        <v>183.6</v>
      </c>
      <c r="Y14" s="2">
        <v>18.5</v>
      </c>
      <c r="Z14" s="2">
        <f t="shared" si="10"/>
        <v>10.076252723311548</v>
      </c>
      <c r="AA14" s="25">
        <v>0</v>
      </c>
      <c r="AB14" s="2">
        <v>0</v>
      </c>
      <c r="AC14" s="2" t="e">
        <f t="shared" si="11"/>
        <v>#DIV/0!</v>
      </c>
      <c r="AD14" s="2"/>
      <c r="AE14" s="2"/>
      <c r="AF14" s="2" t="e">
        <f t="shared" si="12"/>
        <v>#DIV/0!</v>
      </c>
      <c r="AG14" s="23"/>
      <c r="AH14" s="2">
        <v>3.6</v>
      </c>
      <c r="AI14" s="2" t="e">
        <f t="shared" si="13"/>
        <v>#DIV/0!</v>
      </c>
      <c r="AJ14" s="25">
        <v>4170.4</v>
      </c>
      <c r="AK14" s="27">
        <v>981.3</v>
      </c>
      <c r="AL14" s="2">
        <f t="shared" si="14"/>
        <v>23.530117015154424</v>
      </c>
      <c r="AM14" s="25">
        <v>1577.4</v>
      </c>
      <c r="AN14" s="27">
        <v>657.2</v>
      </c>
      <c r="AO14" s="2">
        <f t="shared" si="15"/>
        <v>41.663496893622415</v>
      </c>
      <c r="AP14" s="25">
        <v>633</v>
      </c>
      <c r="AQ14" s="27">
        <v>286.7</v>
      </c>
      <c r="AR14" s="2">
        <f t="shared" si="16"/>
        <v>45.292259083728275</v>
      </c>
      <c r="AS14" s="23">
        <v>6676.7</v>
      </c>
      <c r="AT14" s="28">
        <v>1542.2</v>
      </c>
      <c r="AU14" s="2">
        <f t="shared" si="17"/>
        <v>23.098237153084607</v>
      </c>
      <c r="AV14" s="32">
        <v>1314.8</v>
      </c>
      <c r="AW14" s="27">
        <v>455.6</v>
      </c>
      <c r="AX14" s="2">
        <f t="shared" si="18"/>
        <v>34.65165804685124</v>
      </c>
      <c r="AY14" s="31">
        <v>1305.5</v>
      </c>
      <c r="AZ14" s="27">
        <v>455.6</v>
      </c>
      <c r="BA14" s="2">
        <f t="shared" si="3"/>
        <v>34.89850631941785</v>
      </c>
      <c r="BB14" s="23">
        <v>2452.5</v>
      </c>
      <c r="BC14" s="30">
        <v>150</v>
      </c>
      <c r="BD14" s="2">
        <f t="shared" si="19"/>
        <v>6.116207951070336</v>
      </c>
      <c r="BE14" s="31">
        <v>1328.3</v>
      </c>
      <c r="BF14" s="30">
        <v>620.1</v>
      </c>
      <c r="BG14" s="2">
        <f t="shared" si="20"/>
        <v>46.68373108484529</v>
      </c>
      <c r="BH14" s="31">
        <v>1486.6</v>
      </c>
      <c r="BI14" s="28">
        <v>283.4</v>
      </c>
      <c r="BJ14" s="2">
        <f t="shared" si="21"/>
        <v>19.063635140589263</v>
      </c>
      <c r="BK14" s="29">
        <f t="shared" si="4"/>
        <v>0</v>
      </c>
      <c r="BL14" s="17">
        <f t="shared" si="22"/>
        <v>216.89999999999986</v>
      </c>
      <c r="BM14" s="2" t="e">
        <f t="shared" si="23"/>
        <v>#DIV/0!</v>
      </c>
      <c r="BN14" s="8"/>
      <c r="BO14" s="9"/>
    </row>
    <row r="15" spans="1:67" ht="14.25">
      <c r="A15" s="7">
        <v>6</v>
      </c>
      <c r="B15" s="20" t="s">
        <v>35</v>
      </c>
      <c r="C15" s="21">
        <f t="shared" si="0"/>
        <v>10769.1</v>
      </c>
      <c r="D15" s="22">
        <f t="shared" si="1"/>
        <v>1519.7</v>
      </c>
      <c r="E15" s="2">
        <f t="shared" si="5"/>
        <v>14.111671356009323</v>
      </c>
      <c r="F15" s="23">
        <v>1884.7</v>
      </c>
      <c r="G15" s="2">
        <v>464</v>
      </c>
      <c r="H15" s="2">
        <f t="shared" si="6"/>
        <v>24.619302806812755</v>
      </c>
      <c r="I15" s="23">
        <v>68.9</v>
      </c>
      <c r="J15" s="2">
        <v>27.9</v>
      </c>
      <c r="K15" s="2">
        <f t="shared" si="2"/>
        <v>40.49346879535558</v>
      </c>
      <c r="L15" s="23">
        <v>0</v>
      </c>
      <c r="M15" s="2"/>
      <c r="N15" s="2" t="e">
        <f t="shared" si="7"/>
        <v>#DIV/0!</v>
      </c>
      <c r="O15" s="23">
        <v>88</v>
      </c>
      <c r="P15" s="2">
        <v>5.2</v>
      </c>
      <c r="Q15" s="2">
        <f t="shared" si="8"/>
        <v>5.909090909090909</v>
      </c>
      <c r="R15" s="25">
        <v>524</v>
      </c>
      <c r="S15" s="2">
        <v>38</v>
      </c>
      <c r="T15" s="2">
        <f t="shared" si="24"/>
        <v>7.251908396946565</v>
      </c>
      <c r="U15" s="25">
        <v>0</v>
      </c>
      <c r="V15" s="2">
        <v>0</v>
      </c>
      <c r="W15" s="2" t="e">
        <f t="shared" si="9"/>
        <v>#DIV/0!</v>
      </c>
      <c r="X15" s="25">
        <v>36.3</v>
      </c>
      <c r="Y15" s="2">
        <v>4.7</v>
      </c>
      <c r="Z15" s="2">
        <f t="shared" si="10"/>
        <v>12.947658402203857</v>
      </c>
      <c r="AA15" s="25">
        <v>0</v>
      </c>
      <c r="AB15" s="2">
        <v>0</v>
      </c>
      <c r="AC15" s="2" t="e">
        <f t="shared" si="11"/>
        <v>#DIV/0!</v>
      </c>
      <c r="AD15" s="2"/>
      <c r="AE15" s="2"/>
      <c r="AF15" s="2" t="e">
        <f t="shared" si="12"/>
        <v>#DIV/0!</v>
      </c>
      <c r="AG15" s="23"/>
      <c r="AH15" s="2"/>
      <c r="AI15" s="2" t="e">
        <f t="shared" si="13"/>
        <v>#DIV/0!</v>
      </c>
      <c r="AJ15" s="25">
        <v>8884.4</v>
      </c>
      <c r="AK15" s="27">
        <v>1055.7</v>
      </c>
      <c r="AL15" s="2">
        <f t="shared" si="14"/>
        <v>11.882625725991627</v>
      </c>
      <c r="AM15" s="25">
        <v>2438.3</v>
      </c>
      <c r="AN15" s="27">
        <v>1016</v>
      </c>
      <c r="AO15" s="2">
        <f t="shared" si="15"/>
        <v>41.66837550752574</v>
      </c>
      <c r="AP15" s="25">
        <v>1801.5</v>
      </c>
      <c r="AQ15" s="27"/>
      <c r="AR15" s="2">
        <f t="shared" si="16"/>
        <v>0</v>
      </c>
      <c r="AS15" s="23">
        <v>10866.9</v>
      </c>
      <c r="AT15" s="28">
        <v>1222</v>
      </c>
      <c r="AU15" s="2">
        <f t="shared" si="17"/>
        <v>11.245157312573044</v>
      </c>
      <c r="AV15" s="32">
        <v>1553.1</v>
      </c>
      <c r="AW15" s="27">
        <v>419.2</v>
      </c>
      <c r="AX15" s="2">
        <f t="shared" si="18"/>
        <v>26.991178932457665</v>
      </c>
      <c r="AY15" s="31">
        <v>1387.2</v>
      </c>
      <c r="AZ15" s="27">
        <v>416.1</v>
      </c>
      <c r="BA15" s="2">
        <f t="shared" si="3"/>
        <v>29.99567474048443</v>
      </c>
      <c r="BB15" s="23">
        <v>6620.3</v>
      </c>
      <c r="BC15" s="30">
        <v>71.9</v>
      </c>
      <c r="BD15" s="2">
        <f t="shared" si="19"/>
        <v>1.0860535021071553</v>
      </c>
      <c r="BE15" s="31">
        <v>1612.9</v>
      </c>
      <c r="BF15" s="30">
        <v>205.7</v>
      </c>
      <c r="BG15" s="2">
        <f t="shared" si="20"/>
        <v>12.753425506851013</v>
      </c>
      <c r="BH15" s="31">
        <v>980.2</v>
      </c>
      <c r="BI15" s="28">
        <v>490.5</v>
      </c>
      <c r="BJ15" s="2">
        <f t="shared" si="21"/>
        <v>50.040807998367676</v>
      </c>
      <c r="BK15" s="29">
        <f t="shared" si="4"/>
        <v>-97.79999999999927</v>
      </c>
      <c r="BL15" s="17">
        <f t="shared" si="22"/>
        <v>297.70000000000005</v>
      </c>
      <c r="BM15" s="2">
        <f t="shared" si="23"/>
        <v>-304.39672801636226</v>
      </c>
      <c r="BN15" s="8"/>
      <c r="BO15" s="9"/>
    </row>
    <row r="16" spans="1:67" ht="14.25">
      <c r="A16" s="7">
        <v>7</v>
      </c>
      <c r="B16" s="20" t="s">
        <v>36</v>
      </c>
      <c r="C16" s="21">
        <f t="shared" si="0"/>
        <v>5521.700000000001</v>
      </c>
      <c r="D16" s="22">
        <f t="shared" si="1"/>
        <v>865.9000000000001</v>
      </c>
      <c r="E16" s="2">
        <f t="shared" si="5"/>
        <v>15.681764673922885</v>
      </c>
      <c r="F16" s="23">
        <v>1099.9</v>
      </c>
      <c r="G16" s="2">
        <v>343.8</v>
      </c>
      <c r="H16" s="2">
        <f t="shared" si="6"/>
        <v>31.257387035185012</v>
      </c>
      <c r="I16" s="23">
        <v>8.5</v>
      </c>
      <c r="J16" s="2">
        <v>2.3</v>
      </c>
      <c r="K16" s="2">
        <f t="shared" si="2"/>
        <v>27.058823529411764</v>
      </c>
      <c r="L16" s="23">
        <v>0</v>
      </c>
      <c r="M16" s="2"/>
      <c r="N16" s="2" t="e">
        <f t="shared" si="7"/>
        <v>#DIV/0!</v>
      </c>
      <c r="O16" s="23">
        <v>43</v>
      </c>
      <c r="P16" s="2">
        <v>1.8</v>
      </c>
      <c r="Q16" s="2">
        <f t="shared" si="8"/>
        <v>4.186046511627907</v>
      </c>
      <c r="R16" s="25">
        <v>390</v>
      </c>
      <c r="S16" s="2">
        <v>60.6</v>
      </c>
      <c r="T16" s="2">
        <f t="shared" si="24"/>
        <v>15.53846153846154</v>
      </c>
      <c r="U16" s="25">
        <v>0</v>
      </c>
      <c r="V16" s="2">
        <v>0</v>
      </c>
      <c r="W16" s="2" t="e">
        <f t="shared" si="9"/>
        <v>#DIV/0!</v>
      </c>
      <c r="X16" s="25">
        <v>258.7</v>
      </c>
      <c r="Y16" s="2">
        <v>97.2</v>
      </c>
      <c r="Z16" s="2">
        <f t="shared" si="10"/>
        <v>37.572477773482795</v>
      </c>
      <c r="AA16" s="25">
        <v>31.3</v>
      </c>
      <c r="AB16" s="2">
        <v>13</v>
      </c>
      <c r="AC16" s="2">
        <f t="shared" si="11"/>
        <v>41.533546325878596</v>
      </c>
      <c r="AD16" s="2"/>
      <c r="AE16" s="2"/>
      <c r="AF16" s="2" t="e">
        <f t="shared" si="12"/>
        <v>#DIV/0!</v>
      </c>
      <c r="AG16" s="23"/>
      <c r="AH16" s="2"/>
      <c r="AI16" s="2" t="e">
        <f t="shared" si="13"/>
        <v>#DIV/0!</v>
      </c>
      <c r="AJ16" s="25">
        <v>4421.8</v>
      </c>
      <c r="AK16" s="27">
        <v>522.1</v>
      </c>
      <c r="AL16" s="2">
        <f t="shared" si="14"/>
        <v>11.807408747568864</v>
      </c>
      <c r="AM16" s="25">
        <v>565.8</v>
      </c>
      <c r="AN16" s="27">
        <v>235.8</v>
      </c>
      <c r="AO16" s="2">
        <f t="shared" si="15"/>
        <v>41.67550371155886</v>
      </c>
      <c r="AP16" s="25">
        <v>1094.8</v>
      </c>
      <c r="AQ16" s="27">
        <v>249</v>
      </c>
      <c r="AR16" s="2">
        <f t="shared" si="16"/>
        <v>22.743880160759957</v>
      </c>
      <c r="AS16" s="23">
        <v>5561.3</v>
      </c>
      <c r="AT16" s="28">
        <v>742.5</v>
      </c>
      <c r="AU16" s="2">
        <f t="shared" si="17"/>
        <v>13.351194864510097</v>
      </c>
      <c r="AV16" s="32">
        <v>1003.6</v>
      </c>
      <c r="AW16" s="27">
        <v>297.1</v>
      </c>
      <c r="AX16" s="2">
        <f t="shared" si="18"/>
        <v>29.603427660422483</v>
      </c>
      <c r="AY16" s="31">
        <v>962</v>
      </c>
      <c r="AZ16" s="27">
        <v>276</v>
      </c>
      <c r="BA16" s="2">
        <f t="shared" si="3"/>
        <v>28.690228690228693</v>
      </c>
      <c r="BB16" s="23">
        <v>2310.8</v>
      </c>
      <c r="BC16" s="30">
        <v>71</v>
      </c>
      <c r="BD16" s="2">
        <f t="shared" si="19"/>
        <v>3.0725289942876923</v>
      </c>
      <c r="BE16" s="31">
        <v>161.8</v>
      </c>
      <c r="BF16" s="30">
        <v>109.3</v>
      </c>
      <c r="BG16" s="2">
        <f t="shared" si="20"/>
        <v>67.55253399258343</v>
      </c>
      <c r="BH16" s="31">
        <v>1989.7</v>
      </c>
      <c r="BI16" s="28">
        <v>228.7</v>
      </c>
      <c r="BJ16" s="2">
        <f t="shared" si="21"/>
        <v>11.494195104789666</v>
      </c>
      <c r="BK16" s="29">
        <f t="shared" si="4"/>
        <v>-39.599999999999454</v>
      </c>
      <c r="BL16" s="17">
        <f t="shared" si="22"/>
        <v>123.40000000000009</v>
      </c>
      <c r="BM16" s="2">
        <f t="shared" si="23"/>
        <v>-311.6161616161661</v>
      </c>
      <c r="BN16" s="8"/>
      <c r="BO16" s="9"/>
    </row>
    <row r="17" spans="1:67" ht="15" customHeight="1">
      <c r="A17" s="7">
        <v>8</v>
      </c>
      <c r="B17" s="20" t="s">
        <v>37</v>
      </c>
      <c r="C17" s="21">
        <f t="shared" si="0"/>
        <v>6164.5</v>
      </c>
      <c r="D17" s="22">
        <f t="shared" si="1"/>
        <v>1421.6000000000001</v>
      </c>
      <c r="E17" s="2">
        <f t="shared" si="5"/>
        <v>23.06107551301809</v>
      </c>
      <c r="F17" s="23">
        <v>3451.7</v>
      </c>
      <c r="G17" s="2">
        <v>1201.2</v>
      </c>
      <c r="H17" s="2">
        <f t="shared" si="6"/>
        <v>34.80024335834517</v>
      </c>
      <c r="I17" s="23">
        <v>1136.9</v>
      </c>
      <c r="J17" s="2">
        <v>499.1</v>
      </c>
      <c r="K17" s="2">
        <f t="shared" si="2"/>
        <v>43.90007916263524</v>
      </c>
      <c r="L17" s="23">
        <v>0.2</v>
      </c>
      <c r="M17" s="2">
        <v>2.2</v>
      </c>
      <c r="N17" s="2">
        <f t="shared" si="7"/>
        <v>1100</v>
      </c>
      <c r="O17" s="23">
        <v>275</v>
      </c>
      <c r="P17" s="2">
        <v>28.4</v>
      </c>
      <c r="Q17" s="2">
        <f t="shared" si="8"/>
        <v>10.327272727272726</v>
      </c>
      <c r="R17" s="25">
        <v>1241</v>
      </c>
      <c r="S17" s="2">
        <v>299.8</v>
      </c>
      <c r="T17" s="2">
        <f t="shared" si="24"/>
        <v>24.157937147461723</v>
      </c>
      <c r="U17" s="25">
        <v>0</v>
      </c>
      <c r="V17" s="2">
        <v>0</v>
      </c>
      <c r="W17" s="2" t="e">
        <f t="shared" si="9"/>
        <v>#DIV/0!</v>
      </c>
      <c r="X17" s="25">
        <v>0</v>
      </c>
      <c r="Y17" s="2">
        <v>0</v>
      </c>
      <c r="Z17" s="2" t="e">
        <f t="shared" si="10"/>
        <v>#DIV/0!</v>
      </c>
      <c r="AA17" s="25">
        <v>0</v>
      </c>
      <c r="AB17" s="2">
        <v>0</v>
      </c>
      <c r="AC17" s="2" t="e">
        <f t="shared" si="11"/>
        <v>#DIV/0!</v>
      </c>
      <c r="AD17" s="2"/>
      <c r="AE17" s="2"/>
      <c r="AF17" s="2" t="e">
        <f t="shared" si="12"/>
        <v>#DIV/0!</v>
      </c>
      <c r="AG17" s="23"/>
      <c r="AH17" s="2"/>
      <c r="AI17" s="2" t="e">
        <f t="shared" si="13"/>
        <v>#DIV/0!</v>
      </c>
      <c r="AJ17" s="25">
        <v>2712.8</v>
      </c>
      <c r="AK17" s="27">
        <v>220.4</v>
      </c>
      <c r="AL17" s="2">
        <f t="shared" si="14"/>
        <v>8.124447065762313</v>
      </c>
      <c r="AM17" s="25">
        <v>0</v>
      </c>
      <c r="AN17" s="27"/>
      <c r="AO17" s="2" t="e">
        <f t="shared" si="15"/>
        <v>#DIV/0!</v>
      </c>
      <c r="AP17" s="25">
        <v>564.5</v>
      </c>
      <c r="AQ17" s="27">
        <v>183.1</v>
      </c>
      <c r="AR17" s="2">
        <f t="shared" si="16"/>
        <v>32.435783879539414</v>
      </c>
      <c r="AS17" s="23">
        <v>6164.5</v>
      </c>
      <c r="AT17" s="28">
        <v>1317.3</v>
      </c>
      <c r="AU17" s="2">
        <f t="shared" si="17"/>
        <v>21.369129694216888</v>
      </c>
      <c r="AV17" s="32">
        <v>1182.5</v>
      </c>
      <c r="AW17" s="27">
        <v>452.8</v>
      </c>
      <c r="AX17" s="2">
        <f t="shared" si="18"/>
        <v>38.291754756871036</v>
      </c>
      <c r="AY17" s="31">
        <v>1180.1</v>
      </c>
      <c r="AZ17" s="27">
        <v>452.8</v>
      </c>
      <c r="BA17" s="2">
        <f t="shared" si="3"/>
        <v>38.36962969239895</v>
      </c>
      <c r="BB17" s="23">
        <v>2693</v>
      </c>
      <c r="BC17" s="30">
        <v>99</v>
      </c>
      <c r="BD17" s="2">
        <f t="shared" si="19"/>
        <v>3.676197549201634</v>
      </c>
      <c r="BE17" s="31">
        <v>710.4</v>
      </c>
      <c r="BF17" s="30">
        <v>257.4</v>
      </c>
      <c r="BG17" s="2">
        <f t="shared" si="20"/>
        <v>36.233108108108105</v>
      </c>
      <c r="BH17" s="31">
        <v>1484.8</v>
      </c>
      <c r="BI17" s="28">
        <v>474.2</v>
      </c>
      <c r="BJ17" s="2">
        <f t="shared" si="21"/>
        <v>31.93696120689655</v>
      </c>
      <c r="BK17" s="29">
        <f t="shared" si="4"/>
        <v>0</v>
      </c>
      <c r="BL17" s="17">
        <f t="shared" si="22"/>
        <v>104.30000000000018</v>
      </c>
      <c r="BM17" s="2" t="e">
        <f t="shared" si="23"/>
        <v>#DIV/0!</v>
      </c>
      <c r="BN17" s="8"/>
      <c r="BO17" s="9"/>
    </row>
    <row r="18" spans="1:67" ht="14.25">
      <c r="A18" s="7">
        <v>9</v>
      </c>
      <c r="B18" s="20" t="s">
        <v>38</v>
      </c>
      <c r="C18" s="21">
        <f t="shared" si="0"/>
        <v>9896.9</v>
      </c>
      <c r="D18" s="22">
        <f t="shared" si="1"/>
        <v>2671.9</v>
      </c>
      <c r="E18" s="2">
        <f t="shared" si="5"/>
        <v>26.997342602228986</v>
      </c>
      <c r="F18" s="23">
        <v>2429.2</v>
      </c>
      <c r="G18" s="2">
        <v>737.5</v>
      </c>
      <c r="H18" s="2">
        <f t="shared" si="6"/>
        <v>30.35978923102256</v>
      </c>
      <c r="I18" s="23">
        <v>362.3</v>
      </c>
      <c r="J18" s="2">
        <v>97.9</v>
      </c>
      <c r="K18" s="2">
        <f t="shared" si="2"/>
        <v>27.021805133866962</v>
      </c>
      <c r="L18" s="23">
        <v>0.8</v>
      </c>
      <c r="M18" s="2">
        <v>35.2</v>
      </c>
      <c r="N18" s="2">
        <f t="shared" si="7"/>
        <v>4400</v>
      </c>
      <c r="O18" s="23">
        <v>345</v>
      </c>
      <c r="P18" s="2">
        <v>13.4</v>
      </c>
      <c r="Q18" s="2">
        <f t="shared" si="8"/>
        <v>3.884057971014493</v>
      </c>
      <c r="R18" s="25">
        <v>943</v>
      </c>
      <c r="S18" s="2">
        <v>234.1</v>
      </c>
      <c r="T18" s="2">
        <f t="shared" si="24"/>
        <v>24.825026511134677</v>
      </c>
      <c r="U18" s="25">
        <v>0</v>
      </c>
      <c r="V18" s="2">
        <v>0</v>
      </c>
      <c r="W18" s="2" t="e">
        <f t="shared" si="9"/>
        <v>#DIV/0!</v>
      </c>
      <c r="X18" s="25">
        <v>48.7</v>
      </c>
      <c r="Y18" s="2">
        <v>18.7</v>
      </c>
      <c r="Z18" s="2">
        <f t="shared" si="10"/>
        <v>38.398357289527716</v>
      </c>
      <c r="AA18" s="25">
        <v>20</v>
      </c>
      <c r="AB18" s="2">
        <v>6</v>
      </c>
      <c r="AC18" s="2">
        <f t="shared" si="11"/>
        <v>30</v>
      </c>
      <c r="AD18" s="2"/>
      <c r="AE18" s="2"/>
      <c r="AF18" s="2" t="e">
        <f t="shared" si="12"/>
        <v>#DIV/0!</v>
      </c>
      <c r="AG18" s="23"/>
      <c r="AH18" s="2"/>
      <c r="AI18" s="2" t="e">
        <f t="shared" si="13"/>
        <v>#DIV/0!</v>
      </c>
      <c r="AJ18" s="25">
        <v>7467.7</v>
      </c>
      <c r="AK18" s="27">
        <v>1934.4</v>
      </c>
      <c r="AL18" s="2">
        <f t="shared" si="14"/>
        <v>25.90355798974249</v>
      </c>
      <c r="AM18" s="25">
        <v>4427.3</v>
      </c>
      <c r="AN18" s="27">
        <v>1844.7</v>
      </c>
      <c r="AO18" s="2">
        <f t="shared" si="15"/>
        <v>41.666478440584555</v>
      </c>
      <c r="AP18" s="25">
        <v>480</v>
      </c>
      <c r="AQ18" s="27"/>
      <c r="AR18" s="2">
        <f t="shared" si="16"/>
        <v>0</v>
      </c>
      <c r="AS18" s="23">
        <v>10402.1</v>
      </c>
      <c r="AT18" s="28">
        <v>2034</v>
      </c>
      <c r="AU18" s="2">
        <f t="shared" si="17"/>
        <v>19.553743955547436</v>
      </c>
      <c r="AV18" s="32">
        <v>1655.8</v>
      </c>
      <c r="AW18" s="27">
        <v>399.9</v>
      </c>
      <c r="AX18" s="2">
        <f t="shared" si="18"/>
        <v>24.151467568546924</v>
      </c>
      <c r="AY18" s="31">
        <v>1645.8</v>
      </c>
      <c r="AZ18" s="27">
        <v>395</v>
      </c>
      <c r="BA18" s="2">
        <f t="shared" si="3"/>
        <v>24.000486085794144</v>
      </c>
      <c r="BB18" s="23">
        <v>3310.7</v>
      </c>
      <c r="BC18" s="30">
        <v>408.7</v>
      </c>
      <c r="BD18" s="2">
        <f t="shared" si="19"/>
        <v>12.344821336877398</v>
      </c>
      <c r="BE18" s="31">
        <v>2186.8</v>
      </c>
      <c r="BF18" s="30">
        <v>64.3</v>
      </c>
      <c r="BG18" s="2">
        <f t="shared" si="20"/>
        <v>2.940369489665264</v>
      </c>
      <c r="BH18" s="31">
        <v>3016.3</v>
      </c>
      <c r="BI18" s="28">
        <v>1087.7</v>
      </c>
      <c r="BJ18" s="2">
        <f t="shared" si="21"/>
        <v>36.06073666412492</v>
      </c>
      <c r="BK18" s="29">
        <f t="shared" si="4"/>
        <v>-505.2000000000007</v>
      </c>
      <c r="BL18" s="17">
        <f t="shared" si="22"/>
        <v>637.9000000000001</v>
      </c>
      <c r="BM18" s="2">
        <f t="shared" si="23"/>
        <v>-126.26682501979398</v>
      </c>
      <c r="BN18" s="8"/>
      <c r="BO18" s="9"/>
    </row>
    <row r="19" spans="1:67" ht="14.25">
      <c r="A19" s="7">
        <v>10</v>
      </c>
      <c r="B19" s="20" t="s">
        <v>39</v>
      </c>
      <c r="C19" s="21">
        <f t="shared" si="0"/>
        <v>4231.3</v>
      </c>
      <c r="D19" s="22">
        <f t="shared" si="1"/>
        <v>1416.1</v>
      </c>
      <c r="E19" s="2">
        <f t="shared" si="5"/>
        <v>33.46725592607472</v>
      </c>
      <c r="F19" s="23">
        <v>1149.2</v>
      </c>
      <c r="G19" s="2">
        <v>481.9</v>
      </c>
      <c r="H19" s="2">
        <f t="shared" si="6"/>
        <v>41.93351896971806</v>
      </c>
      <c r="I19" s="23">
        <v>9.4</v>
      </c>
      <c r="J19" s="2">
        <v>17.6</v>
      </c>
      <c r="K19" s="2">
        <f t="shared" si="2"/>
        <v>187.2340425531915</v>
      </c>
      <c r="L19" s="23">
        <v>4.1</v>
      </c>
      <c r="M19" s="2">
        <v>1.6</v>
      </c>
      <c r="N19" s="2">
        <f t="shared" si="7"/>
        <v>39.024390243902445</v>
      </c>
      <c r="O19" s="23">
        <v>103</v>
      </c>
      <c r="P19" s="2">
        <v>1.8</v>
      </c>
      <c r="Q19" s="2">
        <f t="shared" si="8"/>
        <v>1.7475728155339807</v>
      </c>
      <c r="R19" s="25">
        <v>343</v>
      </c>
      <c r="S19" s="2">
        <v>25.6</v>
      </c>
      <c r="T19" s="2">
        <f t="shared" si="24"/>
        <v>7.463556851311953</v>
      </c>
      <c r="U19" s="25">
        <v>0</v>
      </c>
      <c r="V19" s="2">
        <v>0</v>
      </c>
      <c r="W19" s="2" t="e">
        <f t="shared" si="9"/>
        <v>#DIV/0!</v>
      </c>
      <c r="X19" s="25">
        <v>106</v>
      </c>
      <c r="Y19" s="2">
        <v>170.9</v>
      </c>
      <c r="Z19" s="2">
        <f t="shared" si="10"/>
        <v>161.22641509433964</v>
      </c>
      <c r="AA19" s="25">
        <v>5.3</v>
      </c>
      <c r="AB19" s="2">
        <v>1.3</v>
      </c>
      <c r="AC19" s="2">
        <f t="shared" si="11"/>
        <v>24.528301886792455</v>
      </c>
      <c r="AD19" s="2"/>
      <c r="AE19" s="2"/>
      <c r="AF19" s="2" t="e">
        <f t="shared" si="12"/>
        <v>#DIV/0!</v>
      </c>
      <c r="AG19" s="23"/>
      <c r="AH19" s="2"/>
      <c r="AI19" s="2" t="e">
        <f t="shared" si="13"/>
        <v>#DIV/0!</v>
      </c>
      <c r="AJ19" s="25">
        <v>3082.1</v>
      </c>
      <c r="AK19" s="27">
        <v>934.2</v>
      </c>
      <c r="AL19" s="2">
        <f t="shared" si="14"/>
        <v>30.31050257941014</v>
      </c>
      <c r="AM19" s="25">
        <v>1243.8</v>
      </c>
      <c r="AN19" s="27">
        <v>518.2</v>
      </c>
      <c r="AO19" s="2">
        <f t="shared" si="15"/>
        <v>41.66264672776974</v>
      </c>
      <c r="AP19" s="25">
        <v>958.3</v>
      </c>
      <c r="AQ19" s="27">
        <v>378.6</v>
      </c>
      <c r="AR19" s="2">
        <f t="shared" si="16"/>
        <v>39.507461129082756</v>
      </c>
      <c r="AS19" s="23">
        <v>4260.3</v>
      </c>
      <c r="AT19" s="28">
        <v>1242.8</v>
      </c>
      <c r="AU19" s="2">
        <f t="shared" si="17"/>
        <v>29.17165457831608</v>
      </c>
      <c r="AV19" s="32">
        <v>957.4</v>
      </c>
      <c r="AW19" s="27">
        <v>372.6</v>
      </c>
      <c r="AX19" s="2">
        <f t="shared" si="18"/>
        <v>38.917902653018594</v>
      </c>
      <c r="AY19" s="31">
        <v>938.5</v>
      </c>
      <c r="AZ19" s="27">
        <v>357.6</v>
      </c>
      <c r="BA19" s="2">
        <f t="shared" si="3"/>
        <v>38.103356419818866</v>
      </c>
      <c r="BB19" s="23">
        <v>1241.4</v>
      </c>
      <c r="BC19" s="30">
        <v>257.1</v>
      </c>
      <c r="BD19" s="2">
        <f t="shared" si="19"/>
        <v>20.71048815853069</v>
      </c>
      <c r="BE19" s="31">
        <v>801.7</v>
      </c>
      <c r="BF19" s="30">
        <v>256</v>
      </c>
      <c r="BG19" s="2">
        <f t="shared" si="20"/>
        <v>31.932144193588623</v>
      </c>
      <c r="BH19" s="31">
        <v>1167</v>
      </c>
      <c r="BI19" s="28">
        <v>325.2</v>
      </c>
      <c r="BJ19" s="2">
        <f t="shared" si="21"/>
        <v>27.86632390745501</v>
      </c>
      <c r="BK19" s="29">
        <f t="shared" si="4"/>
        <v>-29</v>
      </c>
      <c r="BL19" s="17">
        <f t="shared" si="22"/>
        <v>173.29999999999995</v>
      </c>
      <c r="BM19" s="2">
        <f t="shared" si="23"/>
        <v>-597.5862068965515</v>
      </c>
      <c r="BN19" s="8"/>
      <c r="BO19" s="9"/>
    </row>
    <row r="20" spans="1:67" ht="14.25">
      <c r="A20" s="7">
        <v>11</v>
      </c>
      <c r="B20" s="20" t="s">
        <v>40</v>
      </c>
      <c r="C20" s="22">
        <f t="shared" si="0"/>
        <v>3834.1000000000004</v>
      </c>
      <c r="D20" s="22">
        <f t="shared" si="1"/>
        <v>1035.4</v>
      </c>
      <c r="E20" s="2">
        <f t="shared" si="5"/>
        <v>27.005033775853526</v>
      </c>
      <c r="F20" s="23">
        <v>748.7</v>
      </c>
      <c r="G20" s="2">
        <v>167</v>
      </c>
      <c r="H20" s="2">
        <f t="shared" si="6"/>
        <v>22.30532923734473</v>
      </c>
      <c r="I20" s="23">
        <v>14.6</v>
      </c>
      <c r="J20" s="2">
        <v>3.3</v>
      </c>
      <c r="K20" s="2">
        <f t="shared" si="2"/>
        <v>22.602739726027394</v>
      </c>
      <c r="L20" s="23">
        <v>5.5</v>
      </c>
      <c r="M20" s="2">
        <v>0.8</v>
      </c>
      <c r="N20" s="2">
        <f t="shared" si="7"/>
        <v>14.545454545454547</v>
      </c>
      <c r="O20" s="23">
        <v>50</v>
      </c>
      <c r="P20" s="2">
        <v>1</v>
      </c>
      <c r="Q20" s="2">
        <f t="shared" si="8"/>
        <v>2</v>
      </c>
      <c r="R20" s="25">
        <v>297</v>
      </c>
      <c r="S20" s="2">
        <v>34.6</v>
      </c>
      <c r="T20" s="2">
        <f t="shared" si="24"/>
        <v>11.64983164983165</v>
      </c>
      <c r="U20" s="25">
        <v>0</v>
      </c>
      <c r="V20" s="2">
        <v>0</v>
      </c>
      <c r="W20" s="2" t="e">
        <f t="shared" si="9"/>
        <v>#DIV/0!</v>
      </c>
      <c r="X20" s="25">
        <v>52.4</v>
      </c>
      <c r="Y20" s="2">
        <v>0</v>
      </c>
      <c r="Z20" s="2">
        <f t="shared" si="10"/>
        <v>0</v>
      </c>
      <c r="AA20" s="25">
        <v>27</v>
      </c>
      <c r="AB20" s="2">
        <v>0</v>
      </c>
      <c r="AC20" s="2">
        <f t="shared" si="11"/>
        <v>0</v>
      </c>
      <c r="AD20" s="2"/>
      <c r="AE20" s="2"/>
      <c r="AF20" s="2" t="e">
        <f t="shared" si="12"/>
        <v>#DIV/0!</v>
      </c>
      <c r="AG20" s="23"/>
      <c r="AH20" s="2"/>
      <c r="AI20" s="2" t="e">
        <f t="shared" si="13"/>
        <v>#DIV/0!</v>
      </c>
      <c r="AJ20" s="25">
        <v>3085.4</v>
      </c>
      <c r="AK20" s="27">
        <v>868.4</v>
      </c>
      <c r="AL20" s="2">
        <f t="shared" si="14"/>
        <v>28.145459259739415</v>
      </c>
      <c r="AM20" s="25">
        <v>1630.4</v>
      </c>
      <c r="AN20" s="27">
        <v>679.3</v>
      </c>
      <c r="AO20" s="2">
        <f t="shared" si="15"/>
        <v>41.66462217860647</v>
      </c>
      <c r="AP20" s="25">
        <v>172.2</v>
      </c>
      <c r="AQ20" s="27">
        <v>71.8</v>
      </c>
      <c r="AR20" s="2">
        <f t="shared" si="16"/>
        <v>41.69570267131243</v>
      </c>
      <c r="AS20" s="23">
        <v>3926.9</v>
      </c>
      <c r="AT20" s="28">
        <v>956.3</v>
      </c>
      <c r="AU20" s="2">
        <f t="shared" si="17"/>
        <v>24.35254271817464</v>
      </c>
      <c r="AV20" s="32">
        <v>1019.2</v>
      </c>
      <c r="AW20" s="27">
        <v>442.5</v>
      </c>
      <c r="AX20" s="2">
        <f t="shared" si="18"/>
        <v>43.416405023547874</v>
      </c>
      <c r="AY20" s="31">
        <v>1015.1</v>
      </c>
      <c r="AZ20" s="27">
        <v>440.1</v>
      </c>
      <c r="BA20" s="2">
        <f t="shared" si="3"/>
        <v>43.355334449807906</v>
      </c>
      <c r="BB20" s="23">
        <v>1619.3</v>
      </c>
      <c r="BC20" s="30">
        <v>41.5</v>
      </c>
      <c r="BD20" s="2">
        <f t="shared" si="19"/>
        <v>2.5628357932439947</v>
      </c>
      <c r="BE20" s="31">
        <v>176.7</v>
      </c>
      <c r="BF20" s="30">
        <v>92.5</v>
      </c>
      <c r="BG20" s="2">
        <f t="shared" si="20"/>
        <v>52.34861346915677</v>
      </c>
      <c r="BH20" s="31">
        <v>1018.7</v>
      </c>
      <c r="BI20" s="28">
        <v>356.5</v>
      </c>
      <c r="BJ20" s="2">
        <f t="shared" si="21"/>
        <v>34.99558260528124</v>
      </c>
      <c r="BK20" s="29">
        <f t="shared" si="4"/>
        <v>-92.79999999999973</v>
      </c>
      <c r="BL20" s="17">
        <f t="shared" si="22"/>
        <v>79.10000000000014</v>
      </c>
      <c r="BM20" s="2">
        <f t="shared" si="23"/>
        <v>-85.23706896551764</v>
      </c>
      <c r="BN20" s="8"/>
      <c r="BO20" s="9"/>
    </row>
    <row r="21" spans="1:67" ht="15" customHeight="1">
      <c r="A21" s="7">
        <v>12</v>
      </c>
      <c r="B21" s="20" t="s">
        <v>41</v>
      </c>
      <c r="C21" s="21">
        <f t="shared" si="0"/>
        <v>6761</v>
      </c>
      <c r="D21" s="22">
        <f t="shared" si="1"/>
        <v>1784.2</v>
      </c>
      <c r="E21" s="2">
        <f t="shared" si="5"/>
        <v>26.389587339151017</v>
      </c>
      <c r="F21" s="23">
        <v>1709.8</v>
      </c>
      <c r="G21" s="2">
        <v>458</v>
      </c>
      <c r="H21" s="2">
        <f t="shared" si="6"/>
        <v>26.786758685226342</v>
      </c>
      <c r="I21" s="23">
        <v>40.7</v>
      </c>
      <c r="J21" s="2">
        <v>21.4</v>
      </c>
      <c r="K21" s="2">
        <f t="shared" si="2"/>
        <v>52.57985257985257</v>
      </c>
      <c r="L21" s="23">
        <v>4.1</v>
      </c>
      <c r="M21" s="2">
        <v>3.8</v>
      </c>
      <c r="N21" s="2">
        <f t="shared" si="7"/>
        <v>92.6829268292683</v>
      </c>
      <c r="O21" s="23">
        <v>210</v>
      </c>
      <c r="P21" s="2">
        <v>66.5</v>
      </c>
      <c r="Q21" s="2">
        <f t="shared" si="8"/>
        <v>31.666666666666664</v>
      </c>
      <c r="R21" s="25">
        <v>863</v>
      </c>
      <c r="S21" s="2">
        <v>123.2</v>
      </c>
      <c r="T21" s="2">
        <f t="shared" si="24"/>
        <v>14.275782155272307</v>
      </c>
      <c r="U21" s="25">
        <v>0</v>
      </c>
      <c r="V21" s="2">
        <v>0</v>
      </c>
      <c r="W21" s="2" t="e">
        <f t="shared" si="9"/>
        <v>#DIV/0!</v>
      </c>
      <c r="X21" s="25">
        <v>0</v>
      </c>
      <c r="Y21" s="2">
        <v>0</v>
      </c>
      <c r="Z21" s="2" t="e">
        <f t="shared" si="10"/>
        <v>#DIV/0!</v>
      </c>
      <c r="AA21" s="25">
        <v>39</v>
      </c>
      <c r="AB21" s="2">
        <v>16.2</v>
      </c>
      <c r="AC21" s="2">
        <f t="shared" si="11"/>
        <v>41.53846153846153</v>
      </c>
      <c r="AD21" s="2"/>
      <c r="AE21" s="2"/>
      <c r="AF21" s="2" t="e">
        <f t="shared" si="12"/>
        <v>#DIV/0!</v>
      </c>
      <c r="AG21" s="23"/>
      <c r="AH21" s="2"/>
      <c r="AI21" s="2" t="e">
        <f t="shared" si="13"/>
        <v>#DIV/0!</v>
      </c>
      <c r="AJ21" s="25">
        <v>5051.2</v>
      </c>
      <c r="AK21" s="27">
        <v>1326.2</v>
      </c>
      <c r="AL21" s="2">
        <f t="shared" si="14"/>
        <v>26.255147291732662</v>
      </c>
      <c r="AM21" s="25">
        <v>2456.1</v>
      </c>
      <c r="AN21" s="27">
        <v>1023.4</v>
      </c>
      <c r="AO21" s="2">
        <f t="shared" si="15"/>
        <v>41.66768454053174</v>
      </c>
      <c r="AP21" s="25">
        <v>360.6</v>
      </c>
      <c r="AQ21" s="27"/>
      <c r="AR21" s="2">
        <f t="shared" si="16"/>
        <v>0</v>
      </c>
      <c r="AS21" s="23">
        <v>6831</v>
      </c>
      <c r="AT21" s="28">
        <v>1411.6</v>
      </c>
      <c r="AU21" s="2">
        <f t="shared" si="17"/>
        <v>20.664617186356317</v>
      </c>
      <c r="AV21" s="32">
        <v>1328.5</v>
      </c>
      <c r="AW21" s="27">
        <v>547.9</v>
      </c>
      <c r="AX21" s="2">
        <f t="shared" si="18"/>
        <v>41.24200225818592</v>
      </c>
      <c r="AY21" s="31">
        <v>1302.2</v>
      </c>
      <c r="AZ21" s="27">
        <v>535.6</v>
      </c>
      <c r="BA21" s="2">
        <f t="shared" si="3"/>
        <v>41.13039471663339</v>
      </c>
      <c r="BB21" s="23">
        <v>2642.3</v>
      </c>
      <c r="BC21" s="30">
        <v>99</v>
      </c>
      <c r="BD21" s="2">
        <f t="shared" si="19"/>
        <v>3.7467357983574914</v>
      </c>
      <c r="BE21" s="31">
        <v>1614.5</v>
      </c>
      <c r="BF21" s="30">
        <v>76</v>
      </c>
      <c r="BG21" s="2">
        <f t="shared" si="20"/>
        <v>4.707339733663673</v>
      </c>
      <c r="BH21" s="31">
        <v>1151</v>
      </c>
      <c r="BI21" s="28">
        <v>654.1</v>
      </c>
      <c r="BJ21" s="2">
        <f t="shared" si="21"/>
        <v>56.82884448305822</v>
      </c>
      <c r="BK21" s="29">
        <f t="shared" si="4"/>
        <v>-70</v>
      </c>
      <c r="BL21" s="17">
        <f t="shared" si="22"/>
        <v>372.60000000000014</v>
      </c>
      <c r="BM21" s="2">
        <f t="shared" si="23"/>
        <v>-532.2857142857144</v>
      </c>
      <c r="BN21" s="8"/>
      <c r="BO21" s="9"/>
    </row>
    <row r="22" spans="1:67" ht="14.25">
      <c r="A22" s="7">
        <v>13</v>
      </c>
      <c r="B22" s="20" t="s">
        <v>42</v>
      </c>
      <c r="C22" s="21">
        <f t="shared" si="0"/>
        <v>6696.2</v>
      </c>
      <c r="D22" s="22">
        <f t="shared" si="1"/>
        <v>1753.5</v>
      </c>
      <c r="E22" s="2">
        <f t="shared" si="5"/>
        <v>26.18649383232281</v>
      </c>
      <c r="F22" s="23">
        <v>2346.5</v>
      </c>
      <c r="G22" s="2">
        <v>759.9</v>
      </c>
      <c r="H22" s="2">
        <f t="shared" si="6"/>
        <v>32.38440230129981</v>
      </c>
      <c r="I22" s="23">
        <v>278.7</v>
      </c>
      <c r="J22" s="2">
        <v>85.9</v>
      </c>
      <c r="K22" s="2">
        <f t="shared" si="2"/>
        <v>30.821672048797993</v>
      </c>
      <c r="L22" s="23">
        <v>0</v>
      </c>
      <c r="M22" s="2"/>
      <c r="N22" s="2" t="e">
        <f t="shared" si="7"/>
        <v>#DIV/0!</v>
      </c>
      <c r="O22" s="23">
        <v>135</v>
      </c>
      <c r="P22" s="2">
        <v>38.3</v>
      </c>
      <c r="Q22" s="2">
        <f t="shared" si="8"/>
        <v>28.370370370370367</v>
      </c>
      <c r="R22" s="25">
        <v>890</v>
      </c>
      <c r="S22" s="2">
        <v>217.7</v>
      </c>
      <c r="T22" s="2">
        <f t="shared" si="24"/>
        <v>24.46067415730337</v>
      </c>
      <c r="U22" s="25">
        <v>0</v>
      </c>
      <c r="V22" s="2">
        <v>0</v>
      </c>
      <c r="W22" s="2" t="e">
        <f t="shared" si="9"/>
        <v>#DIV/0!</v>
      </c>
      <c r="X22" s="25">
        <v>288.7</v>
      </c>
      <c r="Y22" s="2">
        <v>71.6</v>
      </c>
      <c r="Z22" s="2">
        <f t="shared" si="10"/>
        <v>24.800831312781433</v>
      </c>
      <c r="AA22" s="25">
        <v>41</v>
      </c>
      <c r="AB22" s="2">
        <v>0</v>
      </c>
      <c r="AC22" s="2">
        <f t="shared" si="11"/>
        <v>0</v>
      </c>
      <c r="AD22" s="2"/>
      <c r="AE22" s="2"/>
      <c r="AF22" s="2" t="e">
        <f t="shared" si="12"/>
        <v>#DIV/0!</v>
      </c>
      <c r="AG22" s="23"/>
      <c r="AH22" s="2">
        <v>1.4</v>
      </c>
      <c r="AI22" s="2" t="e">
        <f t="shared" si="13"/>
        <v>#DIV/0!</v>
      </c>
      <c r="AJ22" s="25">
        <v>4349.7</v>
      </c>
      <c r="AK22" s="27">
        <v>993.6</v>
      </c>
      <c r="AL22" s="2">
        <f t="shared" si="14"/>
        <v>22.842954686530106</v>
      </c>
      <c r="AM22" s="25">
        <v>1751.5</v>
      </c>
      <c r="AN22" s="27">
        <v>729.8</v>
      </c>
      <c r="AO22" s="2">
        <f t="shared" si="15"/>
        <v>41.66714244932914</v>
      </c>
      <c r="AP22" s="25">
        <v>585.5</v>
      </c>
      <c r="AQ22" s="27">
        <v>84.3</v>
      </c>
      <c r="AR22" s="2">
        <f t="shared" si="16"/>
        <v>14.397950469684032</v>
      </c>
      <c r="AS22" s="23">
        <v>6812.8</v>
      </c>
      <c r="AT22" s="28">
        <v>1613.7</v>
      </c>
      <c r="AU22" s="2">
        <f t="shared" si="17"/>
        <v>23.686296383278535</v>
      </c>
      <c r="AV22" s="32">
        <v>1431.5</v>
      </c>
      <c r="AW22" s="27">
        <v>516.1</v>
      </c>
      <c r="AX22" s="2">
        <f t="shared" si="18"/>
        <v>36.05309116311561</v>
      </c>
      <c r="AY22" s="31">
        <v>1425.5</v>
      </c>
      <c r="AZ22" s="27">
        <v>513</v>
      </c>
      <c r="BA22" s="2">
        <f t="shared" si="3"/>
        <v>35.98737285163101</v>
      </c>
      <c r="BB22" s="23">
        <v>2586.2</v>
      </c>
      <c r="BC22" s="30">
        <v>133.9</v>
      </c>
      <c r="BD22" s="2">
        <f t="shared" si="19"/>
        <v>5.177480473281262</v>
      </c>
      <c r="BE22" s="31">
        <v>826.5</v>
      </c>
      <c r="BF22" s="30">
        <v>110.4</v>
      </c>
      <c r="BG22" s="2">
        <f t="shared" si="20"/>
        <v>13.357531760435574</v>
      </c>
      <c r="BH22" s="31">
        <v>1874.1</v>
      </c>
      <c r="BI22" s="28">
        <v>829.4</v>
      </c>
      <c r="BJ22" s="2">
        <f t="shared" si="21"/>
        <v>44.25590950322822</v>
      </c>
      <c r="BK22" s="29">
        <f t="shared" si="4"/>
        <v>-116.60000000000036</v>
      </c>
      <c r="BL22" s="17">
        <f t="shared" si="22"/>
        <v>139.79999999999995</v>
      </c>
      <c r="BM22" s="2">
        <f t="shared" si="23"/>
        <v>-119.89708404802704</v>
      </c>
      <c r="BN22" s="8"/>
      <c r="BO22" s="9"/>
    </row>
    <row r="23" spans="1:67" ht="14.25">
      <c r="A23" s="7">
        <v>14</v>
      </c>
      <c r="B23" s="20" t="s">
        <v>43</v>
      </c>
      <c r="C23" s="21">
        <f t="shared" si="0"/>
        <v>4179.3</v>
      </c>
      <c r="D23" s="22">
        <f t="shared" si="1"/>
        <v>1104.1</v>
      </c>
      <c r="E23" s="2">
        <f t="shared" si="5"/>
        <v>26.418299715263316</v>
      </c>
      <c r="F23" s="23">
        <v>2314.4</v>
      </c>
      <c r="G23" s="2">
        <v>665.1</v>
      </c>
      <c r="H23" s="2">
        <f t="shared" si="6"/>
        <v>28.73746975458002</v>
      </c>
      <c r="I23" s="23">
        <v>55.3</v>
      </c>
      <c r="J23" s="2">
        <v>15.5</v>
      </c>
      <c r="K23" s="2">
        <f t="shared" si="2"/>
        <v>28.028933092224236</v>
      </c>
      <c r="L23" s="23">
        <v>57.3</v>
      </c>
      <c r="M23" s="2">
        <v>58.1</v>
      </c>
      <c r="N23" s="2">
        <f t="shared" si="7"/>
        <v>101.39616055846423</v>
      </c>
      <c r="O23" s="23">
        <v>88</v>
      </c>
      <c r="P23" s="2">
        <v>0.3</v>
      </c>
      <c r="Q23" s="2">
        <f t="shared" si="8"/>
        <v>0.3409090909090909</v>
      </c>
      <c r="R23" s="25">
        <v>404</v>
      </c>
      <c r="S23" s="2">
        <v>40.9</v>
      </c>
      <c r="T23" s="2">
        <f t="shared" si="24"/>
        <v>10.123762376237623</v>
      </c>
      <c r="U23" s="25">
        <v>0</v>
      </c>
      <c r="V23" s="2">
        <v>0</v>
      </c>
      <c r="W23" s="2" t="e">
        <f t="shared" si="9"/>
        <v>#DIV/0!</v>
      </c>
      <c r="X23" s="25">
        <v>610.5</v>
      </c>
      <c r="Y23" s="2">
        <v>200.3</v>
      </c>
      <c r="Z23" s="2">
        <f t="shared" si="10"/>
        <v>32.80917280917281</v>
      </c>
      <c r="AA23" s="25">
        <v>0</v>
      </c>
      <c r="AB23" s="2">
        <v>0</v>
      </c>
      <c r="AC23" s="2" t="e">
        <f t="shared" si="11"/>
        <v>#DIV/0!</v>
      </c>
      <c r="AD23" s="2"/>
      <c r="AE23" s="2"/>
      <c r="AF23" s="2" t="e">
        <f t="shared" si="12"/>
        <v>#DIV/0!</v>
      </c>
      <c r="AG23" s="23"/>
      <c r="AH23" s="2"/>
      <c r="AI23" s="2" t="e">
        <f t="shared" si="13"/>
        <v>#DIV/0!</v>
      </c>
      <c r="AJ23" s="25">
        <v>1864.9</v>
      </c>
      <c r="AK23" s="27">
        <v>439</v>
      </c>
      <c r="AL23" s="2">
        <f t="shared" si="14"/>
        <v>23.540136200332455</v>
      </c>
      <c r="AM23" s="25">
        <v>961.3</v>
      </c>
      <c r="AN23" s="27">
        <v>400.5</v>
      </c>
      <c r="AO23" s="2">
        <f t="shared" si="15"/>
        <v>41.662332258400085</v>
      </c>
      <c r="AP23" s="25">
        <v>0</v>
      </c>
      <c r="AQ23" s="27"/>
      <c r="AR23" s="2" t="e">
        <f t="shared" si="16"/>
        <v>#DIV/0!</v>
      </c>
      <c r="AS23" s="23">
        <v>4284.1</v>
      </c>
      <c r="AT23" s="28">
        <v>1124.7</v>
      </c>
      <c r="AU23" s="2">
        <f t="shared" si="17"/>
        <v>26.25288858803482</v>
      </c>
      <c r="AV23" s="32">
        <v>1202.1</v>
      </c>
      <c r="AW23" s="27">
        <v>504.3</v>
      </c>
      <c r="AX23" s="2">
        <f t="shared" si="18"/>
        <v>41.95158472672823</v>
      </c>
      <c r="AY23" s="31">
        <v>973.8</v>
      </c>
      <c r="AZ23" s="27">
        <v>489.5</v>
      </c>
      <c r="BA23" s="2">
        <f t="shared" si="3"/>
        <v>50.266995276237424</v>
      </c>
      <c r="BB23" s="23">
        <v>1180</v>
      </c>
      <c r="BC23" s="30">
        <v>41.6</v>
      </c>
      <c r="BD23" s="2">
        <f t="shared" si="19"/>
        <v>3.5254237288135593</v>
      </c>
      <c r="BE23" s="31">
        <v>817.6</v>
      </c>
      <c r="BF23" s="30">
        <v>166</v>
      </c>
      <c r="BG23" s="2">
        <f t="shared" si="20"/>
        <v>20.303326810176124</v>
      </c>
      <c r="BH23" s="31">
        <v>977.2</v>
      </c>
      <c r="BI23" s="28">
        <v>365.8</v>
      </c>
      <c r="BJ23" s="2">
        <f t="shared" si="21"/>
        <v>37.4334834220221</v>
      </c>
      <c r="BK23" s="29">
        <f t="shared" si="4"/>
        <v>-104.80000000000018</v>
      </c>
      <c r="BL23" s="17">
        <f t="shared" si="22"/>
        <v>-20.600000000000136</v>
      </c>
      <c r="BM23" s="2">
        <f t="shared" si="23"/>
        <v>19.656488549618416</v>
      </c>
      <c r="BN23" s="8"/>
      <c r="BO23" s="9"/>
    </row>
    <row r="24" spans="1:67" ht="14.25">
      <c r="A24" s="7">
        <v>15</v>
      </c>
      <c r="B24" s="20" t="s">
        <v>44</v>
      </c>
      <c r="C24" s="21">
        <f t="shared" si="0"/>
        <v>60678.5</v>
      </c>
      <c r="D24" s="22">
        <f t="shared" si="1"/>
        <v>14390.5</v>
      </c>
      <c r="E24" s="2">
        <f t="shared" si="5"/>
        <v>23.715978476725695</v>
      </c>
      <c r="F24" s="23">
        <v>40601.4</v>
      </c>
      <c r="G24" s="2">
        <v>13806.8</v>
      </c>
      <c r="H24" s="2">
        <f t="shared" si="6"/>
        <v>34.00572394055377</v>
      </c>
      <c r="I24" s="23">
        <v>20384.1</v>
      </c>
      <c r="J24" s="2">
        <v>6463.4</v>
      </c>
      <c r="K24" s="2">
        <f t="shared" si="2"/>
        <v>31.708046958168378</v>
      </c>
      <c r="L24" s="23">
        <v>3.5</v>
      </c>
      <c r="M24" s="2">
        <v>3.7</v>
      </c>
      <c r="N24" s="2">
        <f t="shared" si="7"/>
        <v>105.71428571428572</v>
      </c>
      <c r="O24" s="23">
        <v>4040</v>
      </c>
      <c r="P24" s="2">
        <v>253.5</v>
      </c>
      <c r="Q24" s="2">
        <f t="shared" si="8"/>
        <v>6.274752475247524</v>
      </c>
      <c r="R24" s="25">
        <v>7801</v>
      </c>
      <c r="S24" s="2">
        <v>2457.9</v>
      </c>
      <c r="T24" s="2">
        <f t="shared" si="24"/>
        <v>31.507499038584797</v>
      </c>
      <c r="U24" s="25">
        <v>1500</v>
      </c>
      <c r="V24" s="2">
        <v>525.4</v>
      </c>
      <c r="W24" s="2">
        <f t="shared" si="9"/>
        <v>35.026666666666664</v>
      </c>
      <c r="X24" s="25">
        <v>1073.5</v>
      </c>
      <c r="Y24" s="2">
        <v>93.4</v>
      </c>
      <c r="Z24" s="2">
        <f t="shared" si="10"/>
        <v>8.700512342803913</v>
      </c>
      <c r="AA24" s="25">
        <v>222.1</v>
      </c>
      <c r="AB24" s="2">
        <v>0</v>
      </c>
      <c r="AC24" s="2">
        <f t="shared" si="11"/>
        <v>0</v>
      </c>
      <c r="AD24" s="2"/>
      <c r="AE24" s="2"/>
      <c r="AF24" s="2" t="e">
        <f t="shared" si="12"/>
        <v>#DIV/0!</v>
      </c>
      <c r="AG24" s="23"/>
      <c r="AH24" s="2">
        <v>127.6</v>
      </c>
      <c r="AI24" s="2" t="e">
        <f t="shared" si="13"/>
        <v>#DIV/0!</v>
      </c>
      <c r="AJ24" s="25">
        <v>20077.1</v>
      </c>
      <c r="AK24" s="27">
        <v>583.7</v>
      </c>
      <c r="AL24" s="2">
        <f t="shared" si="14"/>
        <v>2.9072923878448584</v>
      </c>
      <c r="AM24" s="25">
        <v>1378</v>
      </c>
      <c r="AN24" s="27">
        <v>574.2</v>
      </c>
      <c r="AO24" s="2">
        <f t="shared" si="15"/>
        <v>41.66908563134978</v>
      </c>
      <c r="AP24" s="25">
        <v>0</v>
      </c>
      <c r="AQ24" s="27"/>
      <c r="AR24" s="2" t="e">
        <f t="shared" si="16"/>
        <v>#DIV/0!</v>
      </c>
      <c r="AS24" s="23">
        <v>62818.7</v>
      </c>
      <c r="AT24" s="28">
        <v>10381.5</v>
      </c>
      <c r="AU24" s="2">
        <f t="shared" si="17"/>
        <v>16.526129958117565</v>
      </c>
      <c r="AV24" s="32">
        <v>6264.4</v>
      </c>
      <c r="AW24" s="27">
        <v>1295.3</v>
      </c>
      <c r="AX24" s="2">
        <f t="shared" si="18"/>
        <v>20.677159823766043</v>
      </c>
      <c r="AY24" s="31">
        <v>2849.5</v>
      </c>
      <c r="AZ24" s="27">
        <v>976.5</v>
      </c>
      <c r="BA24" s="2">
        <f t="shared" si="3"/>
        <v>34.269170029829795</v>
      </c>
      <c r="BB24" s="23">
        <v>13795</v>
      </c>
      <c r="BC24" s="30">
        <v>1638.1</v>
      </c>
      <c r="BD24" s="2">
        <f t="shared" si="19"/>
        <v>11.874592243566509</v>
      </c>
      <c r="BE24" s="31">
        <v>33810.5</v>
      </c>
      <c r="BF24" s="30">
        <v>4769</v>
      </c>
      <c r="BG24" s="2">
        <f t="shared" si="20"/>
        <v>14.105085698229841</v>
      </c>
      <c r="BH24" s="31">
        <v>7510.8</v>
      </c>
      <c r="BI24" s="28">
        <v>1642.8</v>
      </c>
      <c r="BJ24" s="2">
        <f t="shared" si="21"/>
        <v>21.872503594823453</v>
      </c>
      <c r="BK24" s="29">
        <f t="shared" si="4"/>
        <v>-2140.199999999997</v>
      </c>
      <c r="BL24" s="17">
        <f t="shared" si="22"/>
        <v>4009</v>
      </c>
      <c r="BM24" s="2">
        <f t="shared" si="23"/>
        <v>-187.31894215493904</v>
      </c>
      <c r="BN24" s="8"/>
      <c r="BO24" s="9"/>
    </row>
    <row r="25" spans="1:67" ht="15" customHeight="1">
      <c r="A25" s="7">
        <v>16</v>
      </c>
      <c r="B25" s="20" t="s">
        <v>45</v>
      </c>
      <c r="C25" s="21">
        <f t="shared" si="0"/>
        <v>5662.7</v>
      </c>
      <c r="D25" s="22">
        <f t="shared" si="1"/>
        <v>1117.9</v>
      </c>
      <c r="E25" s="2">
        <f t="shared" si="5"/>
        <v>19.74146608508309</v>
      </c>
      <c r="F25" s="23">
        <v>2631.6</v>
      </c>
      <c r="G25" s="2">
        <v>580</v>
      </c>
      <c r="H25" s="2">
        <f t="shared" si="6"/>
        <v>22.03982368141055</v>
      </c>
      <c r="I25" s="23">
        <v>79.3</v>
      </c>
      <c r="J25" s="2">
        <v>25.3</v>
      </c>
      <c r="K25" s="2">
        <f t="shared" si="2"/>
        <v>31.904161412358135</v>
      </c>
      <c r="L25" s="23">
        <v>3.5</v>
      </c>
      <c r="M25" s="2"/>
      <c r="N25" s="2">
        <f t="shared" si="7"/>
        <v>0</v>
      </c>
      <c r="O25" s="23">
        <v>481</v>
      </c>
      <c r="P25" s="2">
        <v>2.2</v>
      </c>
      <c r="Q25" s="2">
        <f t="shared" si="8"/>
        <v>0.4573804573804574</v>
      </c>
      <c r="R25" s="25">
        <v>865</v>
      </c>
      <c r="S25" s="2">
        <v>70.9</v>
      </c>
      <c r="T25" s="2">
        <f t="shared" si="24"/>
        <v>8.196531791907514</v>
      </c>
      <c r="U25" s="25">
        <v>0</v>
      </c>
      <c r="V25" s="2">
        <v>0</v>
      </c>
      <c r="W25" s="2" t="e">
        <f t="shared" si="9"/>
        <v>#DIV/0!</v>
      </c>
      <c r="X25" s="25">
        <v>255.8</v>
      </c>
      <c r="Y25" s="2">
        <v>72.2</v>
      </c>
      <c r="Z25" s="2">
        <f t="shared" si="10"/>
        <v>28.225175918686475</v>
      </c>
      <c r="AA25" s="25">
        <v>17.3</v>
      </c>
      <c r="AB25" s="2">
        <v>4.3</v>
      </c>
      <c r="AC25" s="2">
        <f t="shared" si="11"/>
        <v>24.85549132947977</v>
      </c>
      <c r="AD25" s="2"/>
      <c r="AE25" s="2"/>
      <c r="AF25" s="2" t="e">
        <f t="shared" si="12"/>
        <v>#DIV/0!</v>
      </c>
      <c r="AG25" s="23"/>
      <c r="AH25" s="2">
        <v>10</v>
      </c>
      <c r="AI25" s="2" t="e">
        <f t="shared" si="13"/>
        <v>#DIV/0!</v>
      </c>
      <c r="AJ25" s="25">
        <v>3031.1</v>
      </c>
      <c r="AK25" s="27">
        <v>537.9</v>
      </c>
      <c r="AL25" s="2">
        <f t="shared" si="14"/>
        <v>17.746032793375342</v>
      </c>
      <c r="AM25" s="25">
        <v>733.4</v>
      </c>
      <c r="AN25" s="27">
        <v>305.6</v>
      </c>
      <c r="AO25" s="2">
        <f t="shared" si="15"/>
        <v>41.66893918734661</v>
      </c>
      <c r="AP25" s="25">
        <v>693.1</v>
      </c>
      <c r="AQ25" s="27">
        <v>195</v>
      </c>
      <c r="AR25" s="2">
        <f t="shared" si="16"/>
        <v>28.13446833068821</v>
      </c>
      <c r="AS25" s="23">
        <v>6016.4</v>
      </c>
      <c r="AT25" s="28">
        <v>1513.8</v>
      </c>
      <c r="AU25" s="2">
        <f t="shared" si="17"/>
        <v>25.161225982315006</v>
      </c>
      <c r="AV25" s="32">
        <v>1369</v>
      </c>
      <c r="AW25" s="27">
        <v>372.7</v>
      </c>
      <c r="AX25" s="2">
        <f t="shared" si="18"/>
        <v>27.224251278305335</v>
      </c>
      <c r="AY25" s="31">
        <v>1224.6</v>
      </c>
      <c r="AZ25" s="27">
        <v>347</v>
      </c>
      <c r="BA25" s="2">
        <f t="shared" si="3"/>
        <v>28.33578311285318</v>
      </c>
      <c r="BB25" s="23">
        <v>1391.1</v>
      </c>
      <c r="BC25" s="30">
        <v>234</v>
      </c>
      <c r="BD25" s="2">
        <f t="shared" si="19"/>
        <v>16.821220616778092</v>
      </c>
      <c r="BE25" s="31">
        <v>1839.6</v>
      </c>
      <c r="BF25" s="30">
        <v>191.6</v>
      </c>
      <c r="BG25" s="2">
        <f t="shared" si="20"/>
        <v>10.41530767558165</v>
      </c>
      <c r="BH25" s="31">
        <v>1296.9</v>
      </c>
      <c r="BI25" s="28">
        <v>655.8</v>
      </c>
      <c r="BJ25" s="2">
        <f t="shared" si="21"/>
        <v>50.56673606291926</v>
      </c>
      <c r="BK25" s="29">
        <f t="shared" si="4"/>
        <v>-353.6999999999998</v>
      </c>
      <c r="BL25" s="17">
        <f t="shared" si="22"/>
        <v>-395.89999999999986</v>
      </c>
      <c r="BM25" s="2">
        <f t="shared" si="23"/>
        <v>111.93101498445013</v>
      </c>
      <c r="BN25" s="8"/>
      <c r="BO25" s="9"/>
    </row>
    <row r="26" spans="1:67" ht="14.25">
      <c r="A26" s="7">
        <v>17</v>
      </c>
      <c r="B26" s="20" t="s">
        <v>46</v>
      </c>
      <c r="C26" s="21">
        <f t="shared" si="0"/>
        <v>7576.900000000001</v>
      </c>
      <c r="D26" s="22">
        <f t="shared" si="1"/>
        <v>2006.7</v>
      </c>
      <c r="E26" s="2">
        <f t="shared" si="5"/>
        <v>26.484446145521257</v>
      </c>
      <c r="F26" s="23">
        <v>2126.3</v>
      </c>
      <c r="G26" s="2">
        <v>508.5</v>
      </c>
      <c r="H26" s="2">
        <f t="shared" si="6"/>
        <v>23.91478154540751</v>
      </c>
      <c r="I26" s="23">
        <v>1046.1</v>
      </c>
      <c r="J26" s="2">
        <v>250.1</v>
      </c>
      <c r="K26" s="2">
        <f t="shared" si="2"/>
        <v>23.907848198069022</v>
      </c>
      <c r="L26" s="23">
        <v>6.1</v>
      </c>
      <c r="M26" s="2">
        <v>10.8</v>
      </c>
      <c r="N26" s="2">
        <f t="shared" si="7"/>
        <v>177.04918032786887</v>
      </c>
      <c r="O26" s="23">
        <v>256</v>
      </c>
      <c r="P26" s="2">
        <v>13.9</v>
      </c>
      <c r="Q26" s="2">
        <f t="shared" si="8"/>
        <v>5.4296875</v>
      </c>
      <c r="R26" s="25">
        <v>440</v>
      </c>
      <c r="S26" s="2">
        <v>-12.4</v>
      </c>
      <c r="T26" s="2">
        <f t="shared" si="24"/>
        <v>-2.8181818181818183</v>
      </c>
      <c r="U26" s="25">
        <v>0</v>
      </c>
      <c r="V26" s="2">
        <v>0</v>
      </c>
      <c r="W26" s="2" t="e">
        <f t="shared" si="9"/>
        <v>#DIV/0!</v>
      </c>
      <c r="X26" s="25">
        <v>17</v>
      </c>
      <c r="Y26" s="2">
        <v>0</v>
      </c>
      <c r="Z26" s="2">
        <f t="shared" si="10"/>
        <v>0</v>
      </c>
      <c r="AA26" s="25">
        <v>0</v>
      </c>
      <c r="AB26" s="2">
        <v>0</v>
      </c>
      <c r="AC26" s="2" t="e">
        <f t="shared" si="11"/>
        <v>#DIV/0!</v>
      </c>
      <c r="AD26" s="2"/>
      <c r="AE26" s="2"/>
      <c r="AF26" s="2" t="e">
        <f t="shared" si="12"/>
        <v>#DIV/0!</v>
      </c>
      <c r="AG26" s="23"/>
      <c r="AH26" s="2">
        <v>28.6</v>
      </c>
      <c r="AI26" s="2" t="e">
        <f t="shared" si="13"/>
        <v>#DIV/0!</v>
      </c>
      <c r="AJ26" s="25">
        <v>5450.6</v>
      </c>
      <c r="AK26" s="27">
        <v>1498.2</v>
      </c>
      <c r="AL26" s="2">
        <f t="shared" si="14"/>
        <v>27.48688217810883</v>
      </c>
      <c r="AM26" s="25">
        <v>3416.6</v>
      </c>
      <c r="AN26" s="27">
        <v>1423.6</v>
      </c>
      <c r="AO26" s="2">
        <f t="shared" si="15"/>
        <v>41.667154481063044</v>
      </c>
      <c r="AP26" s="25">
        <v>0</v>
      </c>
      <c r="AQ26" s="27"/>
      <c r="AR26" s="2" t="e">
        <f t="shared" si="16"/>
        <v>#DIV/0!</v>
      </c>
      <c r="AS26" s="23">
        <v>7576.9</v>
      </c>
      <c r="AT26" s="28">
        <v>1965.7</v>
      </c>
      <c r="AU26" s="2">
        <f t="shared" si="17"/>
        <v>25.943327746175875</v>
      </c>
      <c r="AV26" s="32">
        <v>1608.6</v>
      </c>
      <c r="AW26" s="27">
        <v>442.9</v>
      </c>
      <c r="AX26" s="2">
        <f t="shared" si="18"/>
        <v>27.533258734303125</v>
      </c>
      <c r="AY26" s="31">
        <v>1590.3</v>
      </c>
      <c r="AZ26" s="27">
        <v>442.9</v>
      </c>
      <c r="BA26" s="2">
        <f t="shared" si="3"/>
        <v>27.8500911777652</v>
      </c>
      <c r="BB26" s="23">
        <v>1043.7</v>
      </c>
      <c r="BC26" s="30">
        <v>89.1</v>
      </c>
      <c r="BD26" s="2">
        <f t="shared" si="19"/>
        <v>8.53693590112101</v>
      </c>
      <c r="BE26" s="31">
        <v>2128.7</v>
      </c>
      <c r="BF26" s="30">
        <v>393.4</v>
      </c>
      <c r="BG26" s="2">
        <f t="shared" si="20"/>
        <v>18.48076290693851</v>
      </c>
      <c r="BH26" s="31">
        <v>1608.4</v>
      </c>
      <c r="BI26" s="28">
        <v>679.9</v>
      </c>
      <c r="BJ26" s="2">
        <f t="shared" si="21"/>
        <v>42.271822929619496</v>
      </c>
      <c r="BK26" s="29">
        <f t="shared" si="4"/>
        <v>0</v>
      </c>
      <c r="BL26" s="17">
        <f t="shared" si="22"/>
        <v>41</v>
      </c>
      <c r="BM26" s="2" t="e">
        <f t="shared" si="23"/>
        <v>#DIV/0!</v>
      </c>
      <c r="BN26" s="8"/>
      <c r="BO26" s="9"/>
    </row>
    <row r="27" spans="1:67" ht="14.25" customHeight="1">
      <c r="A27" s="34" t="s">
        <v>20</v>
      </c>
      <c r="B27" s="35"/>
      <c r="C27" s="22">
        <f>SUM(C10:C26)</f>
        <v>170687</v>
      </c>
      <c r="D27" s="22">
        <f>SUM(D10:D26)</f>
        <v>39999.700000000004</v>
      </c>
      <c r="E27" s="6">
        <f>D27/C27*100</f>
        <v>23.43453221393545</v>
      </c>
      <c r="F27" s="24">
        <f>SUM(F10:F26)</f>
        <v>74381.70000000001</v>
      </c>
      <c r="G27" s="6">
        <f>SUM(G10:G26)</f>
        <v>23988.4</v>
      </c>
      <c r="H27" s="6">
        <f>G27/F27*100</f>
        <v>32.25040567774062</v>
      </c>
      <c r="I27" s="24">
        <f>SUM(I10:I26)</f>
        <v>24383.699999999997</v>
      </c>
      <c r="J27" s="6">
        <f>SUM(J10:J26)</f>
        <v>7878.900000000001</v>
      </c>
      <c r="K27" s="2">
        <f t="shared" si="2"/>
        <v>32.31215935235424</v>
      </c>
      <c r="L27" s="24">
        <f>SUM(L10:L26)</f>
        <v>229.79999999999998</v>
      </c>
      <c r="M27" s="6">
        <f>SUM(M10:M26)</f>
        <v>138.8</v>
      </c>
      <c r="N27" s="6">
        <f>M27/L27*100</f>
        <v>60.40034812880767</v>
      </c>
      <c r="O27" s="24">
        <f>SUM(O10:O26)</f>
        <v>7213</v>
      </c>
      <c r="P27" s="6">
        <f>SUM(P10:P26)</f>
        <v>499.8</v>
      </c>
      <c r="Q27" s="6">
        <f>P27/O27*100</f>
        <v>6.929155691113268</v>
      </c>
      <c r="R27" s="24">
        <f>SUM(R10:R26)</f>
        <v>18009</v>
      </c>
      <c r="S27" s="6">
        <f>SUM(S10:S26)</f>
        <v>3863.9000000000005</v>
      </c>
      <c r="T27" s="6">
        <f>S27/R27*100</f>
        <v>21.455383419401414</v>
      </c>
      <c r="U27" s="24">
        <f>SUM(U10:U26)</f>
        <v>1500</v>
      </c>
      <c r="V27" s="6">
        <f>SUM(V10:V26)</f>
        <v>525.4</v>
      </c>
      <c r="W27" s="6">
        <f>V27/U27*100</f>
        <v>35.026666666666664</v>
      </c>
      <c r="X27" s="24">
        <f>SUM(X10:X26)</f>
        <v>3776.9000000000005</v>
      </c>
      <c r="Y27" s="6">
        <f>SUM(Y10:Y26)</f>
        <v>1367.6000000000004</v>
      </c>
      <c r="Z27" s="6">
        <f>Y27/X27*100</f>
        <v>36.209589875294554</v>
      </c>
      <c r="AA27" s="24">
        <f>SUM(AA10:AA26)</f>
        <v>500.40000000000003</v>
      </c>
      <c r="AB27" s="6">
        <f>SUM(AB10:AB26)</f>
        <v>83.5</v>
      </c>
      <c r="AC27" s="6">
        <f>AB27/AA27*100</f>
        <v>16.686650679456434</v>
      </c>
      <c r="AD27" s="6">
        <f>SUM(AD10:AD26)</f>
        <v>0</v>
      </c>
      <c r="AE27" s="6">
        <f>SUM(AE10:AE26)</f>
        <v>0</v>
      </c>
      <c r="AF27" s="2" t="e">
        <f t="shared" si="12"/>
        <v>#DIV/0!</v>
      </c>
      <c r="AG27" s="24">
        <f>SUM(AG10:AG26)</f>
        <v>0</v>
      </c>
      <c r="AH27" s="6">
        <f>SUM(AH10:AH26)</f>
        <v>193.29999999999998</v>
      </c>
      <c r="AI27" s="2" t="e">
        <f>AH27/AG27*100</f>
        <v>#DIV/0!</v>
      </c>
      <c r="AJ27" s="24">
        <f>SUM(AJ10:AJ26)</f>
        <v>96305.30000000002</v>
      </c>
      <c r="AK27" s="6">
        <f>SUM(AK10:AK26)</f>
        <v>16011.300000000003</v>
      </c>
      <c r="AL27" s="6">
        <f>AK27/AJ27*100</f>
        <v>16.625564740465997</v>
      </c>
      <c r="AM27" s="24">
        <f>SUM(AM10:AM26)</f>
        <v>30213.3</v>
      </c>
      <c r="AN27" s="6">
        <f>SUM(AN10:AN26)</f>
        <v>12588.900000000001</v>
      </c>
      <c r="AO27" s="6">
        <f>AN27/AM27*100</f>
        <v>41.66674941168294</v>
      </c>
      <c r="AP27" s="24">
        <f>SUM(AP10:AP26)</f>
        <v>11231.900000000001</v>
      </c>
      <c r="AQ27" s="6">
        <f>SUM(AQ10:AQ26)</f>
        <v>2058.7</v>
      </c>
      <c r="AR27" s="6">
        <f>AQ27/AP27*100</f>
        <v>18.32904495232329</v>
      </c>
      <c r="AS27" s="24">
        <f>SUM(AS10:AS26)</f>
        <v>175377.8</v>
      </c>
      <c r="AT27" s="6">
        <f>SUM(AT10:AT26)</f>
        <v>33643.299999999996</v>
      </c>
      <c r="AU27" s="6">
        <f>(AT27/AS27)*100</f>
        <v>19.18332879075915</v>
      </c>
      <c r="AV27" s="24">
        <f>SUM(AV10:AV26)</f>
        <v>27416.299999999996</v>
      </c>
      <c r="AW27" s="6">
        <f>SUM(AW10:AW26)</f>
        <v>8311</v>
      </c>
      <c r="AX27" s="6">
        <f>AW27/AV27*100</f>
        <v>30.314083227860806</v>
      </c>
      <c r="AY27" s="24">
        <f>SUM(AY10:AY26)</f>
        <v>22877.199999999997</v>
      </c>
      <c r="AZ27" s="6">
        <f>SUM(AZ10:AZ26)</f>
        <v>7882</v>
      </c>
      <c r="BA27" s="6">
        <f t="shared" si="3"/>
        <v>34.45351703879846</v>
      </c>
      <c r="BB27" s="24">
        <f>SUM(BB10:BB26)</f>
        <v>54917.09999999999</v>
      </c>
      <c r="BC27" s="6">
        <f>SUM(BC10:BC26)</f>
        <v>3724.8999999999996</v>
      </c>
      <c r="BD27" s="6">
        <f>BC27/BB27*100</f>
        <v>6.782768937179859</v>
      </c>
      <c r="BE27" s="24">
        <f>SUM(BE10:BE26)</f>
        <v>57695.49999999999</v>
      </c>
      <c r="BF27" s="6">
        <f>SUM(BF10:BF26)</f>
        <v>9428.5</v>
      </c>
      <c r="BG27" s="6">
        <f>BF27/BE27*100</f>
        <v>16.341829085457274</v>
      </c>
      <c r="BH27" s="24">
        <f>SUM(BH10:BH26)</f>
        <v>31122.5</v>
      </c>
      <c r="BI27" s="6">
        <f>SUM(BI10:BI26)</f>
        <v>10224.3</v>
      </c>
      <c r="BJ27" s="6">
        <f>BI27/BH27*100</f>
        <v>32.85179532492569</v>
      </c>
      <c r="BK27" s="24">
        <f>SUM(BK10:BK26)</f>
        <v>-4690.799999999995</v>
      </c>
      <c r="BL27" s="6">
        <f>SUM(BL10:BL26)</f>
        <v>6356.4000000000015</v>
      </c>
      <c r="BM27" s="6">
        <f>BL27/BK27*100</f>
        <v>-135.50780250703522</v>
      </c>
      <c r="BN27" s="8"/>
      <c r="BO27" s="9"/>
    </row>
    <row r="28" spans="3:65" ht="14.25" hidden="1">
      <c r="C28" s="13">
        <f aca="true" t="shared" si="25" ref="C28:AC28">C27-C20</f>
        <v>166852.9</v>
      </c>
      <c r="D28" s="13">
        <f t="shared" si="25"/>
        <v>38964.3</v>
      </c>
      <c r="E28" s="13">
        <f t="shared" si="25"/>
        <v>-3.570501561918075</v>
      </c>
      <c r="F28" s="13">
        <f t="shared" si="25"/>
        <v>73633.00000000001</v>
      </c>
      <c r="G28" s="13">
        <f t="shared" si="25"/>
        <v>23821.4</v>
      </c>
      <c r="H28" s="13">
        <f t="shared" si="25"/>
        <v>9.945076440395894</v>
      </c>
      <c r="I28" s="13">
        <f t="shared" si="25"/>
        <v>24369.1</v>
      </c>
      <c r="J28" s="13">
        <f t="shared" si="25"/>
        <v>7875.6</v>
      </c>
      <c r="K28" s="13">
        <f t="shared" si="25"/>
        <v>9.709419626326849</v>
      </c>
      <c r="L28" s="13">
        <f t="shared" si="25"/>
        <v>224.29999999999998</v>
      </c>
      <c r="M28" s="13">
        <f t="shared" si="25"/>
        <v>138</v>
      </c>
      <c r="N28" s="13">
        <f t="shared" si="25"/>
        <v>45.854893583353125</v>
      </c>
      <c r="O28" s="13">
        <f t="shared" si="25"/>
        <v>7163</v>
      </c>
      <c r="P28" s="13">
        <f t="shared" si="25"/>
        <v>498.8</v>
      </c>
      <c r="Q28" s="13">
        <f t="shared" si="25"/>
        <v>4.929155691113268</v>
      </c>
      <c r="R28" s="13">
        <f t="shared" si="25"/>
        <v>17712</v>
      </c>
      <c r="S28" s="13">
        <f t="shared" si="25"/>
        <v>3829.3000000000006</v>
      </c>
      <c r="T28" s="13">
        <f t="shared" si="25"/>
        <v>9.805551769569764</v>
      </c>
      <c r="U28" s="13">
        <f t="shared" si="25"/>
        <v>1500</v>
      </c>
      <c r="V28" s="13">
        <f t="shared" si="25"/>
        <v>525.4</v>
      </c>
      <c r="W28" s="13" t="e">
        <f t="shared" si="25"/>
        <v>#DIV/0!</v>
      </c>
      <c r="X28" s="13">
        <f t="shared" si="25"/>
        <v>3724.5000000000005</v>
      </c>
      <c r="Y28" s="13">
        <f t="shared" si="25"/>
        <v>1367.6000000000004</v>
      </c>
      <c r="Z28" s="13">
        <f t="shared" si="25"/>
        <v>36.209589875294554</v>
      </c>
      <c r="AA28" s="13">
        <f t="shared" si="25"/>
        <v>473.40000000000003</v>
      </c>
      <c r="AB28" s="13">
        <f t="shared" si="25"/>
        <v>83.5</v>
      </c>
      <c r="AC28" s="13">
        <f t="shared" si="25"/>
        <v>16.686650679456434</v>
      </c>
      <c r="AD28" s="13"/>
      <c r="AE28" s="13"/>
      <c r="AF28" s="2" t="e">
        <f t="shared" si="12"/>
        <v>#DIV/0!</v>
      </c>
      <c r="AG28" s="13">
        <f aca="true" t="shared" si="26" ref="AG28:BM28">AG27-AG20</f>
        <v>0</v>
      </c>
      <c r="AH28" s="13">
        <f t="shared" si="26"/>
        <v>193.29999999999998</v>
      </c>
      <c r="AI28" s="13" t="e">
        <f t="shared" si="26"/>
        <v>#DIV/0!</v>
      </c>
      <c r="AJ28" s="13">
        <f t="shared" si="26"/>
        <v>93219.90000000002</v>
      </c>
      <c r="AK28" s="13">
        <f t="shared" si="26"/>
        <v>15142.900000000003</v>
      </c>
      <c r="AL28" s="13">
        <f t="shared" si="26"/>
        <v>-11.519894519273418</v>
      </c>
      <c r="AM28" s="13">
        <f t="shared" si="26"/>
        <v>28582.899999999998</v>
      </c>
      <c r="AN28" s="13">
        <f t="shared" si="26"/>
        <v>11909.600000000002</v>
      </c>
      <c r="AO28" s="13">
        <f t="shared" si="26"/>
        <v>0.0021272330764716685</v>
      </c>
      <c r="AP28" s="13">
        <f t="shared" si="26"/>
        <v>11059.7</v>
      </c>
      <c r="AQ28" s="13">
        <f t="shared" si="26"/>
        <v>1986.8999999999999</v>
      </c>
      <c r="AR28" s="13">
        <f t="shared" si="26"/>
        <v>-23.366657718989142</v>
      </c>
      <c r="AS28" s="13">
        <f t="shared" si="26"/>
        <v>171450.9</v>
      </c>
      <c r="AT28" s="13">
        <f t="shared" si="26"/>
        <v>32686.999999999996</v>
      </c>
      <c r="AU28" s="13">
        <f t="shared" si="26"/>
        <v>-5.169213927415491</v>
      </c>
      <c r="AV28" s="13">
        <f t="shared" si="26"/>
        <v>26397.099999999995</v>
      </c>
      <c r="AW28" s="13">
        <f t="shared" si="26"/>
        <v>7868.5</v>
      </c>
      <c r="AX28" s="13">
        <f t="shared" si="26"/>
        <v>-13.102321795687068</v>
      </c>
      <c r="AY28" s="13">
        <f t="shared" si="26"/>
        <v>21862.1</v>
      </c>
      <c r="AZ28" s="13">
        <f t="shared" si="26"/>
        <v>7441.9</v>
      </c>
      <c r="BA28" s="13">
        <f t="shared" si="26"/>
        <v>-8.901817411009446</v>
      </c>
      <c r="BB28" s="13">
        <f t="shared" si="26"/>
        <v>53297.79999999999</v>
      </c>
      <c r="BC28" s="13">
        <f t="shared" si="26"/>
        <v>3683.3999999999996</v>
      </c>
      <c r="BD28" s="13">
        <f t="shared" si="26"/>
        <v>4.219933143935864</v>
      </c>
      <c r="BE28" s="13">
        <f t="shared" si="26"/>
        <v>57518.799999999996</v>
      </c>
      <c r="BF28" s="13">
        <f t="shared" si="26"/>
        <v>9336</v>
      </c>
      <c r="BG28" s="13">
        <f t="shared" si="26"/>
        <v>-36.0067843836995</v>
      </c>
      <c r="BH28" s="13">
        <f t="shared" si="26"/>
        <v>30103.8</v>
      </c>
      <c r="BI28" s="13">
        <f t="shared" si="26"/>
        <v>9867.8</v>
      </c>
      <c r="BJ28" s="13">
        <f t="shared" si="26"/>
        <v>-2.1437872803555535</v>
      </c>
      <c r="BK28" s="13">
        <f t="shared" si="26"/>
        <v>-4597.9999999999945</v>
      </c>
      <c r="BL28" s="13">
        <f t="shared" si="26"/>
        <v>6277.300000000001</v>
      </c>
      <c r="BM28" s="13">
        <f t="shared" si="26"/>
        <v>-50.270733541517586</v>
      </c>
    </row>
    <row r="29" spans="3:66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3:65" ht="15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4" ht="14.25">
      <c r="AH34" s="19"/>
    </row>
    <row r="35" ht="14.25">
      <c r="F35" s="33"/>
    </row>
  </sheetData>
  <sheetProtection/>
  <mergeCells count="31">
    <mergeCell ref="R1:T1"/>
    <mergeCell ref="C2:T2"/>
    <mergeCell ref="C4:E7"/>
    <mergeCell ref="F4:AR4"/>
    <mergeCell ref="F5:H7"/>
    <mergeCell ref="I5:AI5"/>
    <mergeCell ref="AY5:BA5"/>
    <mergeCell ref="AS4:AU7"/>
    <mergeCell ref="AM5:AR5"/>
    <mergeCell ref="AY6:BA7"/>
    <mergeCell ref="I6:K7"/>
    <mergeCell ref="AP6:AR7"/>
    <mergeCell ref="L6:N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27:B27"/>
    <mergeCell ref="AG6:AI7"/>
    <mergeCell ref="AM6:AO7"/>
    <mergeCell ref="B4:B8"/>
    <mergeCell ref="A4:A8"/>
    <mergeCell ref="O6:Q7"/>
    <mergeCell ref="R6:T7"/>
    <mergeCell ref="U6:W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8" r:id="rId1"/>
  <colBreaks count="2" manualBreakCount="2">
    <brk id="17" max="26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User</cp:lastModifiedBy>
  <cp:lastPrinted>2019-05-08T09:46:28Z</cp:lastPrinted>
  <dcterms:created xsi:type="dcterms:W3CDTF">2013-04-03T10:22:22Z</dcterms:created>
  <dcterms:modified xsi:type="dcterms:W3CDTF">2019-06-05T05:28:22Z</dcterms:modified>
  <cp:category/>
  <cp:version/>
  <cp:contentType/>
  <cp:contentStatus/>
</cp:coreProperties>
</file>