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  <sheet name="сводка (3)" sheetId="3" r:id="rId3"/>
  </sheets>
  <definedNames>
    <definedName name="А2" localSheetId="1">#REF!</definedName>
    <definedName name="А2" localSheetId="2">#REF!</definedName>
    <definedName name="А2">#REF!</definedName>
    <definedName name="_xlnm.Print_Area" localSheetId="0">'сводка'!$A$1:$AB$40</definedName>
    <definedName name="_xlnm.Print_Area" localSheetId="1">'сводка (2)'!$A$1:$L$40</definedName>
    <definedName name="_xlnm.Print_Area" localSheetId="2">'сводка (3)'!$A$1:$P$40</definedName>
  </definedNames>
  <calcPr fullCalcOnLoad="1"/>
</workbook>
</file>

<file path=xl/sharedStrings.xml><?xml version="1.0" encoding="utf-8"?>
<sst xmlns="http://schemas.openxmlformats.org/spreadsheetml/2006/main" count="240" uniqueCount="111">
  <si>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</si>
  <si>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</si>
  <si>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</si>
  <si>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</si>
  <si>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</si>
  <si>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</si>
  <si>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</si>
  <si>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</si>
  <si>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</si>
  <si>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</si>
  <si>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</si>
  <si>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</si>
  <si>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</si>
  <si>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</si>
  <si>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</si>
  <si>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</si>
  <si>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</si>
  <si>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</si>
  <si>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</si>
  <si>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</si>
  <si>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</si>
  <si>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</si>
  <si>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</si>
  <si>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</si>
  <si>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</si>
  <si>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</si>
  <si>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</si>
  <si>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</si>
  <si>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</si>
  <si>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</si>
  <si>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</si>
  <si>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</si>
  <si>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</si>
  <si>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</si>
  <si>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</si>
  <si>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</si>
  <si>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</si>
  <si>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</si>
  <si>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</si>
  <si>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</si>
  <si>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</si>
  <si>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</si>
  <si>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</si>
  <si>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</si>
  <si>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</si>
  <si>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</si>
  <si>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</si>
  <si>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</si>
  <si>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</si>
  <si>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</si>
  <si>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</si>
  <si>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</si>
  <si>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</si>
  <si>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</si>
  <si>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</si>
  <si>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</si>
  <si>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</si>
  <si>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</si>
  <si>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</si>
  <si>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</si>
  <si>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</si>
  <si>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</si>
  <si>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</si>
  <si>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</si>
  <si>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</si>
  <si>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</si>
  <si>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</si>
  <si>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</si>
  <si>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</si>
  <si>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</si>
  <si>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</si>
  <si>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</si>
  <si>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</si>
  <si>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</si>
  <si>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</si>
  <si>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</si>
  <si>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</si>
  <si>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</si>
  <si>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</si>
  <si>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</si>
  <si>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</si>
  <si>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</si>
  <si>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</si>
  <si>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</si>
  <si>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</si>
  <si>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</si>
  <si>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Зерновые</t>
  </si>
  <si>
    <t>в 2018 г.</t>
  </si>
  <si>
    <t>в 2019 г.</t>
  </si>
  <si>
    <t>Вся</t>
  </si>
  <si>
    <t>посевная</t>
  </si>
  <si>
    <t>2018 г.</t>
  </si>
  <si>
    <t>2019 г.</t>
  </si>
  <si>
    <t>в %</t>
  </si>
  <si>
    <t>к 2018 г.</t>
  </si>
  <si>
    <t>18. ООО "Ср. Аниш", (КФХ Васильева А.Ю.)</t>
  </si>
  <si>
    <t>10.КФХ "Талпас"</t>
  </si>
  <si>
    <t>5.КФХ Семенов В.Н.</t>
  </si>
  <si>
    <t>ячмень</t>
  </si>
  <si>
    <t>8.КФХ Чиркиной Н.П.</t>
  </si>
  <si>
    <t xml:space="preserve">Информация </t>
  </si>
  <si>
    <t>и зернобобовые  куль.</t>
  </si>
  <si>
    <t>площадь в</t>
  </si>
  <si>
    <t>сено,</t>
  </si>
  <si>
    <t>ц/га</t>
  </si>
  <si>
    <t>Кол.</t>
  </si>
  <si>
    <t>комб.,</t>
  </si>
  <si>
    <t>ед.</t>
  </si>
  <si>
    <t>работ.</t>
  </si>
  <si>
    <t>Информация о сельскохозяйственных работах по состоянию на  05 августа 2019 г.</t>
  </si>
  <si>
    <t>Информация о сельскохозяйственных работах по состоянию на 05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</si>
</sst>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5" zoomScaleNormal="75" zoomScaleSheetLayoutView="7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7" sqref="M17"/>
    </sheetView>
  </sheetViews>
  <sheetFormatPr defaultColWidth="9.00390625" defaultRowHeight="12.75"/>
  <cols>
    <col min="1" max="1" width="41.37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0.37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8.0039062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3"/>
    </row>
    <row r="2" spans="1:28" ht="18">
      <c r="A2" s="6" t="s">
        <v>1</v>
      </c>
      <c r="B2" s="35" t="s">
        <v>80</v>
      </c>
      <c r="C2" s="36" t="s">
        <v>82</v>
      </c>
      <c r="D2" s="37" t="s">
        <v>52</v>
      </c>
      <c r="E2" s="75" t="s">
        <v>44</v>
      </c>
      <c r="F2" s="76"/>
      <c r="G2" s="76"/>
      <c r="H2" s="76"/>
      <c r="I2" s="76"/>
      <c r="J2" s="76"/>
      <c r="K2" s="38" t="s">
        <v>53</v>
      </c>
      <c r="L2" s="75" t="s">
        <v>44</v>
      </c>
      <c r="M2" s="76"/>
      <c r="N2" s="76"/>
      <c r="O2" s="76"/>
      <c r="P2" s="76"/>
      <c r="Q2" s="76"/>
      <c r="R2" s="39" t="s">
        <v>71</v>
      </c>
      <c r="S2" s="75" t="s">
        <v>44</v>
      </c>
      <c r="T2" s="76"/>
      <c r="U2" s="76"/>
      <c r="V2" s="76"/>
      <c r="W2" s="76"/>
      <c r="X2" s="76"/>
      <c r="Y2" s="38" t="s">
        <v>52</v>
      </c>
      <c r="Z2" s="39" t="s">
        <v>69</v>
      </c>
      <c r="AA2" s="39" t="s">
        <v>71</v>
      </c>
      <c r="AB2" s="46" t="s">
        <v>105</v>
      </c>
    </row>
    <row r="3" spans="1:28" ht="16.5" customHeight="1">
      <c r="A3" s="13"/>
      <c r="B3" s="40" t="s">
        <v>81</v>
      </c>
      <c r="C3" s="41" t="s">
        <v>83</v>
      </c>
      <c r="D3" s="42" t="s">
        <v>55</v>
      </c>
      <c r="E3" s="75" t="s">
        <v>62</v>
      </c>
      <c r="F3" s="77"/>
      <c r="G3" s="43" t="s">
        <v>98</v>
      </c>
      <c r="H3" s="39" t="s">
        <v>79</v>
      </c>
      <c r="I3" s="39" t="s">
        <v>59</v>
      </c>
      <c r="J3" s="44" t="s">
        <v>60</v>
      </c>
      <c r="K3" s="43" t="s">
        <v>64</v>
      </c>
      <c r="L3" s="55" t="s">
        <v>57</v>
      </c>
      <c r="M3" s="53" t="s">
        <v>77</v>
      </c>
      <c r="N3" s="55" t="s">
        <v>58</v>
      </c>
      <c r="O3" s="53" t="s">
        <v>63</v>
      </c>
      <c r="P3" s="53" t="s">
        <v>59</v>
      </c>
      <c r="Q3" s="53" t="s">
        <v>60</v>
      </c>
      <c r="R3" s="45" t="s">
        <v>72</v>
      </c>
      <c r="S3" s="55" t="s">
        <v>77</v>
      </c>
      <c r="T3" s="53" t="s">
        <v>77</v>
      </c>
      <c r="U3" s="43" t="s">
        <v>75</v>
      </c>
      <c r="V3" s="45" t="s">
        <v>63</v>
      </c>
      <c r="W3" s="45" t="s">
        <v>59</v>
      </c>
      <c r="X3" s="45" t="s">
        <v>60</v>
      </c>
      <c r="Y3" s="44" t="s">
        <v>67</v>
      </c>
      <c r="Z3" s="45" t="s">
        <v>70</v>
      </c>
      <c r="AA3" s="45" t="s">
        <v>72</v>
      </c>
      <c r="AB3" s="48" t="s">
        <v>108</v>
      </c>
    </row>
    <row r="4" spans="1:28" ht="18">
      <c r="A4" s="13" t="s">
        <v>0</v>
      </c>
      <c r="B4" s="40" t="s">
        <v>56</v>
      </c>
      <c r="C4" s="41" t="s">
        <v>6</v>
      </c>
      <c r="D4" s="44" t="s">
        <v>56</v>
      </c>
      <c r="E4" s="46" t="s">
        <v>61</v>
      </c>
      <c r="F4" s="46" t="s">
        <v>45</v>
      </c>
      <c r="G4" s="47"/>
      <c r="H4" s="48" t="s">
        <v>74</v>
      </c>
      <c r="I4" s="49"/>
      <c r="J4" s="50"/>
      <c r="K4" s="51" t="s">
        <v>65</v>
      </c>
      <c r="L4" s="51"/>
      <c r="M4" s="48" t="s">
        <v>78</v>
      </c>
      <c r="N4" s="57"/>
      <c r="O4" s="48" t="s">
        <v>66</v>
      </c>
      <c r="P4" s="58"/>
      <c r="Q4" s="58"/>
      <c r="R4" s="52" t="s">
        <v>73</v>
      </c>
      <c r="S4" s="51" t="s">
        <v>74</v>
      </c>
      <c r="T4" s="48" t="s">
        <v>78</v>
      </c>
      <c r="U4" s="53" t="s">
        <v>76</v>
      </c>
      <c r="V4" s="48" t="s">
        <v>74</v>
      </c>
      <c r="W4" s="58"/>
      <c r="X4" s="58"/>
      <c r="Y4" s="59" t="s">
        <v>68</v>
      </c>
      <c r="Z4" s="48" t="s">
        <v>5</v>
      </c>
      <c r="AA4" s="48" t="s">
        <v>73</v>
      </c>
      <c r="AB4" s="48" t="s">
        <v>106</v>
      </c>
    </row>
    <row r="5" spans="1:28" ht="18">
      <c r="A5" s="14"/>
      <c r="B5" s="40" t="s">
        <v>6</v>
      </c>
      <c r="C5" s="61"/>
      <c r="D5" s="59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4" t="s">
        <v>6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104</v>
      </c>
      <c r="S5" s="56" t="s">
        <v>6</v>
      </c>
      <c r="T5" s="54" t="s">
        <v>6</v>
      </c>
      <c r="U5" s="59" t="s">
        <v>6</v>
      </c>
      <c r="V5" s="54" t="s">
        <v>6</v>
      </c>
      <c r="W5" s="54" t="s">
        <v>6</v>
      </c>
      <c r="X5" s="54" t="s">
        <v>6</v>
      </c>
      <c r="Y5" s="60" t="s">
        <v>6</v>
      </c>
      <c r="Z5" s="54"/>
      <c r="AA5" s="54" t="s">
        <v>104</v>
      </c>
      <c r="AB5" s="54" t="s">
        <v>107</v>
      </c>
    </row>
    <row r="6" spans="1:28" ht="30.75" customHeight="1">
      <c r="A6" s="16" t="s">
        <v>9</v>
      </c>
      <c r="B6" s="69">
        <v>3962</v>
      </c>
      <c r="C6" s="69">
        <v>1401</v>
      </c>
      <c r="D6" s="21">
        <f>E6+F6+G6+H6+I6+J6</f>
        <v>0</v>
      </c>
      <c r="E6" s="21"/>
      <c r="F6" s="21"/>
      <c r="G6" s="21"/>
      <c r="H6" s="21"/>
      <c r="I6" s="21"/>
      <c r="J6" s="21"/>
      <c r="K6" s="21">
        <f>L6+M6+N6+O6+P6+Q6</f>
        <v>0</v>
      </c>
      <c r="L6" s="21"/>
      <c r="M6" s="25"/>
      <c r="N6" s="25"/>
      <c r="O6" s="25"/>
      <c r="P6" s="25"/>
      <c r="Q6" s="25"/>
      <c r="R6" s="21" t="e">
        <f aca="true" t="shared" si="0" ref="R6:X6">K6/D6*10</f>
        <v>#DIV/0!</v>
      </c>
      <c r="S6" s="21" t="e">
        <f t="shared" si="0"/>
        <v>#DIV/0!</v>
      </c>
      <c r="T6" s="21" t="e">
        <f t="shared" si="0"/>
        <v>#DIV/0!</v>
      </c>
      <c r="U6" s="21" t="e">
        <f t="shared" si="0"/>
        <v>#DIV/0!</v>
      </c>
      <c r="V6" s="34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5"/>
      <c r="AA6" s="25"/>
      <c r="AB6" s="15"/>
    </row>
    <row r="7" spans="1:28" ht="30.75" customHeight="1">
      <c r="A7" s="16" t="s">
        <v>10</v>
      </c>
      <c r="B7" s="69">
        <v>1100</v>
      </c>
      <c r="C7" s="69">
        <v>227</v>
      </c>
      <c r="D7" s="21">
        <f aca="true" t="shared" si="1" ref="D7:D40">E7+F7+G7+H7+I7+J7</f>
        <v>0</v>
      </c>
      <c r="E7" s="21"/>
      <c r="F7" s="21"/>
      <c r="G7" s="21"/>
      <c r="H7" s="21"/>
      <c r="I7" s="21"/>
      <c r="J7" s="21"/>
      <c r="K7" s="21">
        <f aca="true" t="shared" si="2" ref="K7:K38">L7+M7+N7+O7+P7+Q7</f>
        <v>0</v>
      </c>
      <c r="L7" s="21"/>
      <c r="M7" s="21"/>
      <c r="N7" s="21"/>
      <c r="O7" s="21"/>
      <c r="P7" s="21"/>
      <c r="Q7" s="21"/>
      <c r="R7" s="21" t="e">
        <f aca="true" t="shared" si="3" ref="R7:R40">K7/D7*10</f>
        <v>#DIV/0!</v>
      </c>
      <c r="S7" s="26" t="e">
        <f aca="true" t="shared" si="4" ref="S7:S40">L7/E7*10</f>
        <v>#DIV/0!</v>
      </c>
      <c r="T7" s="26" t="e">
        <f aca="true" t="shared" si="5" ref="T7:T40">M7/F7*10</f>
        <v>#DIV/0!</v>
      </c>
      <c r="U7" s="21" t="e">
        <f aca="true" t="shared" si="6" ref="U7:U40">N7/G7*10</f>
        <v>#DIV/0!</v>
      </c>
      <c r="V7" s="34" t="e">
        <f aca="true" t="shared" si="7" ref="V7:V40">O7/H7*10</f>
        <v>#DIV/0!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/>
    </row>
    <row r="8" spans="1:28" ht="30.75" customHeight="1">
      <c r="A8" s="17" t="s">
        <v>11</v>
      </c>
      <c r="B8" s="70">
        <v>584</v>
      </c>
      <c r="C8" s="70">
        <v>326</v>
      </c>
      <c r="D8" s="21">
        <f t="shared" si="1"/>
        <v>0</v>
      </c>
      <c r="E8" s="21"/>
      <c r="F8" s="21"/>
      <c r="G8" s="21"/>
      <c r="H8" s="21"/>
      <c r="I8" s="21"/>
      <c r="J8" s="21"/>
      <c r="K8" s="21">
        <f t="shared" si="2"/>
        <v>0</v>
      </c>
      <c r="L8" s="21"/>
      <c r="M8" s="21"/>
      <c r="N8" s="21"/>
      <c r="O8" s="21"/>
      <c r="P8" s="21"/>
      <c r="Q8" s="21"/>
      <c r="R8" s="21" t="e">
        <f t="shared" si="3"/>
        <v>#DIV/0!</v>
      </c>
      <c r="S8" s="26" t="e">
        <f t="shared" si="4"/>
        <v>#DIV/0!</v>
      </c>
      <c r="T8" s="26" t="e">
        <f t="shared" si="5"/>
        <v>#DIV/0!</v>
      </c>
      <c r="U8" s="21" t="e">
        <f t="shared" si="6"/>
        <v>#DIV/0!</v>
      </c>
      <c r="V8" s="34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69">
        <v>250</v>
      </c>
      <c r="C9" s="69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6" t="e">
        <f t="shared" si="4"/>
        <v>#DIV/0!</v>
      </c>
      <c r="T9" s="26" t="e">
        <f t="shared" si="5"/>
        <v>#DIV/0!</v>
      </c>
      <c r="U9" s="21" t="e">
        <f t="shared" si="6"/>
        <v>#DIV/0!</v>
      </c>
      <c r="V9" s="34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69">
        <v>2096</v>
      </c>
      <c r="C10" s="69">
        <v>604</v>
      </c>
      <c r="D10" s="21">
        <f t="shared" si="1"/>
        <v>100</v>
      </c>
      <c r="E10" s="21"/>
      <c r="F10" s="21">
        <v>100</v>
      </c>
      <c r="G10" s="21"/>
      <c r="H10" s="21"/>
      <c r="I10" s="21"/>
      <c r="J10" s="21"/>
      <c r="K10" s="21">
        <f t="shared" si="2"/>
        <v>115</v>
      </c>
      <c r="L10" s="21"/>
      <c r="M10" s="21">
        <v>115</v>
      </c>
      <c r="N10" s="21"/>
      <c r="O10" s="21"/>
      <c r="P10" s="21"/>
      <c r="Q10" s="21"/>
      <c r="R10" s="26">
        <f t="shared" si="3"/>
        <v>11.5</v>
      </c>
      <c r="S10" s="26" t="e">
        <f t="shared" si="4"/>
        <v>#DIV/0!</v>
      </c>
      <c r="T10" s="26">
        <f t="shared" si="5"/>
        <v>11.5</v>
      </c>
      <c r="U10" s="21" t="e">
        <f t="shared" si="6"/>
        <v>#DIV/0!</v>
      </c>
      <c r="V10" s="34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3</v>
      </c>
    </row>
    <row r="11" spans="1:28" ht="30.75" customHeight="1">
      <c r="A11" s="16" t="s">
        <v>32</v>
      </c>
      <c r="B11" s="69">
        <v>250</v>
      </c>
      <c r="C11" s="69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6" t="e">
        <f t="shared" si="4"/>
        <v>#DIV/0!</v>
      </c>
      <c r="T11" s="26" t="e">
        <f t="shared" si="5"/>
        <v>#DIV/0!</v>
      </c>
      <c r="U11" s="21" t="e">
        <f t="shared" si="6"/>
        <v>#DIV/0!</v>
      </c>
      <c r="V11" s="34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33</v>
      </c>
      <c r="B12" s="69">
        <v>170</v>
      </c>
      <c r="C12" s="69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6" t="e">
        <f t="shared" si="4"/>
        <v>#DIV/0!</v>
      </c>
      <c r="T12" s="26" t="e">
        <f t="shared" si="5"/>
        <v>#DIV/0!</v>
      </c>
      <c r="U12" s="21" t="e">
        <f t="shared" si="6"/>
        <v>#DIV/0!</v>
      </c>
      <c r="V12" s="34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69">
        <v>48</v>
      </c>
      <c r="C13" s="69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6" t="e">
        <f t="shared" si="4"/>
        <v>#DIV/0!</v>
      </c>
      <c r="T13" s="26" t="e">
        <f t="shared" si="5"/>
        <v>#DIV/0!</v>
      </c>
      <c r="U13" s="21" t="e">
        <f t="shared" si="6"/>
        <v>#DIV/0!</v>
      </c>
      <c r="V13" s="34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69">
        <v>300</v>
      </c>
      <c r="C14" s="69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6" t="e">
        <f t="shared" si="4"/>
        <v>#DIV/0!</v>
      </c>
      <c r="T14" s="26" t="e">
        <f t="shared" si="5"/>
        <v>#DIV/0!</v>
      </c>
      <c r="U14" s="21" t="e">
        <f t="shared" si="6"/>
        <v>#DIV/0!</v>
      </c>
      <c r="V14" s="34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69">
        <v>130</v>
      </c>
      <c r="C15" s="69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6" t="e">
        <f t="shared" si="4"/>
        <v>#DIV/0!</v>
      </c>
      <c r="T15" s="26" t="e">
        <f t="shared" si="5"/>
        <v>#DIV/0!</v>
      </c>
      <c r="U15" s="21" t="e">
        <f t="shared" si="6"/>
        <v>#DIV/0!</v>
      </c>
      <c r="V15" s="34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84</v>
      </c>
      <c r="B16" s="69">
        <v>3393</v>
      </c>
      <c r="C16" s="69">
        <v>1060</v>
      </c>
      <c r="D16" s="21">
        <f t="shared" si="1"/>
        <v>764</v>
      </c>
      <c r="E16" s="21">
        <v>764</v>
      </c>
      <c r="F16" s="21"/>
      <c r="G16" s="21"/>
      <c r="H16" s="21"/>
      <c r="I16" s="21"/>
      <c r="J16" s="21"/>
      <c r="K16" s="21">
        <f t="shared" si="2"/>
        <v>2949</v>
      </c>
      <c r="L16" s="21">
        <v>2949</v>
      </c>
      <c r="M16" s="21"/>
      <c r="N16" s="21"/>
      <c r="O16" s="21"/>
      <c r="P16" s="21"/>
      <c r="Q16" s="21"/>
      <c r="R16" s="26">
        <f t="shared" si="3"/>
        <v>38.59947643979058</v>
      </c>
      <c r="S16" s="26">
        <f t="shared" si="4"/>
        <v>38.59947643979058</v>
      </c>
      <c r="T16" s="26" t="e">
        <f t="shared" si="5"/>
        <v>#DIV/0!</v>
      </c>
      <c r="U16" s="21" t="e">
        <f t="shared" si="6"/>
        <v>#DIV/0!</v>
      </c>
      <c r="V16" s="34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/>
    </row>
    <row r="17" spans="1:28" ht="30.75" customHeight="1">
      <c r="A17" s="16" t="s">
        <v>39</v>
      </c>
      <c r="B17" s="69">
        <v>472</v>
      </c>
      <c r="C17" s="69">
        <v>148</v>
      </c>
      <c r="D17" s="21">
        <f t="shared" si="1"/>
        <v>118</v>
      </c>
      <c r="E17" s="21">
        <v>53</v>
      </c>
      <c r="F17" s="21">
        <v>65</v>
      </c>
      <c r="G17" s="21"/>
      <c r="H17" s="21"/>
      <c r="I17" s="21"/>
      <c r="J17" s="21"/>
      <c r="K17" s="21">
        <f t="shared" si="2"/>
        <v>321.7</v>
      </c>
      <c r="L17" s="21">
        <v>193.7</v>
      </c>
      <c r="M17" s="21">
        <v>128</v>
      </c>
      <c r="N17" s="21"/>
      <c r="O17" s="21"/>
      <c r="P17" s="21"/>
      <c r="Q17" s="21"/>
      <c r="R17" s="26">
        <f t="shared" si="3"/>
        <v>27.262711864406775</v>
      </c>
      <c r="S17" s="26">
        <f t="shared" si="4"/>
        <v>36.54716981132075</v>
      </c>
      <c r="T17" s="26">
        <f t="shared" si="5"/>
        <v>19.692307692307693</v>
      </c>
      <c r="U17" s="21" t="e">
        <f t="shared" si="6"/>
        <v>#DIV/0!</v>
      </c>
      <c r="V17" s="34" t="e">
        <f t="shared" si="7"/>
        <v>#DIV/0!</v>
      </c>
      <c r="W17" s="21" t="e">
        <f t="shared" si="8"/>
        <v>#DIV/0!</v>
      </c>
      <c r="X17" s="21" t="e">
        <f t="shared" si="9"/>
        <v>#DIV/0!</v>
      </c>
      <c r="Y17" s="21">
        <v>6</v>
      </c>
      <c r="Z17" s="21">
        <v>2</v>
      </c>
      <c r="AA17" s="26">
        <f>Z17/Y17*10</f>
        <v>3.333333333333333</v>
      </c>
      <c r="AB17" s="15">
        <v>2</v>
      </c>
    </row>
    <row r="18" spans="1:233" ht="30.75" customHeight="1">
      <c r="A18" s="16" t="s">
        <v>34</v>
      </c>
      <c r="B18" s="69">
        <v>2148</v>
      </c>
      <c r="C18" s="69">
        <v>760</v>
      </c>
      <c r="D18" s="21">
        <f t="shared" si="1"/>
        <v>170</v>
      </c>
      <c r="E18" s="21">
        <v>170</v>
      </c>
      <c r="F18" s="21"/>
      <c r="G18" s="21"/>
      <c r="H18" s="21"/>
      <c r="I18" s="21"/>
      <c r="J18" s="21"/>
      <c r="K18" s="21">
        <f t="shared" si="2"/>
        <v>434</v>
      </c>
      <c r="L18" s="21">
        <v>434</v>
      </c>
      <c r="M18" s="21"/>
      <c r="N18" s="21"/>
      <c r="O18" s="21"/>
      <c r="P18" s="21"/>
      <c r="Q18" s="21"/>
      <c r="R18" s="26">
        <f t="shared" si="3"/>
        <v>25.52941176470588</v>
      </c>
      <c r="S18" s="26">
        <f t="shared" si="4"/>
        <v>25.52941176470588</v>
      </c>
      <c r="T18" s="26" t="e">
        <f t="shared" si="5"/>
        <v>#DIV/0!</v>
      </c>
      <c r="U18" s="21" t="e">
        <f t="shared" si="6"/>
        <v>#DIV/0!</v>
      </c>
      <c r="V18" s="34" t="e">
        <f t="shared" si="7"/>
        <v>#DIV/0!</v>
      </c>
      <c r="W18" s="21" t="e">
        <f t="shared" si="8"/>
        <v>#DIV/0!</v>
      </c>
      <c r="X18" s="21" t="e">
        <f t="shared" si="9"/>
        <v>#DIV/0!</v>
      </c>
      <c r="Y18" s="21"/>
      <c r="Z18" s="21"/>
      <c r="AA18" s="21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35</v>
      </c>
      <c r="B19" s="69">
        <v>1764</v>
      </c>
      <c r="C19" s="69">
        <v>1080</v>
      </c>
      <c r="D19" s="21">
        <f t="shared" si="1"/>
        <v>240</v>
      </c>
      <c r="E19" s="21">
        <v>35</v>
      </c>
      <c r="F19" s="21">
        <v>205</v>
      </c>
      <c r="G19" s="21"/>
      <c r="H19" s="21"/>
      <c r="I19" s="21"/>
      <c r="J19" s="21"/>
      <c r="K19" s="21">
        <f t="shared" si="2"/>
        <v>682</v>
      </c>
      <c r="L19" s="21">
        <v>80</v>
      </c>
      <c r="M19" s="21">
        <v>602</v>
      </c>
      <c r="N19" s="21"/>
      <c r="O19" s="21"/>
      <c r="P19" s="21"/>
      <c r="Q19" s="21"/>
      <c r="R19" s="26">
        <f t="shared" si="3"/>
        <v>28.416666666666668</v>
      </c>
      <c r="S19" s="26">
        <f t="shared" si="4"/>
        <v>22.857142857142854</v>
      </c>
      <c r="T19" s="26">
        <f t="shared" si="5"/>
        <v>29.365853658536587</v>
      </c>
      <c r="U19" s="21" t="e">
        <f t="shared" si="6"/>
        <v>#DIV/0!</v>
      </c>
      <c r="V19" s="34" t="e">
        <f t="shared" si="7"/>
        <v>#DIV/0!</v>
      </c>
      <c r="W19" s="21" t="e">
        <f t="shared" si="8"/>
        <v>#DIV/0!</v>
      </c>
      <c r="X19" s="21" t="e">
        <f t="shared" si="9"/>
        <v>#DIV/0!</v>
      </c>
      <c r="Y19" s="21"/>
      <c r="Z19" s="21"/>
      <c r="AA19" s="21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28</v>
      </c>
      <c r="B20" s="69">
        <v>387</v>
      </c>
      <c r="C20" s="69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6" t="e">
        <f t="shared" si="3"/>
        <v>#DIV/0!</v>
      </c>
      <c r="S20" s="26" t="e">
        <f t="shared" si="4"/>
        <v>#DIV/0!</v>
      </c>
      <c r="T20" s="26" t="e">
        <f t="shared" si="5"/>
        <v>#DIV/0!</v>
      </c>
      <c r="U20" s="21" t="e">
        <f t="shared" si="6"/>
        <v>#DIV/0!</v>
      </c>
      <c r="V20" s="34" t="e">
        <f t="shared" si="7"/>
        <v>#DIV/0!</v>
      </c>
      <c r="W20" s="21" t="e">
        <f t="shared" si="8"/>
        <v>#DIV/0!</v>
      </c>
      <c r="X20" s="21" t="e">
        <f t="shared" si="9"/>
        <v>#DIV/0!</v>
      </c>
      <c r="Y20" s="21"/>
      <c r="Z20" s="21"/>
      <c r="AA20" s="21"/>
      <c r="AB20" s="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31</v>
      </c>
      <c r="B21" s="69">
        <v>260</v>
      </c>
      <c r="C21" s="69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6" t="e">
        <f t="shared" si="3"/>
        <v>#DIV/0!</v>
      </c>
      <c r="S21" s="26" t="e">
        <f t="shared" si="4"/>
        <v>#DIV/0!</v>
      </c>
      <c r="T21" s="26" t="e">
        <f t="shared" si="5"/>
        <v>#DIV/0!</v>
      </c>
      <c r="U21" s="21" t="e">
        <f t="shared" si="6"/>
        <v>#DIV/0!</v>
      </c>
      <c r="V21" s="34" t="e">
        <f t="shared" si="7"/>
        <v>#DIV/0!</v>
      </c>
      <c r="W21" s="21" t="e">
        <f t="shared" si="8"/>
        <v>#DIV/0!</v>
      </c>
      <c r="X21" s="21" t="e">
        <f t="shared" si="9"/>
        <v>#DIV/0!</v>
      </c>
      <c r="Y21" s="21"/>
      <c r="Z21" s="21"/>
      <c r="AA21" s="21"/>
      <c r="AB21" s="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85</v>
      </c>
      <c r="B22" s="69">
        <v>150</v>
      </c>
      <c r="C22" s="69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6" t="e">
        <f t="shared" si="3"/>
        <v>#DIV/0!</v>
      </c>
      <c r="S22" s="26" t="e">
        <f t="shared" si="4"/>
        <v>#DIV/0!</v>
      </c>
      <c r="T22" s="26" t="e">
        <f t="shared" si="5"/>
        <v>#DIV/0!</v>
      </c>
      <c r="U22" s="21" t="e">
        <f t="shared" si="6"/>
        <v>#DIV/0!</v>
      </c>
      <c r="V22" s="34" t="e">
        <f t="shared" si="7"/>
        <v>#DIV/0!</v>
      </c>
      <c r="W22" s="21" t="e">
        <f t="shared" si="8"/>
        <v>#DIV/0!</v>
      </c>
      <c r="X22" s="21" t="e">
        <f t="shared" si="9"/>
        <v>#DIV/0!</v>
      </c>
      <c r="Y22" s="21"/>
      <c r="Z22" s="21"/>
      <c r="AA22" s="21"/>
      <c r="AB22" s="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8">
        <f>SUM(B6:B22)</f>
        <v>17464</v>
      </c>
      <c r="C23" s="28">
        <f>SUM(C6:C22)</f>
        <v>6031</v>
      </c>
      <c r="D23" s="24">
        <f t="shared" si="1"/>
        <v>1392</v>
      </c>
      <c r="E23" s="24">
        <f>SUM(E6:E22)</f>
        <v>1022</v>
      </c>
      <c r="F23" s="24">
        <f aca="true" t="shared" si="10" ref="F23:Q23">SUM(F6:F22)</f>
        <v>370</v>
      </c>
      <c r="G23" s="24">
        <f t="shared" si="10"/>
        <v>0</v>
      </c>
      <c r="H23" s="24">
        <f t="shared" si="10"/>
        <v>0</v>
      </c>
      <c r="I23" s="24">
        <f t="shared" si="10"/>
        <v>0</v>
      </c>
      <c r="J23" s="24">
        <f t="shared" si="10"/>
        <v>0</v>
      </c>
      <c r="K23" s="24">
        <f t="shared" si="2"/>
        <v>4501.7</v>
      </c>
      <c r="L23" s="24">
        <f t="shared" si="10"/>
        <v>3656.7</v>
      </c>
      <c r="M23" s="24">
        <f t="shared" si="10"/>
        <v>845</v>
      </c>
      <c r="N23" s="24">
        <f t="shared" si="10"/>
        <v>0</v>
      </c>
      <c r="O23" s="24">
        <f t="shared" si="10"/>
        <v>0</v>
      </c>
      <c r="P23" s="24">
        <f t="shared" si="10"/>
        <v>0</v>
      </c>
      <c r="Q23" s="24">
        <f t="shared" si="10"/>
        <v>0</v>
      </c>
      <c r="R23" s="27">
        <f t="shared" si="3"/>
        <v>32.33979885057471</v>
      </c>
      <c r="S23" s="26">
        <f t="shared" si="4"/>
        <v>35.779843444227005</v>
      </c>
      <c r="T23" s="26">
        <f t="shared" si="5"/>
        <v>22.83783783783784</v>
      </c>
      <c r="U23" s="21" t="e">
        <f t="shared" si="6"/>
        <v>#DIV/0!</v>
      </c>
      <c r="V23" s="34" t="e">
        <f t="shared" si="7"/>
        <v>#DIV/0!</v>
      </c>
      <c r="W23" s="21" t="e">
        <f t="shared" si="8"/>
        <v>#DIV/0!</v>
      </c>
      <c r="X23" s="21" t="e">
        <f t="shared" si="9"/>
        <v>#DIV/0!</v>
      </c>
      <c r="Y23" s="24">
        <f>SUM(Y6:Y22)</f>
        <v>6</v>
      </c>
      <c r="Z23" s="24">
        <f>SUM(Z6:Z22)</f>
        <v>2</v>
      </c>
      <c r="AA23" s="27">
        <f>Z23/Y23*10</f>
        <v>3.333333333333333</v>
      </c>
      <c r="AB23" s="24">
        <f>SUM(AB6:AB22)</f>
        <v>5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69">
        <v>125</v>
      </c>
      <c r="C24" s="69"/>
      <c r="D24" s="21">
        <f t="shared" si="1"/>
        <v>0</v>
      </c>
      <c r="E24" s="21"/>
      <c r="F24" s="24"/>
      <c r="G24" s="24"/>
      <c r="H24" s="24"/>
      <c r="I24" s="24"/>
      <c r="J24" s="24"/>
      <c r="K24" s="21">
        <f t="shared" si="2"/>
        <v>0</v>
      </c>
      <c r="L24" s="24"/>
      <c r="M24" s="24"/>
      <c r="N24" s="24"/>
      <c r="O24" s="24"/>
      <c r="P24" s="24"/>
      <c r="Q24" s="24"/>
      <c r="R24" s="26" t="e">
        <f t="shared" si="3"/>
        <v>#DIV/0!</v>
      </c>
      <c r="S24" s="26" t="e">
        <f t="shared" si="4"/>
        <v>#DIV/0!</v>
      </c>
      <c r="T24" s="26" t="e">
        <f t="shared" si="5"/>
        <v>#DIV/0!</v>
      </c>
      <c r="U24" s="21" t="e">
        <f t="shared" si="6"/>
        <v>#DIV/0!</v>
      </c>
      <c r="V24" s="34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6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18</v>
      </c>
      <c r="B25" s="69">
        <v>377</v>
      </c>
      <c r="C25" s="69">
        <v>82</v>
      </c>
      <c r="D25" s="21">
        <f t="shared" si="1"/>
        <v>0</v>
      </c>
      <c r="E25" s="21"/>
      <c r="F25" s="24"/>
      <c r="G25" s="24"/>
      <c r="H25" s="24"/>
      <c r="I25" s="24"/>
      <c r="J25" s="24"/>
      <c r="K25" s="21">
        <f t="shared" si="2"/>
        <v>0</v>
      </c>
      <c r="L25" s="21"/>
      <c r="M25" s="24"/>
      <c r="N25" s="24"/>
      <c r="O25" s="24"/>
      <c r="P25" s="24"/>
      <c r="Q25" s="24"/>
      <c r="R25" s="26" t="e">
        <f t="shared" si="3"/>
        <v>#DIV/0!</v>
      </c>
      <c r="S25" s="26" t="e">
        <f t="shared" si="4"/>
        <v>#DIV/0!</v>
      </c>
      <c r="T25" s="26" t="e">
        <f t="shared" si="5"/>
        <v>#DIV/0!</v>
      </c>
      <c r="U25" s="21" t="e">
        <f t="shared" si="6"/>
        <v>#DIV/0!</v>
      </c>
      <c r="V25" s="34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68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19</v>
      </c>
      <c r="B26" s="69">
        <v>65</v>
      </c>
      <c r="C26" s="69"/>
      <c r="D26" s="21">
        <f t="shared" si="1"/>
        <v>0</v>
      </c>
      <c r="E26" s="21"/>
      <c r="F26" s="24"/>
      <c r="G26" s="24"/>
      <c r="H26" s="24"/>
      <c r="I26" s="24"/>
      <c r="J26" s="24"/>
      <c r="K26" s="21">
        <f t="shared" si="2"/>
        <v>0</v>
      </c>
      <c r="L26" s="21"/>
      <c r="M26" s="24"/>
      <c r="N26" s="24"/>
      <c r="O26" s="24"/>
      <c r="P26" s="24"/>
      <c r="Q26" s="24"/>
      <c r="R26" s="26" t="e">
        <f t="shared" si="3"/>
        <v>#DIV/0!</v>
      </c>
      <c r="S26" s="26" t="e">
        <f t="shared" si="4"/>
        <v>#DIV/0!</v>
      </c>
      <c r="T26" s="26" t="e">
        <f t="shared" si="5"/>
        <v>#DIV/0!</v>
      </c>
      <c r="U26" s="21" t="e">
        <f t="shared" si="6"/>
        <v>#DIV/0!</v>
      </c>
      <c r="V26" s="34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6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20</v>
      </c>
      <c r="B27" s="69">
        <v>9</v>
      </c>
      <c r="C27" s="69"/>
      <c r="D27" s="21">
        <f t="shared" si="1"/>
        <v>0</v>
      </c>
      <c r="E27" s="21"/>
      <c r="F27" s="24"/>
      <c r="G27" s="24"/>
      <c r="H27" s="24"/>
      <c r="I27" s="24"/>
      <c r="J27" s="24"/>
      <c r="K27" s="21">
        <f t="shared" si="2"/>
        <v>0</v>
      </c>
      <c r="L27" s="21"/>
      <c r="M27" s="21"/>
      <c r="N27" s="21"/>
      <c r="O27" s="21"/>
      <c r="P27" s="21"/>
      <c r="Q27" s="21"/>
      <c r="R27" s="26" t="e">
        <f t="shared" si="3"/>
        <v>#DIV/0!</v>
      </c>
      <c r="S27" s="26" t="e">
        <f t="shared" si="4"/>
        <v>#DIV/0!</v>
      </c>
      <c r="T27" s="26" t="e">
        <f t="shared" si="5"/>
        <v>#DIV/0!</v>
      </c>
      <c r="U27" s="21" t="e">
        <f t="shared" si="6"/>
        <v>#DIV/0!</v>
      </c>
      <c r="V27" s="34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6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21</v>
      </c>
      <c r="B28" s="69">
        <v>98</v>
      </c>
      <c r="C28" s="69">
        <v>14</v>
      </c>
      <c r="D28" s="21">
        <f t="shared" si="1"/>
        <v>5</v>
      </c>
      <c r="E28" s="21">
        <v>5</v>
      </c>
      <c r="F28" s="24"/>
      <c r="G28" s="24"/>
      <c r="H28" s="24"/>
      <c r="I28" s="24"/>
      <c r="J28" s="24"/>
      <c r="K28" s="21">
        <f t="shared" si="2"/>
        <v>10</v>
      </c>
      <c r="L28" s="21">
        <v>10</v>
      </c>
      <c r="M28" s="24"/>
      <c r="N28" s="24"/>
      <c r="O28" s="24"/>
      <c r="P28" s="24"/>
      <c r="Q28" s="24"/>
      <c r="R28" s="26">
        <f t="shared" si="3"/>
        <v>20</v>
      </c>
      <c r="S28" s="26">
        <f t="shared" si="4"/>
        <v>20</v>
      </c>
      <c r="T28" s="26" t="e">
        <f t="shared" si="5"/>
        <v>#DIV/0!</v>
      </c>
      <c r="U28" s="21" t="e">
        <f t="shared" si="6"/>
        <v>#DIV/0!</v>
      </c>
      <c r="V28" s="34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68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22</v>
      </c>
      <c r="B29" s="69"/>
      <c r="C29" s="69"/>
      <c r="D29" s="21">
        <f t="shared" si="1"/>
        <v>0</v>
      </c>
      <c r="E29" s="24"/>
      <c r="F29" s="24"/>
      <c r="G29" s="24"/>
      <c r="H29" s="24"/>
      <c r="I29" s="24"/>
      <c r="J29" s="24"/>
      <c r="K29" s="21">
        <f t="shared" si="2"/>
        <v>0</v>
      </c>
      <c r="L29" s="21"/>
      <c r="M29" s="24"/>
      <c r="N29" s="24"/>
      <c r="O29" s="24"/>
      <c r="P29" s="24"/>
      <c r="Q29" s="24"/>
      <c r="R29" s="26" t="e">
        <f t="shared" si="3"/>
        <v>#DIV/0!</v>
      </c>
      <c r="S29" s="26" t="e">
        <f t="shared" si="4"/>
        <v>#DIV/0!</v>
      </c>
      <c r="T29" s="26" t="e">
        <f t="shared" si="5"/>
        <v>#DIV/0!</v>
      </c>
      <c r="U29" s="21" t="e">
        <f t="shared" si="6"/>
        <v>#DIV/0!</v>
      </c>
      <c r="V29" s="34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6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23</v>
      </c>
      <c r="B30" s="69">
        <v>221</v>
      </c>
      <c r="C30" s="69"/>
      <c r="D30" s="21">
        <f t="shared" si="1"/>
        <v>0</v>
      </c>
      <c r="E30" s="21"/>
      <c r="F30" s="24"/>
      <c r="G30" s="24"/>
      <c r="H30" s="24"/>
      <c r="I30" s="24"/>
      <c r="J30" s="24"/>
      <c r="K30" s="21">
        <f t="shared" si="2"/>
        <v>0</v>
      </c>
      <c r="L30" s="21"/>
      <c r="M30" s="24"/>
      <c r="N30" s="24"/>
      <c r="O30" s="24"/>
      <c r="P30" s="24"/>
      <c r="Q30" s="24"/>
      <c r="R30" s="26" t="e">
        <f t="shared" si="3"/>
        <v>#DIV/0!</v>
      </c>
      <c r="S30" s="26" t="e">
        <f t="shared" si="4"/>
        <v>#DIV/0!</v>
      </c>
      <c r="T30" s="26" t="e">
        <f t="shared" si="5"/>
        <v>#DIV/0!</v>
      </c>
      <c r="U30" s="21" t="e">
        <f t="shared" si="6"/>
        <v>#DIV/0!</v>
      </c>
      <c r="V30" s="34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4"/>
      <c r="Z30" s="21"/>
      <c r="AA30" s="21"/>
      <c r="AB30" s="6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24</v>
      </c>
      <c r="B31" s="69"/>
      <c r="C31" s="69"/>
      <c r="D31" s="21">
        <f t="shared" si="1"/>
        <v>0</v>
      </c>
      <c r="E31" s="21"/>
      <c r="F31" s="24"/>
      <c r="G31" s="24"/>
      <c r="H31" s="24"/>
      <c r="I31" s="24"/>
      <c r="J31" s="24"/>
      <c r="K31" s="21">
        <f t="shared" si="2"/>
        <v>0</v>
      </c>
      <c r="L31" s="21"/>
      <c r="M31" s="24"/>
      <c r="N31" s="24"/>
      <c r="O31" s="24"/>
      <c r="P31" s="24"/>
      <c r="Q31" s="24"/>
      <c r="R31" s="26" t="e">
        <f t="shared" si="3"/>
        <v>#DIV/0!</v>
      </c>
      <c r="S31" s="26" t="e">
        <f t="shared" si="4"/>
        <v>#DIV/0!</v>
      </c>
      <c r="T31" s="26" t="e">
        <f t="shared" si="5"/>
        <v>#DIV/0!</v>
      </c>
      <c r="U31" s="21" t="e">
        <f t="shared" si="6"/>
        <v>#DIV/0!</v>
      </c>
      <c r="V31" s="34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6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25</v>
      </c>
      <c r="B32" s="69">
        <v>150</v>
      </c>
      <c r="C32" s="69">
        <v>25</v>
      </c>
      <c r="D32" s="21">
        <f t="shared" si="1"/>
        <v>0</v>
      </c>
      <c r="E32" s="21"/>
      <c r="F32" s="24"/>
      <c r="G32" s="24"/>
      <c r="H32" s="24"/>
      <c r="I32" s="24"/>
      <c r="J32" s="24"/>
      <c r="K32" s="21">
        <f t="shared" si="2"/>
        <v>0</v>
      </c>
      <c r="L32" s="21"/>
      <c r="M32" s="24"/>
      <c r="N32" s="24"/>
      <c r="O32" s="24"/>
      <c r="P32" s="24"/>
      <c r="Q32" s="24"/>
      <c r="R32" s="26" t="e">
        <f t="shared" si="3"/>
        <v>#DIV/0!</v>
      </c>
      <c r="S32" s="26" t="e">
        <f t="shared" si="4"/>
        <v>#DIV/0!</v>
      </c>
      <c r="T32" s="26" t="e">
        <f t="shared" si="5"/>
        <v>#DIV/0!</v>
      </c>
      <c r="U32" s="21" t="e">
        <f t="shared" si="6"/>
        <v>#DIV/0!</v>
      </c>
      <c r="V32" s="34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26</v>
      </c>
      <c r="B33" s="69"/>
      <c r="C33" s="69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4"/>
      <c r="N33" s="24"/>
      <c r="O33" s="24"/>
      <c r="P33" s="24"/>
      <c r="Q33" s="24"/>
      <c r="R33" s="26" t="e">
        <f t="shared" si="3"/>
        <v>#DIV/0!</v>
      </c>
      <c r="S33" s="26" t="e">
        <f t="shared" si="4"/>
        <v>#DIV/0!</v>
      </c>
      <c r="T33" s="26" t="e">
        <f t="shared" si="5"/>
        <v>#DIV/0!</v>
      </c>
      <c r="U33" s="21" t="e">
        <f t="shared" si="6"/>
        <v>#DIV/0!</v>
      </c>
      <c r="V33" s="34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6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27</v>
      </c>
      <c r="B34" s="69"/>
      <c r="C34" s="69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4"/>
      <c r="N34" s="24"/>
      <c r="O34" s="24"/>
      <c r="P34" s="24"/>
      <c r="Q34" s="24"/>
      <c r="R34" s="26" t="e">
        <f t="shared" si="3"/>
        <v>#DIV/0!</v>
      </c>
      <c r="S34" s="26" t="e">
        <f t="shared" si="4"/>
        <v>#DIV/0!</v>
      </c>
      <c r="T34" s="26" t="e">
        <f t="shared" si="5"/>
        <v>#DIV/0!</v>
      </c>
      <c r="U34" s="21" t="e">
        <f t="shared" si="6"/>
        <v>#DIV/0!</v>
      </c>
      <c r="V34" s="34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6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29</v>
      </c>
      <c r="B35" s="69">
        <v>18</v>
      </c>
      <c r="C35" s="69">
        <v>4</v>
      </c>
      <c r="D35" s="21">
        <f t="shared" si="1"/>
        <v>0</v>
      </c>
      <c r="E35" s="21"/>
      <c r="F35" s="21"/>
      <c r="G35" s="21"/>
      <c r="H35" s="21"/>
      <c r="I35" s="21"/>
      <c r="J35" s="21"/>
      <c r="K35" s="21">
        <f t="shared" si="2"/>
        <v>0</v>
      </c>
      <c r="L35" s="21"/>
      <c r="M35" s="24"/>
      <c r="N35" s="24"/>
      <c r="O35" s="24"/>
      <c r="P35" s="24"/>
      <c r="Q35" s="24"/>
      <c r="R35" s="26" t="e">
        <f t="shared" si="3"/>
        <v>#DIV/0!</v>
      </c>
      <c r="S35" s="26" t="e">
        <f t="shared" si="4"/>
        <v>#DIV/0!</v>
      </c>
      <c r="T35" s="26" t="e">
        <f t="shared" si="5"/>
        <v>#DIV/0!</v>
      </c>
      <c r="U35" s="21" t="e">
        <f t="shared" si="6"/>
        <v>#DIV/0!</v>
      </c>
      <c r="V35" s="34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68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30</v>
      </c>
      <c r="B36" s="69">
        <v>49</v>
      </c>
      <c r="C36" s="69">
        <v>8</v>
      </c>
      <c r="D36" s="21">
        <f t="shared" si="1"/>
        <v>0</v>
      </c>
      <c r="E36" s="21"/>
      <c r="F36" s="21"/>
      <c r="G36" s="21"/>
      <c r="H36" s="21"/>
      <c r="I36" s="21"/>
      <c r="J36" s="21"/>
      <c r="K36" s="21">
        <f t="shared" si="2"/>
        <v>0</v>
      </c>
      <c r="L36" s="21"/>
      <c r="M36" s="24"/>
      <c r="N36" s="24"/>
      <c r="O36" s="24"/>
      <c r="P36" s="24"/>
      <c r="Q36" s="24"/>
      <c r="R36" s="26" t="e">
        <f t="shared" si="3"/>
        <v>#DIV/0!</v>
      </c>
      <c r="S36" s="26" t="e">
        <f t="shared" si="4"/>
        <v>#DIV/0!</v>
      </c>
      <c r="T36" s="26" t="e">
        <f t="shared" si="5"/>
        <v>#DIV/0!</v>
      </c>
      <c r="U36" s="21" t="e">
        <f t="shared" si="6"/>
        <v>#DIV/0!</v>
      </c>
      <c r="V36" s="34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6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37</v>
      </c>
      <c r="B37" s="69">
        <v>216</v>
      </c>
      <c r="C37" s="69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4"/>
      <c r="N37" s="24"/>
      <c r="O37" s="24"/>
      <c r="P37" s="24"/>
      <c r="Q37" s="24"/>
      <c r="R37" s="26" t="e">
        <f t="shared" si="3"/>
        <v>#DIV/0!</v>
      </c>
      <c r="S37" s="26" t="e">
        <f t="shared" si="4"/>
        <v>#DIV/0!</v>
      </c>
      <c r="T37" s="26" t="e">
        <f t="shared" si="5"/>
        <v>#DIV/0!</v>
      </c>
      <c r="U37" s="21" t="e">
        <f t="shared" si="6"/>
        <v>#DIV/0!</v>
      </c>
      <c r="V37" s="34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6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38</v>
      </c>
      <c r="B38" s="69">
        <v>445.2</v>
      </c>
      <c r="C38" s="69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1">
        <f t="shared" si="2"/>
        <v>0</v>
      </c>
      <c r="L38" s="21"/>
      <c r="M38" s="24"/>
      <c r="N38" s="24"/>
      <c r="O38" s="24"/>
      <c r="P38" s="24"/>
      <c r="Q38" s="24"/>
      <c r="R38" s="26" t="e">
        <f t="shared" si="3"/>
        <v>#DIV/0!</v>
      </c>
      <c r="S38" s="26" t="e">
        <f t="shared" si="4"/>
        <v>#DIV/0!</v>
      </c>
      <c r="T38" s="26" t="e">
        <f t="shared" si="5"/>
        <v>#DIV/0!</v>
      </c>
      <c r="U38" s="21" t="e">
        <f t="shared" si="6"/>
        <v>#DIV/0!</v>
      </c>
      <c r="V38" s="34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6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71">
        <f>SUM(B24:B38)</f>
        <v>1773.2</v>
      </c>
      <c r="C39" s="71">
        <f>SUM(C24:C38)</f>
        <v>161</v>
      </c>
      <c r="D39" s="24">
        <f t="shared" si="1"/>
        <v>5</v>
      </c>
      <c r="E39" s="24">
        <f aca="true" t="shared" si="11" ref="E39:Q39">SUM(E24:E38)</f>
        <v>5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10</v>
      </c>
      <c r="L39" s="24">
        <f t="shared" si="11"/>
        <v>10</v>
      </c>
      <c r="M39" s="24">
        <f t="shared" si="11"/>
        <v>0</v>
      </c>
      <c r="N39" s="24">
        <f t="shared" si="11"/>
        <v>0</v>
      </c>
      <c r="O39" s="24">
        <f t="shared" si="11"/>
        <v>0</v>
      </c>
      <c r="P39" s="24">
        <f t="shared" si="11"/>
        <v>0</v>
      </c>
      <c r="Q39" s="24">
        <f t="shared" si="11"/>
        <v>0</v>
      </c>
      <c r="R39" s="27">
        <f t="shared" si="3"/>
        <v>20</v>
      </c>
      <c r="S39" s="26">
        <f t="shared" si="4"/>
        <v>20</v>
      </c>
      <c r="T39" s="26" t="e">
        <f t="shared" si="5"/>
        <v>#DIV/0!</v>
      </c>
      <c r="U39" s="21" t="e">
        <f t="shared" si="6"/>
        <v>#DIV/0!</v>
      </c>
      <c r="V39" s="34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4">
        <f>SUM(Y24:Y38)</f>
        <v>0</v>
      </c>
      <c r="Z39" s="24">
        <f>SUM(Z24:Z38)</f>
        <v>0</v>
      </c>
      <c r="AA39" s="27" t="e">
        <f>Z39/Y39*10</f>
        <v>#DIV/0!</v>
      </c>
      <c r="AB39" s="24">
        <f>SUM(AB24:AB38)</f>
        <v>0</v>
      </c>
    </row>
    <row r="40" spans="1:28" ht="30.75" customHeight="1">
      <c r="A40" s="3" t="s">
        <v>3</v>
      </c>
      <c r="B40" s="72">
        <f>B39+B23</f>
        <v>19237.2</v>
      </c>
      <c r="C40" s="72">
        <f>C39+C23</f>
        <v>6192</v>
      </c>
      <c r="D40" s="24">
        <f t="shared" si="1"/>
        <v>1397</v>
      </c>
      <c r="E40" s="24">
        <f>E39+E23</f>
        <v>1027</v>
      </c>
      <c r="F40" s="28">
        <f>F23+F39</f>
        <v>370</v>
      </c>
      <c r="G40" s="24">
        <f>G39+G23</f>
        <v>0</v>
      </c>
      <c r="H40" s="24">
        <f>H39+H23</f>
        <v>0</v>
      </c>
      <c r="I40" s="24">
        <f>I39+I23</f>
        <v>0</v>
      </c>
      <c r="J40" s="24">
        <f>J39+J23</f>
        <v>0</v>
      </c>
      <c r="K40" s="28">
        <f aca="true" t="shared" si="12" ref="K40:Q40">K23+K39</f>
        <v>4511.7</v>
      </c>
      <c r="L40" s="28">
        <f t="shared" si="12"/>
        <v>3666.7</v>
      </c>
      <c r="M40" s="27">
        <f t="shared" si="12"/>
        <v>845</v>
      </c>
      <c r="N40" s="28">
        <f t="shared" si="12"/>
        <v>0</v>
      </c>
      <c r="O40" s="28">
        <f t="shared" si="12"/>
        <v>0</v>
      </c>
      <c r="P40" s="28">
        <f t="shared" si="12"/>
        <v>0</v>
      </c>
      <c r="Q40" s="28">
        <f t="shared" si="12"/>
        <v>0</v>
      </c>
      <c r="R40" s="27">
        <f t="shared" si="3"/>
        <v>32.29563350035791</v>
      </c>
      <c r="S40" s="26">
        <f t="shared" si="4"/>
        <v>35.703018500486856</v>
      </c>
      <c r="T40" s="26">
        <f t="shared" si="5"/>
        <v>22.83783783783784</v>
      </c>
      <c r="U40" s="21" t="e">
        <f t="shared" si="6"/>
        <v>#DIV/0!</v>
      </c>
      <c r="V40" s="34" t="e">
        <f t="shared" si="7"/>
        <v>#DIV/0!</v>
      </c>
      <c r="W40" s="21" t="e">
        <f t="shared" si="8"/>
        <v>#DIV/0!</v>
      </c>
      <c r="X40" s="21" t="e">
        <f t="shared" si="9"/>
        <v>#DIV/0!</v>
      </c>
      <c r="Y40" s="28">
        <f>Y23+Y39</f>
        <v>6</v>
      </c>
      <c r="Z40" s="28">
        <f>Z23+Z39</f>
        <v>2</v>
      </c>
      <c r="AA40" s="27">
        <f>Z40/Y40*10</f>
        <v>3.333333333333333</v>
      </c>
      <c r="AB40" s="28">
        <f>AB23+AB39</f>
        <v>5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" sqref="I7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</cols>
  <sheetData>
    <row r="1" spans="1:12" ht="24" customHeight="1">
      <c r="A1" s="74" t="s">
        <v>110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8" ht="18">
      <c r="A2" s="6" t="s">
        <v>1</v>
      </c>
      <c r="B2" s="5" t="s">
        <v>8</v>
      </c>
      <c r="C2" s="5" t="s">
        <v>42</v>
      </c>
      <c r="D2" s="5" t="s">
        <v>52</v>
      </c>
      <c r="E2" s="5" t="s">
        <v>52</v>
      </c>
      <c r="F2" s="78" t="s">
        <v>49</v>
      </c>
      <c r="G2" s="79"/>
      <c r="H2" s="80"/>
    </row>
    <row r="3" spans="1:8" ht="16.5" customHeight="1">
      <c r="A3" s="13"/>
      <c r="B3" s="7" t="s">
        <v>40</v>
      </c>
      <c r="C3" s="7" t="s">
        <v>43</v>
      </c>
      <c r="D3" s="7" t="s">
        <v>46</v>
      </c>
      <c r="E3" s="7" t="s">
        <v>48</v>
      </c>
      <c r="F3" s="8" t="s">
        <v>103</v>
      </c>
      <c r="G3" s="8" t="s">
        <v>50</v>
      </c>
      <c r="H3" s="8" t="s">
        <v>51</v>
      </c>
    </row>
    <row r="4" spans="1:8" ht="18">
      <c r="A4" s="13" t="s">
        <v>0</v>
      </c>
      <c r="B4" s="9" t="s">
        <v>41</v>
      </c>
      <c r="C4" s="23" t="s">
        <v>54</v>
      </c>
      <c r="D4" s="9" t="s">
        <v>47</v>
      </c>
      <c r="E4" s="9" t="s">
        <v>47</v>
      </c>
      <c r="F4" s="10" t="s">
        <v>5</v>
      </c>
      <c r="G4" s="10" t="s">
        <v>5</v>
      </c>
      <c r="H4" s="10" t="s">
        <v>5</v>
      </c>
    </row>
    <row r="5" spans="1:8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</row>
    <row r="6" spans="1:8" ht="30.75" customHeight="1">
      <c r="A6" s="16" t="s">
        <v>9</v>
      </c>
      <c r="B6" s="21">
        <v>1500</v>
      </c>
      <c r="C6" s="21">
        <v>1040</v>
      </c>
      <c r="D6" s="69">
        <v>215</v>
      </c>
      <c r="E6" s="69">
        <v>165</v>
      </c>
      <c r="F6" s="69">
        <v>300</v>
      </c>
      <c r="G6" s="69">
        <v>1100</v>
      </c>
      <c r="H6" s="69"/>
    </row>
    <row r="7" spans="1:8" ht="30.75" customHeight="1">
      <c r="A7" s="16" t="s">
        <v>10</v>
      </c>
      <c r="B7" s="21">
        <v>500</v>
      </c>
      <c r="C7" s="21">
        <v>500</v>
      </c>
      <c r="D7" s="69"/>
      <c r="E7" s="69">
        <v>150</v>
      </c>
      <c r="F7" s="69">
        <v>400</v>
      </c>
      <c r="G7" s="69"/>
      <c r="H7" s="69"/>
    </row>
    <row r="8" spans="1:8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500</v>
      </c>
    </row>
    <row r="9" spans="1:8" ht="30.75" customHeight="1">
      <c r="A9" s="16" t="s">
        <v>12</v>
      </c>
      <c r="B9" s="21"/>
      <c r="C9" s="21"/>
      <c r="D9" s="69"/>
      <c r="E9" s="69">
        <v>310</v>
      </c>
      <c r="F9" s="69">
        <v>100</v>
      </c>
      <c r="G9" s="69">
        <v>1200</v>
      </c>
      <c r="H9" s="69"/>
    </row>
    <row r="10" spans="1:8" ht="30.75" customHeight="1">
      <c r="A10" s="16" t="s">
        <v>13</v>
      </c>
      <c r="B10" s="21">
        <v>500</v>
      </c>
      <c r="C10" s="21">
        <v>80</v>
      </c>
      <c r="D10" s="69">
        <v>150</v>
      </c>
      <c r="E10" s="69">
        <v>700</v>
      </c>
      <c r="F10" s="69">
        <v>765</v>
      </c>
      <c r="G10" s="69">
        <v>800</v>
      </c>
      <c r="H10" s="69"/>
    </row>
    <row r="11" spans="1:8" ht="30.75" customHeight="1">
      <c r="A11" s="16" t="s">
        <v>32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</row>
    <row r="12" spans="1:8" ht="30.75" customHeight="1">
      <c r="A12" s="16" t="s">
        <v>33</v>
      </c>
      <c r="B12" s="21">
        <v>50</v>
      </c>
      <c r="C12" s="21"/>
      <c r="D12" s="21"/>
      <c r="E12" s="21"/>
      <c r="F12" s="21"/>
      <c r="G12" s="21"/>
      <c r="H12" s="21"/>
    </row>
    <row r="13" spans="1:8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</row>
    <row r="14" spans="1:8" ht="30.75" customHeight="1">
      <c r="A14" s="16" t="s">
        <v>15</v>
      </c>
      <c r="B14" s="21"/>
      <c r="C14" s="21"/>
      <c r="D14" s="69"/>
      <c r="E14" s="69">
        <v>310</v>
      </c>
      <c r="F14" s="69">
        <v>100</v>
      </c>
      <c r="G14" s="69">
        <v>1000</v>
      </c>
      <c r="H14" s="69"/>
    </row>
    <row r="15" spans="1:8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</row>
    <row r="16" spans="1:8" ht="30.75" customHeight="1">
      <c r="A16" s="16" t="s">
        <v>17</v>
      </c>
      <c r="B16" s="21">
        <v>2500</v>
      </c>
      <c r="C16" s="21">
        <v>2500</v>
      </c>
      <c r="D16" s="21"/>
      <c r="E16" s="21"/>
      <c r="F16" s="21"/>
      <c r="G16" s="21"/>
      <c r="H16" s="21"/>
    </row>
    <row r="17" spans="1:8" ht="30.75" customHeight="1">
      <c r="A17" s="16" t="s">
        <v>39</v>
      </c>
      <c r="B17" s="21">
        <v>210</v>
      </c>
      <c r="C17" s="21">
        <v>160</v>
      </c>
      <c r="D17" s="21"/>
      <c r="E17" s="21">
        <v>44</v>
      </c>
      <c r="F17" s="21">
        <v>10</v>
      </c>
      <c r="G17" s="21"/>
      <c r="H17" s="21"/>
    </row>
    <row r="18" spans="1:214" ht="30.75" customHeight="1">
      <c r="A18" s="16" t="s">
        <v>34</v>
      </c>
      <c r="B18" s="21">
        <v>1000</v>
      </c>
      <c r="C18" s="21">
        <v>300</v>
      </c>
      <c r="D18" s="69"/>
      <c r="E18" s="69">
        <v>1234</v>
      </c>
      <c r="F18" s="69">
        <v>480</v>
      </c>
      <c r="G18" s="69">
        <v>1700</v>
      </c>
      <c r="H18" s="6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35</v>
      </c>
      <c r="B19" s="21">
        <v>1100</v>
      </c>
      <c r="C19" s="21">
        <v>1100</v>
      </c>
      <c r="D19" s="69"/>
      <c r="E19" s="69"/>
      <c r="F19" s="69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28</v>
      </c>
      <c r="B20" s="21">
        <v>60</v>
      </c>
      <c r="C20" s="21"/>
      <c r="D20" s="69"/>
      <c r="E20" s="69"/>
      <c r="F20" s="69"/>
      <c r="G20" s="69"/>
      <c r="H20" s="6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31</v>
      </c>
      <c r="B21" s="21"/>
      <c r="C21" s="21"/>
      <c r="D21" s="69"/>
      <c r="E21" s="69"/>
      <c r="F21" s="69"/>
      <c r="G21" s="69"/>
      <c r="H21" s="6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36</v>
      </c>
      <c r="B22" s="21"/>
      <c r="C22" s="21"/>
      <c r="D22" s="69"/>
      <c r="E22" s="69">
        <v>30</v>
      </c>
      <c r="F22" s="69">
        <v>60</v>
      </c>
      <c r="G22" s="69"/>
      <c r="H22" s="6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4">
        <f aca="true" t="shared" si="0" ref="B23:H23">SUM(B6:B22)</f>
        <v>7820</v>
      </c>
      <c r="C23" s="24">
        <f t="shared" si="0"/>
        <v>5880</v>
      </c>
      <c r="D23" s="24">
        <f t="shared" si="0"/>
        <v>525</v>
      </c>
      <c r="E23" s="24">
        <f t="shared" si="0"/>
        <v>3429</v>
      </c>
      <c r="F23" s="24">
        <f t="shared" si="0"/>
        <v>2675</v>
      </c>
      <c r="G23" s="24">
        <f t="shared" si="0"/>
        <v>5800</v>
      </c>
      <c r="H23" s="24">
        <f t="shared" si="0"/>
        <v>500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4"/>
      <c r="C24" s="24"/>
      <c r="D24" s="21"/>
      <c r="E24" s="21">
        <v>100</v>
      </c>
      <c r="F24" s="21">
        <v>70</v>
      </c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18</v>
      </c>
      <c r="B25" s="24"/>
      <c r="C25" s="24"/>
      <c r="D25" s="21"/>
      <c r="E25" s="21"/>
      <c r="F25" s="21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19</v>
      </c>
      <c r="B26" s="24"/>
      <c r="C26" s="24"/>
      <c r="D26" s="69"/>
      <c r="E26" s="69">
        <v>64</v>
      </c>
      <c r="F26" s="69">
        <v>90</v>
      </c>
      <c r="G26" s="69"/>
      <c r="H26" s="6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20</v>
      </c>
      <c r="B27" s="24"/>
      <c r="C27" s="24"/>
      <c r="D27" s="21"/>
      <c r="E27" s="21">
        <v>53</v>
      </c>
      <c r="F27" s="21">
        <v>40</v>
      </c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21</v>
      </c>
      <c r="B28" s="24"/>
      <c r="C28" s="24"/>
      <c r="D28" s="21"/>
      <c r="E28" s="21">
        <v>25</v>
      </c>
      <c r="F28" s="21">
        <v>50</v>
      </c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22</v>
      </c>
      <c r="B29" s="24"/>
      <c r="C29" s="24"/>
      <c r="D29" s="21"/>
      <c r="E29" s="21">
        <v>7</v>
      </c>
      <c r="F29" s="21">
        <v>14</v>
      </c>
      <c r="G29" s="21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23</v>
      </c>
      <c r="B30" s="24"/>
      <c r="C30" s="24"/>
      <c r="D30" s="69"/>
      <c r="E30" s="69"/>
      <c r="F30" s="69"/>
      <c r="G30" s="69"/>
      <c r="H30" s="6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24</v>
      </c>
      <c r="B31" s="24"/>
      <c r="C31" s="24"/>
      <c r="D31" s="69"/>
      <c r="E31" s="69">
        <v>7</v>
      </c>
      <c r="F31" s="69">
        <v>16</v>
      </c>
      <c r="G31" s="69"/>
      <c r="H31" s="6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25</v>
      </c>
      <c r="B32" s="24"/>
      <c r="C32" s="24"/>
      <c r="D32" s="69"/>
      <c r="E32" s="69">
        <v>12</v>
      </c>
      <c r="F32" s="69">
        <v>36</v>
      </c>
      <c r="G32" s="69"/>
      <c r="H32" s="6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26</v>
      </c>
      <c r="B33" s="24"/>
      <c r="C33" s="24"/>
      <c r="D33" s="21"/>
      <c r="E33" s="21"/>
      <c r="F33" s="21"/>
      <c r="G33" s="2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27</v>
      </c>
      <c r="B34" s="24"/>
      <c r="C34" s="24"/>
      <c r="D34" s="21"/>
      <c r="E34" s="21"/>
      <c r="F34" s="21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29</v>
      </c>
      <c r="B35" s="24"/>
      <c r="C35" s="24"/>
      <c r="D35" s="21"/>
      <c r="E35" s="21">
        <v>16</v>
      </c>
      <c r="F35" s="21">
        <v>30</v>
      </c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30</v>
      </c>
      <c r="B36" s="24"/>
      <c r="C36" s="24"/>
      <c r="D36" s="21"/>
      <c r="E36" s="21">
        <v>13</v>
      </c>
      <c r="F36" s="21">
        <v>26</v>
      </c>
      <c r="G36" s="21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37</v>
      </c>
      <c r="B37" s="24"/>
      <c r="C37" s="24"/>
      <c r="D37" s="21"/>
      <c r="E37" s="21"/>
      <c r="F37" s="21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38</v>
      </c>
      <c r="B38" s="24"/>
      <c r="C38" s="24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8" ht="30.75" customHeight="1">
      <c r="A39" s="2" t="s">
        <v>2</v>
      </c>
      <c r="B39" s="24">
        <f aca="true" t="shared" si="1" ref="B39:H39">SUM(B24:B38)</f>
        <v>0</v>
      </c>
      <c r="C39" s="24">
        <f t="shared" si="1"/>
        <v>350</v>
      </c>
      <c r="D39" s="24">
        <f t="shared" si="1"/>
        <v>29</v>
      </c>
      <c r="E39" s="24">
        <f t="shared" si="1"/>
        <v>685.9</v>
      </c>
      <c r="F39" s="24">
        <f t="shared" si="1"/>
        <v>1290</v>
      </c>
      <c r="G39" s="24">
        <f t="shared" si="1"/>
        <v>250</v>
      </c>
      <c r="H39" s="24">
        <f t="shared" si="1"/>
        <v>100</v>
      </c>
    </row>
    <row r="40" spans="1:8" ht="30.75" customHeight="1">
      <c r="A40" s="3" t="s">
        <v>3</v>
      </c>
      <c r="B40" s="28">
        <f aca="true" t="shared" si="2" ref="B40:G40">B23+B39</f>
        <v>7820</v>
      </c>
      <c r="C40" s="28">
        <f t="shared" si="2"/>
        <v>6230</v>
      </c>
      <c r="D40" s="28">
        <f t="shared" si="2"/>
        <v>554</v>
      </c>
      <c r="E40" s="28">
        <f t="shared" si="2"/>
        <v>4114.9</v>
      </c>
      <c r="F40" s="28">
        <f t="shared" si="2"/>
        <v>3965</v>
      </c>
      <c r="G40" s="28">
        <f t="shared" si="2"/>
        <v>6050</v>
      </c>
      <c r="H40" s="24">
        <f>H39+H23</f>
        <v>600</v>
      </c>
    </row>
    <row r="41" ht="18" customHeight="1"/>
  </sheetData>
  <sheetProtection/>
  <mergeCells count="2">
    <mergeCell ref="F2:H2"/>
    <mergeCell ref="A1:L1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40"/>
  <sheetViews>
    <sheetView view="pageBreakPreview" zoomScale="75" zoomScaleNormal="75" zoomScaleSheetLayoutView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9.75390625" style="4" customWidth="1"/>
    <col min="2" max="2" width="39.25390625" style="4" customWidth="1"/>
    <col min="3" max="3" width="33.875" style="4" customWidth="1"/>
    <col min="4" max="5" width="22.25390625" style="0" customWidth="1"/>
    <col min="6" max="6" width="22.75390625" style="0" customWidth="1"/>
    <col min="7" max="7" width="22.00390625" style="0" customWidth="1"/>
  </cols>
  <sheetData>
    <row r="1" spans="1:7" ht="24" customHeight="1">
      <c r="A1" s="73" t="s">
        <v>100</v>
      </c>
      <c r="B1" s="73"/>
      <c r="C1" s="73"/>
      <c r="D1" s="73"/>
      <c r="E1" s="73"/>
      <c r="F1" s="73"/>
      <c r="G1" s="73"/>
    </row>
    <row r="2" spans="1:7" ht="18">
      <c r="A2" s="6" t="s">
        <v>1</v>
      </c>
      <c r="B2" s="35" t="s">
        <v>86</v>
      </c>
      <c r="C2" s="36" t="s">
        <v>86</v>
      </c>
      <c r="D2" s="37" t="s">
        <v>92</v>
      </c>
      <c r="E2" s="36" t="s">
        <v>89</v>
      </c>
      <c r="F2" s="35" t="s">
        <v>89</v>
      </c>
      <c r="G2" s="39" t="s">
        <v>92</v>
      </c>
    </row>
    <row r="3" spans="1:7" ht="16.5" customHeight="1">
      <c r="A3" s="13"/>
      <c r="B3" s="40" t="s">
        <v>101</v>
      </c>
      <c r="C3" s="41" t="s">
        <v>101</v>
      </c>
      <c r="D3" s="42" t="s">
        <v>93</v>
      </c>
      <c r="E3" s="41" t="s">
        <v>90</v>
      </c>
      <c r="F3" s="40" t="s">
        <v>90</v>
      </c>
      <c r="G3" s="63" t="s">
        <v>93</v>
      </c>
    </row>
    <row r="4" spans="1:7" ht="18">
      <c r="A4" s="13" t="s">
        <v>0</v>
      </c>
      <c r="B4" s="40" t="s">
        <v>87</v>
      </c>
      <c r="C4" s="41" t="s">
        <v>88</v>
      </c>
      <c r="D4" s="44" t="s">
        <v>94</v>
      </c>
      <c r="E4" s="41" t="s">
        <v>102</v>
      </c>
      <c r="F4" s="40" t="s">
        <v>102</v>
      </c>
      <c r="G4" s="45" t="s">
        <v>94</v>
      </c>
    </row>
    <row r="5" spans="1:7" ht="18">
      <c r="A5" s="14"/>
      <c r="B5" s="40" t="s">
        <v>6</v>
      </c>
      <c r="C5" s="61" t="s">
        <v>6</v>
      </c>
      <c r="D5" s="59"/>
      <c r="E5" s="61" t="s">
        <v>91</v>
      </c>
      <c r="F5" s="62" t="s">
        <v>92</v>
      </c>
      <c r="G5" s="54"/>
    </row>
    <row r="6" spans="1:7" ht="30.75" customHeight="1">
      <c r="A6" s="16" t="s">
        <v>9</v>
      </c>
      <c r="B6" s="29">
        <v>4365</v>
      </c>
      <c r="C6" s="29">
        <v>3962</v>
      </c>
      <c r="D6" s="26">
        <f>C6/B6*100</f>
        <v>90.76746849942727</v>
      </c>
      <c r="E6" s="22">
        <v>4580</v>
      </c>
      <c r="F6" s="22">
        <v>4432</v>
      </c>
      <c r="G6" s="66">
        <f>F6/E6*100</f>
        <v>96.76855895196506</v>
      </c>
    </row>
    <row r="7" spans="1:7" ht="30.75" customHeight="1">
      <c r="A7" s="16" t="s">
        <v>10</v>
      </c>
      <c r="B7" s="29">
        <v>1100</v>
      </c>
      <c r="C7" s="29">
        <v>1100</v>
      </c>
      <c r="D7" s="26">
        <f aca="true" t="shared" si="0" ref="D7:D40">C7/B7*100</f>
        <v>100</v>
      </c>
      <c r="E7" s="22">
        <v>1250</v>
      </c>
      <c r="F7" s="22">
        <v>1250</v>
      </c>
      <c r="G7" s="66">
        <f aca="true" t="shared" si="1" ref="G7:G40">F7/E7*100</f>
        <v>100</v>
      </c>
    </row>
    <row r="8" spans="1:7" ht="30.75" customHeight="1">
      <c r="A8" s="17" t="s">
        <v>11</v>
      </c>
      <c r="B8" s="30">
        <v>584</v>
      </c>
      <c r="C8" s="30">
        <v>584</v>
      </c>
      <c r="D8" s="26">
        <f t="shared" si="0"/>
        <v>100</v>
      </c>
      <c r="E8" s="22">
        <v>785</v>
      </c>
      <c r="F8" s="22">
        <v>785</v>
      </c>
      <c r="G8" s="66">
        <f t="shared" si="1"/>
        <v>100</v>
      </c>
    </row>
    <row r="9" spans="1:7" ht="30.75" customHeight="1">
      <c r="A9" s="16" t="s">
        <v>12</v>
      </c>
      <c r="B9" s="29">
        <v>300</v>
      </c>
      <c r="C9" s="29">
        <v>250</v>
      </c>
      <c r="D9" s="26">
        <f t="shared" si="0"/>
        <v>83.33333333333334</v>
      </c>
      <c r="E9" s="22">
        <v>710</v>
      </c>
      <c r="F9" s="22">
        <v>710</v>
      </c>
      <c r="G9" s="66">
        <f t="shared" si="1"/>
        <v>100</v>
      </c>
    </row>
    <row r="10" spans="1:7" ht="30.75" customHeight="1">
      <c r="A10" s="16" t="s">
        <v>13</v>
      </c>
      <c r="B10" s="29">
        <v>1925</v>
      </c>
      <c r="C10" s="29">
        <v>2096</v>
      </c>
      <c r="D10" s="26">
        <f t="shared" si="0"/>
        <v>108.8831168831169</v>
      </c>
      <c r="E10" s="22">
        <v>4040</v>
      </c>
      <c r="F10" s="22">
        <v>3473</v>
      </c>
      <c r="G10" s="66">
        <f t="shared" si="1"/>
        <v>85.96534653465346</v>
      </c>
    </row>
    <row r="11" spans="1:7" ht="30.75" customHeight="1">
      <c r="A11" s="16" t="s">
        <v>32</v>
      </c>
      <c r="B11" s="29">
        <v>350</v>
      </c>
      <c r="C11" s="29">
        <v>250</v>
      </c>
      <c r="D11" s="26">
        <f t="shared" si="0"/>
        <v>71.42857142857143</v>
      </c>
      <c r="E11" s="22">
        <v>508</v>
      </c>
      <c r="F11" s="22">
        <v>508</v>
      </c>
      <c r="G11" s="66">
        <f t="shared" si="1"/>
        <v>100</v>
      </c>
    </row>
    <row r="12" spans="1:7" ht="30.75" customHeight="1">
      <c r="A12" s="16" t="s">
        <v>33</v>
      </c>
      <c r="B12" s="29">
        <v>193</v>
      </c>
      <c r="C12" s="29">
        <v>170</v>
      </c>
      <c r="D12" s="26">
        <f t="shared" si="0"/>
        <v>88.08290155440415</v>
      </c>
      <c r="E12" s="22">
        <v>228</v>
      </c>
      <c r="F12" s="22">
        <v>205</v>
      </c>
      <c r="G12" s="66">
        <f t="shared" si="1"/>
        <v>89.91228070175438</v>
      </c>
    </row>
    <row r="13" spans="1:7" ht="30.75" customHeight="1">
      <c r="A13" s="16" t="s">
        <v>14</v>
      </c>
      <c r="B13" s="29">
        <v>40</v>
      </c>
      <c r="C13" s="29">
        <v>48</v>
      </c>
      <c r="D13" s="26">
        <f t="shared" si="0"/>
        <v>120</v>
      </c>
      <c r="E13" s="22">
        <v>60</v>
      </c>
      <c r="F13" s="22">
        <v>68</v>
      </c>
      <c r="G13" s="66">
        <f t="shared" si="1"/>
        <v>113.33333333333333</v>
      </c>
    </row>
    <row r="14" spans="1:7" ht="30.75" customHeight="1">
      <c r="A14" s="16" t="s">
        <v>15</v>
      </c>
      <c r="B14" s="29">
        <v>350</v>
      </c>
      <c r="C14" s="29">
        <v>300</v>
      </c>
      <c r="D14" s="26">
        <f t="shared" si="0"/>
        <v>85.71428571428571</v>
      </c>
      <c r="E14" s="22">
        <v>691</v>
      </c>
      <c r="F14" s="22">
        <v>691</v>
      </c>
      <c r="G14" s="66">
        <f t="shared" si="1"/>
        <v>100</v>
      </c>
    </row>
    <row r="15" spans="1:7" ht="30.75" customHeight="1">
      <c r="A15" s="16" t="s">
        <v>16</v>
      </c>
      <c r="B15" s="29">
        <v>156</v>
      </c>
      <c r="C15" s="29">
        <v>130</v>
      </c>
      <c r="D15" s="26">
        <f t="shared" si="0"/>
        <v>83.33333333333334</v>
      </c>
      <c r="E15" s="22">
        <v>353</v>
      </c>
      <c r="F15" s="22">
        <v>353</v>
      </c>
      <c r="G15" s="66">
        <f t="shared" si="1"/>
        <v>100</v>
      </c>
    </row>
    <row r="16" spans="1:7" ht="30.75" customHeight="1">
      <c r="A16" s="16" t="s">
        <v>84</v>
      </c>
      <c r="B16" s="29">
        <v>3716</v>
      </c>
      <c r="C16" s="29">
        <v>3393</v>
      </c>
      <c r="D16" s="26">
        <f t="shared" si="0"/>
        <v>91.30785791173305</v>
      </c>
      <c r="E16" s="22">
        <v>3716</v>
      </c>
      <c r="F16" s="22">
        <v>3393</v>
      </c>
      <c r="G16" s="66">
        <f t="shared" si="1"/>
        <v>91.30785791173305</v>
      </c>
    </row>
    <row r="17" spans="1:7" ht="30.75" customHeight="1">
      <c r="A17" s="16" t="s">
        <v>39</v>
      </c>
      <c r="B17" s="29">
        <v>522</v>
      </c>
      <c r="C17" s="29">
        <v>472</v>
      </c>
      <c r="D17" s="26">
        <f t="shared" si="0"/>
        <v>90.42145593869732</v>
      </c>
      <c r="E17" s="22">
        <v>794.9</v>
      </c>
      <c r="F17" s="22">
        <v>794.9</v>
      </c>
      <c r="G17" s="66">
        <f t="shared" si="1"/>
        <v>100</v>
      </c>
    </row>
    <row r="18" spans="1:210" ht="30.75" customHeight="1">
      <c r="A18" s="16" t="s">
        <v>34</v>
      </c>
      <c r="B18" s="29">
        <v>2305</v>
      </c>
      <c r="C18" s="29">
        <v>2148</v>
      </c>
      <c r="D18" s="26">
        <f t="shared" si="0"/>
        <v>93.18872017353578</v>
      </c>
      <c r="E18" s="22">
        <v>4454</v>
      </c>
      <c r="F18" s="22">
        <v>3592</v>
      </c>
      <c r="G18" s="66">
        <f t="shared" si="1"/>
        <v>80.64660978895375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30.75" customHeight="1">
      <c r="A19" s="16" t="s">
        <v>35</v>
      </c>
      <c r="B19" s="29">
        <v>1434</v>
      </c>
      <c r="C19" s="29">
        <v>1764</v>
      </c>
      <c r="D19" s="26">
        <f t="shared" si="0"/>
        <v>123.01255230125523</v>
      </c>
      <c r="E19" s="22">
        <v>1890</v>
      </c>
      <c r="F19" s="22">
        <v>2181</v>
      </c>
      <c r="G19" s="66">
        <f t="shared" si="1"/>
        <v>115.39682539682539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30.75" customHeight="1">
      <c r="A20" s="16" t="s">
        <v>28</v>
      </c>
      <c r="B20" s="29">
        <v>454</v>
      </c>
      <c r="C20" s="29">
        <v>387</v>
      </c>
      <c r="D20" s="26">
        <f t="shared" si="0"/>
        <v>85.24229074889867</v>
      </c>
      <c r="E20" s="22">
        <v>454</v>
      </c>
      <c r="F20" s="22">
        <v>712</v>
      </c>
      <c r="G20" s="66">
        <f t="shared" si="1"/>
        <v>156.8281938325991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30.75" customHeight="1">
      <c r="A21" s="16" t="s">
        <v>31</v>
      </c>
      <c r="B21" s="29">
        <v>100</v>
      </c>
      <c r="C21" s="29">
        <v>260</v>
      </c>
      <c r="D21" s="26">
        <f t="shared" si="0"/>
        <v>260</v>
      </c>
      <c r="E21" s="22">
        <v>100</v>
      </c>
      <c r="F21" s="22">
        <v>260</v>
      </c>
      <c r="G21" s="66">
        <f t="shared" si="1"/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30.75" customHeight="1">
      <c r="A22" s="16" t="s">
        <v>95</v>
      </c>
      <c r="B22" s="29">
        <v>150</v>
      </c>
      <c r="C22" s="29">
        <v>150</v>
      </c>
      <c r="D22" s="26">
        <f t="shared" si="0"/>
        <v>100</v>
      </c>
      <c r="E22" s="22">
        <v>150</v>
      </c>
      <c r="F22" s="22">
        <v>150</v>
      </c>
      <c r="G22" s="66">
        <f t="shared" si="1"/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30.75" customHeight="1">
      <c r="A23" s="18" t="s">
        <v>7</v>
      </c>
      <c r="B23" s="31">
        <f>SUM(B6:B22)</f>
        <v>18044</v>
      </c>
      <c r="C23" s="31">
        <f>SUM(C6:C22)</f>
        <v>17464</v>
      </c>
      <c r="D23" s="27">
        <f t="shared" si="0"/>
        <v>96.78563511416537</v>
      </c>
      <c r="E23" s="64">
        <f>SUM(E6:E22)</f>
        <v>24763.9</v>
      </c>
      <c r="F23" s="31">
        <f>SUM(F6:F22)</f>
        <v>23557.9</v>
      </c>
      <c r="G23" s="67">
        <f t="shared" si="1"/>
        <v>95.13000779360279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ht="30.75" customHeight="1">
      <c r="A24" s="16" t="s">
        <v>4</v>
      </c>
      <c r="B24" s="29">
        <v>326</v>
      </c>
      <c r="C24" s="29">
        <v>125</v>
      </c>
      <c r="D24" s="26">
        <f t="shared" si="0"/>
        <v>38.34355828220859</v>
      </c>
      <c r="E24" s="22">
        <v>1177</v>
      </c>
      <c r="F24" s="22">
        <v>1553</v>
      </c>
      <c r="G24" s="66">
        <f t="shared" si="1"/>
        <v>131.94562446898897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30.75" customHeight="1">
      <c r="A25" s="16" t="s">
        <v>18</v>
      </c>
      <c r="B25" s="29">
        <v>650</v>
      </c>
      <c r="C25" s="29">
        <v>377</v>
      </c>
      <c r="D25" s="26">
        <f t="shared" si="0"/>
        <v>57.99999999999999</v>
      </c>
      <c r="E25" s="22">
        <v>650</v>
      </c>
      <c r="F25" s="22">
        <v>447</v>
      </c>
      <c r="G25" s="66">
        <f t="shared" si="1"/>
        <v>68.76923076923077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30.75" customHeight="1">
      <c r="A26" s="16" t="s">
        <v>19</v>
      </c>
      <c r="B26" s="29">
        <v>65</v>
      </c>
      <c r="C26" s="29">
        <v>65</v>
      </c>
      <c r="D26" s="26">
        <f t="shared" si="0"/>
        <v>100</v>
      </c>
      <c r="E26" s="22">
        <v>129</v>
      </c>
      <c r="F26" s="22">
        <v>129</v>
      </c>
      <c r="G26" s="66">
        <f t="shared" si="1"/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30.75" customHeight="1">
      <c r="A27" s="16" t="s">
        <v>20</v>
      </c>
      <c r="B27" s="29">
        <v>9</v>
      </c>
      <c r="C27" s="29">
        <v>9</v>
      </c>
      <c r="D27" s="26">
        <f t="shared" si="0"/>
        <v>100</v>
      </c>
      <c r="E27" s="22">
        <v>11.5</v>
      </c>
      <c r="F27" s="22">
        <v>11.5</v>
      </c>
      <c r="G27" s="66">
        <f t="shared" si="1"/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30.75" customHeight="1">
      <c r="A28" s="16" t="s">
        <v>97</v>
      </c>
      <c r="B28" s="29">
        <v>62</v>
      </c>
      <c r="C28" s="29">
        <v>62</v>
      </c>
      <c r="D28" s="26">
        <f t="shared" si="0"/>
        <v>100</v>
      </c>
      <c r="E28" s="22">
        <v>80</v>
      </c>
      <c r="F28" s="22">
        <v>80</v>
      </c>
      <c r="G28" s="66">
        <f t="shared" si="1"/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30.75" customHeight="1">
      <c r="A29" s="16" t="s">
        <v>22</v>
      </c>
      <c r="B29" s="29">
        <v>8</v>
      </c>
      <c r="C29" s="29">
        <v>1</v>
      </c>
      <c r="D29" s="26">
        <f t="shared" si="0"/>
        <v>12.5</v>
      </c>
      <c r="E29" s="22">
        <v>10</v>
      </c>
      <c r="F29" s="22">
        <v>10</v>
      </c>
      <c r="G29" s="66">
        <f t="shared" si="1"/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30.75" customHeight="1">
      <c r="A30" s="16" t="s">
        <v>23</v>
      </c>
      <c r="B30" s="29">
        <v>221</v>
      </c>
      <c r="C30" s="29">
        <v>221</v>
      </c>
      <c r="D30" s="26">
        <f t="shared" si="0"/>
        <v>100</v>
      </c>
      <c r="E30" s="22">
        <v>321</v>
      </c>
      <c r="F30" s="22">
        <v>321</v>
      </c>
      <c r="G30" s="66">
        <f t="shared" si="1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30.75" customHeight="1">
      <c r="A31" s="16" t="s">
        <v>99</v>
      </c>
      <c r="B31" s="29">
        <v>100</v>
      </c>
      <c r="C31" s="29"/>
      <c r="D31" s="26">
        <f t="shared" si="0"/>
        <v>0</v>
      </c>
      <c r="E31" s="22">
        <v>141.4</v>
      </c>
      <c r="F31" s="22">
        <v>41.4</v>
      </c>
      <c r="G31" s="66">
        <f t="shared" si="1"/>
        <v>29.278642149929272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30.75" customHeight="1">
      <c r="A32" s="16" t="s">
        <v>25</v>
      </c>
      <c r="B32" s="29">
        <v>150</v>
      </c>
      <c r="C32" s="29">
        <v>150</v>
      </c>
      <c r="D32" s="26">
        <f t="shared" si="0"/>
        <v>100</v>
      </c>
      <c r="E32" s="22">
        <v>162</v>
      </c>
      <c r="F32" s="22">
        <v>162</v>
      </c>
      <c r="G32" s="66">
        <f t="shared" si="1"/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30.75" customHeight="1">
      <c r="A33" s="16" t="s">
        <v>96</v>
      </c>
      <c r="B33" s="29">
        <v>35</v>
      </c>
      <c r="C33" s="29">
        <v>36</v>
      </c>
      <c r="D33" s="26">
        <f t="shared" si="0"/>
        <v>102.85714285714285</v>
      </c>
      <c r="E33" s="22">
        <v>92</v>
      </c>
      <c r="F33" s="22">
        <v>92</v>
      </c>
      <c r="G33" s="66">
        <f t="shared" si="1"/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30.75" customHeight="1">
      <c r="A34" s="16" t="s">
        <v>27</v>
      </c>
      <c r="B34" s="29">
        <v>30</v>
      </c>
      <c r="C34" s="29">
        <v>30</v>
      </c>
      <c r="D34" s="26">
        <f t="shared" si="0"/>
        <v>100</v>
      </c>
      <c r="E34" s="22">
        <v>33</v>
      </c>
      <c r="F34" s="22">
        <v>33</v>
      </c>
      <c r="G34" s="66">
        <f t="shared" si="1"/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30.75" customHeight="1">
      <c r="A35" s="16" t="s">
        <v>29</v>
      </c>
      <c r="B35" s="29">
        <v>22</v>
      </c>
      <c r="C35" s="29">
        <v>18</v>
      </c>
      <c r="D35" s="26">
        <f t="shared" si="0"/>
        <v>81.81818181818183</v>
      </c>
      <c r="E35" s="22">
        <v>40</v>
      </c>
      <c r="F35" s="22">
        <v>40</v>
      </c>
      <c r="G35" s="66">
        <f t="shared" si="1"/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30.75" customHeight="1">
      <c r="A36" s="16" t="s">
        <v>30</v>
      </c>
      <c r="B36" s="29">
        <v>62</v>
      </c>
      <c r="C36" s="29">
        <v>49</v>
      </c>
      <c r="D36" s="26">
        <f t="shared" si="0"/>
        <v>79.03225806451613</v>
      </c>
      <c r="E36" s="22">
        <v>75</v>
      </c>
      <c r="F36" s="22">
        <v>62</v>
      </c>
      <c r="G36" s="66">
        <f t="shared" si="1"/>
        <v>82.66666666666667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30.75" customHeight="1">
      <c r="A37" s="16" t="s">
        <v>37</v>
      </c>
      <c r="B37" s="29">
        <v>197</v>
      </c>
      <c r="C37" s="29">
        <v>216</v>
      </c>
      <c r="D37" s="26">
        <f t="shared" si="0"/>
        <v>109.64467005076142</v>
      </c>
      <c r="E37" s="22">
        <v>216</v>
      </c>
      <c r="F37" s="22">
        <v>216</v>
      </c>
      <c r="G37" s="66">
        <f t="shared" si="1"/>
        <v>100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30.75" customHeight="1">
      <c r="A38" s="16" t="s">
        <v>38</v>
      </c>
      <c r="B38" s="29">
        <v>526.1</v>
      </c>
      <c r="C38" s="29">
        <v>414.2</v>
      </c>
      <c r="D38" s="26">
        <f t="shared" si="0"/>
        <v>78.73027941455997</v>
      </c>
      <c r="E38" s="22">
        <v>1164.2</v>
      </c>
      <c r="F38" s="22">
        <v>1291.64</v>
      </c>
      <c r="G38" s="66">
        <f t="shared" si="1"/>
        <v>110.94657275382238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7" ht="30.75" customHeight="1">
      <c r="A39" s="2" t="s">
        <v>2</v>
      </c>
      <c r="B39" s="32">
        <f>SUM(B24:B38)</f>
        <v>2463.1</v>
      </c>
      <c r="C39" s="32">
        <f>SUM(C24:C38)</f>
        <v>1773.2</v>
      </c>
      <c r="D39" s="27">
        <f t="shared" si="0"/>
        <v>71.99058097519386</v>
      </c>
      <c r="E39" s="32">
        <f>SUM(E24:E38)</f>
        <v>4302.1</v>
      </c>
      <c r="F39" s="32">
        <f>SUM(F24:F38)</f>
        <v>4489.54</v>
      </c>
      <c r="G39" s="66">
        <f t="shared" si="1"/>
        <v>104.35694195857836</v>
      </c>
    </row>
    <row r="40" spans="1:7" ht="30.75" customHeight="1">
      <c r="A40" s="3" t="s">
        <v>3</v>
      </c>
      <c r="B40" s="33">
        <f>B39+B23</f>
        <v>20507.1</v>
      </c>
      <c r="C40" s="33">
        <f>C39+C23</f>
        <v>19237.2</v>
      </c>
      <c r="D40" s="27">
        <f t="shared" si="0"/>
        <v>93.80751056951007</v>
      </c>
      <c r="E40" s="65">
        <f>E39+E23</f>
        <v>29066</v>
      </c>
      <c r="F40" s="65">
        <f>F39+F23</f>
        <v>28047.440000000002</v>
      </c>
      <c r="G40" s="67">
        <f t="shared" si="1"/>
        <v>96.49569944264778</v>
      </c>
    </row>
    <row r="41" ht="18" customHeight="1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zivil_agro9</cp:lastModifiedBy>
  <cp:lastPrinted>2019-08-05T05:13:44Z</cp:lastPrinted>
  <dcterms:created xsi:type="dcterms:W3CDTF">2001-05-08T06:08:01Z</dcterms:created>
  <dcterms:modified xsi:type="dcterms:W3CDTF">2019-08-05T05:15:30Z</dcterms:modified>
  <cp:category/>
  <cp:version/>
  <cp:contentType/>
  <cp:contentStatus/>
</cp:coreProperties>
</file>