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'сводка'!$A$1:$AA$40</definedName>
    <definedName name="_xlnm.Print_Area" localSheetId="1">'сводка (2)'!$A$1:$AC$40</definedName>
  </definedNames>
  <calcPr fullCalcOnLoad="1"/>
</workbook>
</file>

<file path=xl/sharedStrings.xml><?xml version="1.0" encoding="utf-8"?>
<sst xmlns="http://schemas.openxmlformats.org/spreadsheetml/2006/main" count="238" uniqueCount="112">
  <si>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</si>
  <si>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</si>
  <si>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</si>
  <si>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</si>
  <si>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</si>
  <si>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</si>
  <si>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</si>
  <si>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</si>
  <si>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</si>
  <si>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</si>
  <si>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</si>
  <si>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</si>
  <si>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</si>
  <si>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</si>
  <si>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</si>
  <si>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</si>
  <si>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</si>
  <si>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</si>
  <si>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</si>
  <si>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</si>
  <si>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</si>
  <si>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</si>
  <si>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</si>
  <si>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</si>
  <si>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</si>
  <si>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</si>
  <si>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</si>
  <si>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</si>
  <si>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</si>
  <si>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</si>
  <si>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</si>
  <si>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</si>
  <si>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</si>
  <si>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</si>
  <si>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</si>
  <si>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</si>
  <si>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</si>
  <si>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</si>
  <si>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</si>
  <si>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</si>
  <si>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</si>
  <si>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</si>
  <si>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</si>
  <si>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</si>
  <si>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</si>
  <si>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</si>
  <si>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</si>
  <si>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</si>
  <si>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</si>
  <si>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</si>
  <si>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</si>
  <si>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</si>
  <si>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</si>
  <si>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</si>
  <si>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</si>
  <si>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</si>
  <si>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</si>
  <si>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</si>
  <si>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</si>
  <si>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</si>
  <si>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</si>
  <si>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</si>
  <si>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</si>
  <si>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</si>
  <si>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</si>
  <si>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</si>
  <si>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</si>
  <si>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</si>
  <si>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</si>
  <si>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</si>
  <si>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</si>
  <si>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</si>
  <si>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</si>
  <si>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</si>
  <si>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</si>
  <si>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</si>
  <si>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</si>
  <si>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18. ООО "Ср. Аниш"</t>
  </si>
  <si>
    <t>ячмень</t>
  </si>
  <si>
    <t>сено,</t>
  </si>
  <si>
    <t>ц/га</t>
  </si>
  <si>
    <t>Кол.</t>
  </si>
  <si>
    <t>комб.,</t>
  </si>
  <si>
    <t>ед.</t>
  </si>
  <si>
    <t>работ.</t>
  </si>
  <si>
    <t>Подъем</t>
  </si>
  <si>
    <t>зяби,</t>
  </si>
  <si>
    <t>Всего,</t>
  </si>
  <si>
    <t>Посев озимых</t>
  </si>
  <si>
    <t xml:space="preserve">оз. </t>
  </si>
  <si>
    <t>Картофель</t>
  </si>
  <si>
    <t>Валовый</t>
  </si>
  <si>
    <t>сбор,</t>
  </si>
  <si>
    <t>Урож.</t>
  </si>
  <si>
    <t>Убрано,</t>
  </si>
  <si>
    <t>уборки,</t>
  </si>
  <si>
    <t xml:space="preserve">га </t>
  </si>
  <si>
    <t>Хмель</t>
  </si>
  <si>
    <t>%</t>
  </si>
  <si>
    <t>рочной</t>
  </si>
  <si>
    <t>площади</t>
  </si>
  <si>
    <t>к убо-</t>
  </si>
  <si>
    <t>вика,</t>
  </si>
  <si>
    <t>15. Прочие (КФХ Салеева И.А.)</t>
  </si>
  <si>
    <t>12.ф/л ООО "Авангард" "Цив.Бек."</t>
  </si>
  <si>
    <t>Соя</t>
  </si>
  <si>
    <t xml:space="preserve"> </t>
  </si>
  <si>
    <t>Информация о сельскохозяйственных работах по состоянию на  11 сентября 2019 г. Цивильский район</t>
  </si>
  <si>
    <t>Информация о сельскохозяйственных работах по состоянию на 11 сентября 2019 г. Цивильский район</t>
  </si>
  <si>
    <t>Горчица</t>
  </si>
  <si>
    <t>Ожид.</t>
  </si>
  <si>
    <t>Лен маслич.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</si>
</sst>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175" fontId="16" fillId="0" borderId="18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2" fontId="17" fillId="0" borderId="10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75" fontId="17" fillId="0" borderId="18" xfId="0" applyNumberFormat="1" applyFont="1" applyBorder="1" applyAlignment="1">
      <alignment horizontal="center"/>
    </xf>
    <xf numFmtId="175" fontId="17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2"/>
  <sheetViews>
    <sheetView view="pageBreakPreview" zoomScale="73" zoomScaleNormal="75" zoomScaleSheetLayoutView="73" zoomScalePageLayoutView="0" workbookViewId="0" topLeftCell="A1">
      <pane xSplit="1" ySplit="5" topLeftCell="W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5" sqref="R5"/>
    </sheetView>
  </sheetViews>
  <sheetFormatPr defaultColWidth="9.00390625" defaultRowHeight="12.75"/>
  <cols>
    <col min="1" max="1" width="46.625" style="4" customWidth="1"/>
    <col min="2" max="2" width="15.375" style="4" customWidth="1"/>
    <col min="3" max="3" width="16.125" style="0" customWidth="1"/>
    <col min="4" max="4" width="12.753906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375" style="0" customWidth="1"/>
    <col min="10" max="10" width="8.75390625" style="0" customWidth="1"/>
    <col min="11" max="11" width="8.875" style="0" customWidth="1"/>
    <col min="12" max="12" width="18.00390625" style="0" customWidth="1"/>
    <col min="13" max="13" width="10.125" style="0" customWidth="1"/>
    <col min="14" max="14" width="12.25390625" style="0" customWidth="1"/>
    <col min="15" max="15" width="12.125" style="0" customWidth="1"/>
    <col min="16" max="16" width="13.625" style="0" customWidth="1"/>
    <col min="17" max="17" width="10.625" style="0" customWidth="1"/>
    <col min="18" max="18" width="10.375" style="0" customWidth="1"/>
    <col min="19" max="19" width="8.875" style="0" customWidth="1"/>
    <col min="20" max="20" width="11.625" style="0" customWidth="1"/>
    <col min="21" max="21" width="9.125" style="0" customWidth="1"/>
    <col min="22" max="22" width="8.625" style="0" customWidth="1"/>
    <col min="23" max="23" width="9.375" style="0" customWidth="1"/>
    <col min="24" max="24" width="10.125" style="0" customWidth="1"/>
    <col min="25" max="25" width="8.375" style="0" customWidth="1"/>
    <col min="26" max="26" width="9.125" style="0" customWidth="1"/>
    <col min="27" max="27" width="12.875" style="0" customWidth="1"/>
  </cols>
  <sheetData>
    <row r="1" spans="1:26" ht="24" customHeight="1">
      <c r="A1" s="79" t="s">
        <v>107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7" ht="18">
      <c r="A2" s="6" t="s">
        <v>1</v>
      </c>
      <c r="B2" s="28" t="s">
        <v>75</v>
      </c>
      <c r="C2" s="29" t="s">
        <v>51</v>
      </c>
      <c r="D2" s="31" t="s">
        <v>98</v>
      </c>
      <c r="E2" s="80" t="s">
        <v>43</v>
      </c>
      <c r="F2" s="81"/>
      <c r="G2" s="81"/>
      <c r="H2" s="81"/>
      <c r="I2" s="81"/>
      <c r="J2" s="81"/>
      <c r="K2" s="81"/>
      <c r="L2" s="30" t="s">
        <v>52</v>
      </c>
      <c r="M2" s="80" t="s">
        <v>43</v>
      </c>
      <c r="N2" s="81"/>
      <c r="O2" s="81"/>
      <c r="P2" s="81"/>
      <c r="Q2" s="81"/>
      <c r="R2" s="81"/>
      <c r="S2" s="81"/>
      <c r="T2" s="31" t="s">
        <v>66</v>
      </c>
      <c r="U2" s="80" t="s">
        <v>43</v>
      </c>
      <c r="V2" s="81"/>
      <c r="W2" s="81"/>
      <c r="X2" s="81"/>
      <c r="Y2" s="81"/>
      <c r="Z2" s="81"/>
      <c r="AA2" s="37" t="s">
        <v>81</v>
      </c>
    </row>
    <row r="3" spans="1:27" ht="16.5" customHeight="1">
      <c r="A3" s="76"/>
      <c r="B3" s="32" t="s">
        <v>76</v>
      </c>
      <c r="C3" s="33" t="s">
        <v>54</v>
      </c>
      <c r="D3" s="70" t="s">
        <v>101</v>
      </c>
      <c r="E3" s="80" t="s">
        <v>61</v>
      </c>
      <c r="F3" s="82"/>
      <c r="G3" s="34" t="s">
        <v>78</v>
      </c>
      <c r="H3" s="31" t="s">
        <v>74</v>
      </c>
      <c r="I3" s="31" t="s">
        <v>58</v>
      </c>
      <c r="J3" s="74" t="s">
        <v>102</v>
      </c>
      <c r="K3" s="35" t="s">
        <v>59</v>
      </c>
      <c r="L3" s="34" t="s">
        <v>63</v>
      </c>
      <c r="M3" s="46" t="s">
        <v>56</v>
      </c>
      <c r="N3" s="44" t="s">
        <v>72</v>
      </c>
      <c r="O3" s="46" t="s">
        <v>57</v>
      </c>
      <c r="P3" s="44" t="s">
        <v>62</v>
      </c>
      <c r="Q3" s="44" t="s">
        <v>58</v>
      </c>
      <c r="R3" s="74" t="s">
        <v>102</v>
      </c>
      <c r="S3" s="44" t="s">
        <v>59</v>
      </c>
      <c r="T3" s="36" t="s">
        <v>67</v>
      </c>
      <c r="U3" s="46" t="s">
        <v>72</v>
      </c>
      <c r="V3" s="44" t="s">
        <v>72</v>
      </c>
      <c r="W3" s="34" t="s">
        <v>70</v>
      </c>
      <c r="X3" s="36" t="s">
        <v>62</v>
      </c>
      <c r="Y3" s="36" t="s">
        <v>58</v>
      </c>
      <c r="Z3" s="36" t="s">
        <v>59</v>
      </c>
      <c r="AA3" s="39" t="s">
        <v>84</v>
      </c>
    </row>
    <row r="4" spans="1:27" ht="18">
      <c r="A4" s="13" t="s">
        <v>0</v>
      </c>
      <c r="B4" s="32" t="s">
        <v>55</v>
      </c>
      <c r="C4" s="35" t="s">
        <v>55</v>
      </c>
      <c r="D4" s="36" t="s">
        <v>99</v>
      </c>
      <c r="E4" s="37" t="s">
        <v>60</v>
      </c>
      <c r="F4" s="37" t="s">
        <v>44</v>
      </c>
      <c r="G4" s="38"/>
      <c r="H4" s="39" t="s">
        <v>69</v>
      </c>
      <c r="I4" s="40"/>
      <c r="K4" s="41"/>
      <c r="L4" s="42" t="s">
        <v>64</v>
      </c>
      <c r="M4" s="42"/>
      <c r="N4" s="39" t="s">
        <v>73</v>
      </c>
      <c r="O4" s="48"/>
      <c r="P4" s="39" t="s">
        <v>65</v>
      </c>
      <c r="Q4" s="49"/>
      <c r="S4" s="49"/>
      <c r="T4" s="43" t="s">
        <v>68</v>
      </c>
      <c r="U4" s="42" t="s">
        <v>69</v>
      </c>
      <c r="V4" s="39" t="s">
        <v>73</v>
      </c>
      <c r="W4" s="44" t="s">
        <v>71</v>
      </c>
      <c r="X4" s="39" t="s">
        <v>69</v>
      </c>
      <c r="Y4" s="49"/>
      <c r="Z4" s="49"/>
      <c r="AA4" s="39" t="s">
        <v>82</v>
      </c>
    </row>
    <row r="5" spans="1:27" ht="18">
      <c r="A5" s="14"/>
      <c r="B5" s="51" t="s">
        <v>6</v>
      </c>
      <c r="C5" s="50" t="s">
        <v>6</v>
      </c>
      <c r="D5" s="45" t="s">
        <v>100</v>
      </c>
      <c r="E5" s="45" t="s">
        <v>6</v>
      </c>
      <c r="F5" s="45" t="s">
        <v>6</v>
      </c>
      <c r="G5" s="45" t="s">
        <v>6</v>
      </c>
      <c r="H5" s="45" t="s">
        <v>6</v>
      </c>
      <c r="I5" s="45" t="s">
        <v>6</v>
      </c>
      <c r="J5" s="39" t="s">
        <v>6</v>
      </c>
      <c r="K5" s="73" t="s">
        <v>6</v>
      </c>
      <c r="L5" s="45" t="s">
        <v>5</v>
      </c>
      <c r="M5" s="45" t="s">
        <v>5</v>
      </c>
      <c r="N5" s="45" t="s">
        <v>5</v>
      </c>
      <c r="O5" s="45" t="s">
        <v>5</v>
      </c>
      <c r="P5" s="45" t="s">
        <v>5</v>
      </c>
      <c r="Q5" s="45" t="s">
        <v>5</v>
      </c>
      <c r="R5" s="39" t="s">
        <v>6</v>
      </c>
      <c r="S5" s="45" t="s">
        <v>5</v>
      </c>
      <c r="T5" s="45" t="s">
        <v>80</v>
      </c>
      <c r="U5" s="47" t="s">
        <v>6</v>
      </c>
      <c r="V5" s="45" t="s">
        <v>6</v>
      </c>
      <c r="W5" s="50" t="s">
        <v>6</v>
      </c>
      <c r="X5" s="45" t="s">
        <v>6</v>
      </c>
      <c r="Y5" s="45" t="s">
        <v>6</v>
      </c>
      <c r="Z5" s="45" t="s">
        <v>6</v>
      </c>
      <c r="AA5" s="45" t="s">
        <v>83</v>
      </c>
    </row>
    <row r="6" spans="1:27" ht="30.75" customHeight="1">
      <c r="A6" s="16" t="s">
        <v>9</v>
      </c>
      <c r="B6" s="53">
        <v>3962</v>
      </c>
      <c r="C6" s="20">
        <f>E6+F6+G6+H6+I6+J6+K6</f>
        <v>3636</v>
      </c>
      <c r="D6" s="24">
        <f>C6/B6*100</f>
        <v>91.77183240787481</v>
      </c>
      <c r="E6" s="20">
        <v>1401</v>
      </c>
      <c r="F6" s="20"/>
      <c r="G6" s="20">
        <v>1465</v>
      </c>
      <c r="H6" s="20">
        <v>770</v>
      </c>
      <c r="I6" s="20"/>
      <c r="J6" s="20"/>
      <c r="K6" s="20"/>
      <c r="L6" s="20">
        <f>M6+N6+O6+P6+Q6+S6+R6</f>
        <v>8831</v>
      </c>
      <c r="M6" s="20">
        <v>3140</v>
      </c>
      <c r="N6" s="23"/>
      <c r="O6" s="23">
        <v>4031</v>
      </c>
      <c r="P6" s="23">
        <v>1660</v>
      </c>
      <c r="Q6" s="23"/>
      <c r="R6" s="23"/>
      <c r="S6" s="23"/>
      <c r="T6" s="24">
        <f>L6/C6*10</f>
        <v>24.287678767876784</v>
      </c>
      <c r="U6" s="24">
        <f>M6/E6*10</f>
        <v>22.412562455389008</v>
      </c>
      <c r="V6" s="20" t="e">
        <f>N6/F6*10</f>
        <v>#DIV/0!</v>
      </c>
      <c r="W6" s="24">
        <f>O6/G6*10</f>
        <v>27.515358361774744</v>
      </c>
      <c r="X6" s="64">
        <f>P6/H6*10</f>
        <v>21.558441558441558</v>
      </c>
      <c r="Y6" s="20" t="e">
        <f>Q6/I6*10</f>
        <v>#DIV/0!</v>
      </c>
      <c r="Z6" s="20" t="e">
        <f>S6/K6*10</f>
        <v>#DIV/0!</v>
      </c>
      <c r="AA6" s="15"/>
    </row>
    <row r="7" spans="1:27" ht="30.75" customHeight="1">
      <c r="A7" s="16" t="s">
        <v>10</v>
      </c>
      <c r="B7" s="53">
        <v>1100</v>
      </c>
      <c r="C7" s="20">
        <f aca="true" t="shared" si="0" ref="C7:C40">E7+F7+G7+H7+I7+J7+K7</f>
        <v>1100</v>
      </c>
      <c r="D7" s="24">
        <f aca="true" t="shared" si="1" ref="D7:D40">C7/B7*100</f>
        <v>100</v>
      </c>
      <c r="E7" s="20">
        <v>227</v>
      </c>
      <c r="F7" s="20"/>
      <c r="G7" s="20">
        <v>301</v>
      </c>
      <c r="H7" s="20">
        <v>572</v>
      </c>
      <c r="I7" s="20"/>
      <c r="J7" s="20"/>
      <c r="K7" s="20"/>
      <c r="L7" s="20">
        <f aca="true" t="shared" si="2" ref="L7:L22">M7+N7+O7+P7+Q7+S7+R7</f>
        <v>2697</v>
      </c>
      <c r="M7" s="20">
        <v>546</v>
      </c>
      <c r="N7" s="20"/>
      <c r="O7" s="20">
        <v>741</v>
      </c>
      <c r="P7" s="20">
        <v>1410</v>
      </c>
      <c r="Q7" s="20"/>
      <c r="R7" s="20"/>
      <c r="S7" s="20"/>
      <c r="T7" s="24">
        <f>L7/C7*10</f>
        <v>24.518181818181816</v>
      </c>
      <c r="U7" s="24">
        <f>M7/E7*10</f>
        <v>24.05286343612335</v>
      </c>
      <c r="V7" s="24" t="e">
        <f>N7/F7*10</f>
        <v>#DIV/0!</v>
      </c>
      <c r="W7" s="24">
        <f>O7/G7*10</f>
        <v>24.617940199335546</v>
      </c>
      <c r="X7" s="64">
        <f>P7/H7*10</f>
        <v>24.65034965034965</v>
      </c>
      <c r="Y7" s="20" t="e">
        <f>Q7/I7*10</f>
        <v>#DIV/0!</v>
      </c>
      <c r="Z7" s="20" t="e">
        <f>S7/K7*10</f>
        <v>#DIV/0!</v>
      </c>
      <c r="AA7" s="15"/>
    </row>
    <row r="8" spans="1:27" ht="30.75" customHeight="1">
      <c r="A8" s="17" t="s">
        <v>11</v>
      </c>
      <c r="B8" s="54">
        <v>396</v>
      </c>
      <c r="C8" s="20">
        <f t="shared" si="0"/>
        <v>396</v>
      </c>
      <c r="D8" s="24">
        <f t="shared" si="1"/>
        <v>100</v>
      </c>
      <c r="E8" s="20"/>
      <c r="F8" s="20">
        <v>138</v>
      </c>
      <c r="G8" s="20">
        <v>123</v>
      </c>
      <c r="H8" s="20">
        <v>95</v>
      </c>
      <c r="I8" s="20">
        <v>40</v>
      </c>
      <c r="J8" s="20"/>
      <c r="K8" s="20"/>
      <c r="L8" s="20">
        <f t="shared" si="2"/>
        <v>723</v>
      </c>
      <c r="M8" s="20"/>
      <c r="N8" s="20">
        <v>207</v>
      </c>
      <c r="O8" s="20">
        <v>246</v>
      </c>
      <c r="P8" s="20">
        <v>190</v>
      </c>
      <c r="Q8" s="20">
        <v>80</v>
      </c>
      <c r="R8" s="20"/>
      <c r="S8" s="20"/>
      <c r="T8" s="24">
        <f>L8/C8*10</f>
        <v>18.257575757575758</v>
      </c>
      <c r="U8" s="24" t="e">
        <f>M8/E8*10</f>
        <v>#DIV/0!</v>
      </c>
      <c r="V8" s="24">
        <f>N8/F8*10</f>
        <v>15</v>
      </c>
      <c r="W8" s="24">
        <f>O8/G8*10</f>
        <v>20</v>
      </c>
      <c r="X8" s="64">
        <f>P8/H8*10</f>
        <v>20</v>
      </c>
      <c r="Y8" s="24">
        <f>Q8/I8*10</f>
        <v>20</v>
      </c>
      <c r="Z8" s="20" t="e">
        <f>S8/K8*10</f>
        <v>#DIV/0!</v>
      </c>
      <c r="AA8" s="15"/>
    </row>
    <row r="9" spans="1:27" ht="30.75" customHeight="1">
      <c r="A9" s="16" t="s">
        <v>12</v>
      </c>
      <c r="B9" s="53">
        <v>250</v>
      </c>
      <c r="C9" s="20">
        <f t="shared" si="0"/>
        <v>250</v>
      </c>
      <c r="D9" s="24">
        <f t="shared" si="1"/>
        <v>100</v>
      </c>
      <c r="E9" s="20"/>
      <c r="F9" s="20"/>
      <c r="G9" s="20">
        <v>200</v>
      </c>
      <c r="H9" s="20">
        <v>50</v>
      </c>
      <c r="I9" s="20"/>
      <c r="J9" s="20"/>
      <c r="K9" s="20"/>
      <c r="L9" s="20">
        <f t="shared" si="2"/>
        <v>500</v>
      </c>
      <c r="M9" s="20"/>
      <c r="N9" s="20"/>
      <c r="O9" s="20">
        <v>400</v>
      </c>
      <c r="P9" s="20">
        <v>100</v>
      </c>
      <c r="Q9" s="20"/>
      <c r="R9" s="20"/>
      <c r="S9" s="20"/>
      <c r="T9" s="24">
        <f>L9/C9*10</f>
        <v>20</v>
      </c>
      <c r="U9" s="24" t="e">
        <f>M9/E9*10</f>
        <v>#DIV/0!</v>
      </c>
      <c r="V9" s="24" t="e">
        <f>N9/F9*10</f>
        <v>#DIV/0!</v>
      </c>
      <c r="W9" s="24">
        <f>O9/G9*10</f>
        <v>20</v>
      </c>
      <c r="X9" s="64">
        <f>P9/H9*10</f>
        <v>20</v>
      </c>
      <c r="Y9" s="20" t="e">
        <f>Q9/I9*10</f>
        <v>#DIV/0!</v>
      </c>
      <c r="Z9" s="20" t="e">
        <f>S9/K9*10</f>
        <v>#DIV/0!</v>
      </c>
      <c r="AA9" s="15">
        <v>3</v>
      </c>
    </row>
    <row r="10" spans="1:27" ht="30.75" customHeight="1">
      <c r="A10" s="16" t="s">
        <v>13</v>
      </c>
      <c r="B10" s="53">
        <v>1731</v>
      </c>
      <c r="C10" s="20">
        <f t="shared" si="0"/>
        <v>1014</v>
      </c>
      <c r="D10" s="24">
        <f t="shared" si="1"/>
        <v>58.578856152513005</v>
      </c>
      <c r="E10" s="20">
        <v>55</v>
      </c>
      <c r="F10" s="20">
        <v>184</v>
      </c>
      <c r="G10" s="20">
        <v>300</v>
      </c>
      <c r="H10" s="20">
        <v>430</v>
      </c>
      <c r="I10" s="20"/>
      <c r="J10" s="20">
        <v>45</v>
      </c>
      <c r="K10" s="20"/>
      <c r="L10" s="20">
        <f t="shared" si="2"/>
        <v>1387</v>
      </c>
      <c r="M10" s="20">
        <v>55</v>
      </c>
      <c r="N10" s="20">
        <v>285</v>
      </c>
      <c r="O10" s="20">
        <v>320</v>
      </c>
      <c r="P10" s="20">
        <v>582</v>
      </c>
      <c r="Q10" s="20"/>
      <c r="R10" s="20">
        <v>145</v>
      </c>
      <c r="S10" s="20"/>
      <c r="T10" s="24">
        <f>L10/C10*10</f>
        <v>13.678500986193294</v>
      </c>
      <c r="U10" s="24">
        <f>M10/E10*10</f>
        <v>10</v>
      </c>
      <c r="V10" s="24">
        <f>N10/F10*10</f>
        <v>15.48913043478261</v>
      </c>
      <c r="W10" s="24">
        <f>O10/G10*10</f>
        <v>10.666666666666666</v>
      </c>
      <c r="X10" s="64">
        <f>P10/H10*10</f>
        <v>13.534883720930234</v>
      </c>
      <c r="Y10" s="20" t="e">
        <f>Q10/I10*10</f>
        <v>#DIV/0!</v>
      </c>
      <c r="Z10" s="20" t="e">
        <f>S10/K10*10</f>
        <v>#DIV/0!</v>
      </c>
      <c r="AA10" s="15">
        <v>2</v>
      </c>
    </row>
    <row r="11" spans="1:27" ht="30.75" customHeight="1">
      <c r="A11" s="16" t="s">
        <v>31</v>
      </c>
      <c r="B11" s="53">
        <v>250</v>
      </c>
      <c r="C11" s="20">
        <f t="shared" si="0"/>
        <v>250</v>
      </c>
      <c r="D11" s="24">
        <f t="shared" si="1"/>
        <v>100</v>
      </c>
      <c r="E11" s="20"/>
      <c r="F11" s="20"/>
      <c r="G11" s="20">
        <v>140</v>
      </c>
      <c r="H11" s="20">
        <v>110</v>
      </c>
      <c r="I11" s="20"/>
      <c r="J11" s="20"/>
      <c r="K11" s="20"/>
      <c r="L11" s="20">
        <f t="shared" si="2"/>
        <v>575</v>
      </c>
      <c r="M11" s="20"/>
      <c r="N11" s="20"/>
      <c r="O11" s="20">
        <v>322</v>
      </c>
      <c r="P11" s="20">
        <v>253</v>
      </c>
      <c r="Q11" s="20"/>
      <c r="R11" s="20"/>
      <c r="S11" s="20"/>
      <c r="T11" s="24">
        <f>L11/C11*10</f>
        <v>23</v>
      </c>
      <c r="U11" s="24" t="e">
        <f>M11/E11*10</f>
        <v>#DIV/0!</v>
      </c>
      <c r="V11" s="24" t="e">
        <f>N11/F11*10</f>
        <v>#DIV/0!</v>
      </c>
      <c r="W11" s="24">
        <f>O11/G11*10</f>
        <v>23</v>
      </c>
      <c r="X11" s="64">
        <f>P11/H11*10</f>
        <v>23</v>
      </c>
      <c r="Y11" s="20" t="e">
        <f>Q11/I11*10</f>
        <v>#DIV/0!</v>
      </c>
      <c r="Z11" s="20" t="e">
        <f>S11/K11*10</f>
        <v>#DIV/0!</v>
      </c>
      <c r="AA11" s="15"/>
    </row>
    <row r="12" spans="1:27" ht="30.75" customHeight="1">
      <c r="A12" s="16" t="s">
        <v>32</v>
      </c>
      <c r="B12" s="53">
        <v>161</v>
      </c>
      <c r="C12" s="20">
        <f t="shared" si="0"/>
        <v>161</v>
      </c>
      <c r="D12" s="24">
        <f t="shared" si="1"/>
        <v>100</v>
      </c>
      <c r="E12" s="20"/>
      <c r="F12" s="20"/>
      <c r="G12" s="20">
        <v>68</v>
      </c>
      <c r="H12" s="20">
        <v>93</v>
      </c>
      <c r="I12" s="20"/>
      <c r="J12" s="20"/>
      <c r="K12" s="20"/>
      <c r="L12" s="20">
        <f t="shared" si="2"/>
        <v>500</v>
      </c>
      <c r="M12" s="20"/>
      <c r="N12" s="20"/>
      <c r="O12" s="20">
        <v>210</v>
      </c>
      <c r="P12" s="20">
        <v>290</v>
      </c>
      <c r="Q12" s="20"/>
      <c r="R12" s="20"/>
      <c r="S12" s="20"/>
      <c r="T12" s="24">
        <f>L12/C12*10</f>
        <v>31.055900621118013</v>
      </c>
      <c r="U12" s="24" t="e">
        <f>M12/E12*10</f>
        <v>#DIV/0!</v>
      </c>
      <c r="V12" s="24" t="e">
        <f>N12/F12*10</f>
        <v>#DIV/0!</v>
      </c>
      <c r="W12" s="24">
        <f>O12/G12*10</f>
        <v>30.88235294117647</v>
      </c>
      <c r="X12" s="64">
        <f>P12/H12*10</f>
        <v>31.18279569892473</v>
      </c>
      <c r="Y12" s="20" t="e">
        <f>Q12/I12*10</f>
        <v>#DIV/0!</v>
      </c>
      <c r="Z12" s="20" t="e">
        <f>S12/K12*10</f>
        <v>#DIV/0!</v>
      </c>
      <c r="AA12" s="15"/>
    </row>
    <row r="13" spans="1:27" ht="30.75" customHeight="1">
      <c r="A13" s="16" t="s">
        <v>14</v>
      </c>
      <c r="B13" s="53">
        <v>48</v>
      </c>
      <c r="C13" s="20">
        <f t="shared" si="0"/>
        <v>48</v>
      </c>
      <c r="D13" s="24">
        <f t="shared" si="1"/>
        <v>100</v>
      </c>
      <c r="E13" s="20">
        <v>30</v>
      </c>
      <c r="F13" s="20"/>
      <c r="G13" s="20"/>
      <c r="H13" s="20">
        <v>18</v>
      </c>
      <c r="I13" s="20"/>
      <c r="J13" s="20"/>
      <c r="K13" s="20"/>
      <c r="L13" s="20">
        <f t="shared" si="2"/>
        <v>115</v>
      </c>
      <c r="M13" s="20">
        <v>53</v>
      </c>
      <c r="N13" s="20"/>
      <c r="O13" s="20"/>
      <c r="P13" s="20">
        <v>62</v>
      </c>
      <c r="Q13" s="20"/>
      <c r="R13" s="20"/>
      <c r="S13" s="20"/>
      <c r="T13" s="24">
        <f>L13/C13*10</f>
        <v>23.958333333333336</v>
      </c>
      <c r="U13" s="24">
        <f>M13/E13*10</f>
        <v>17.666666666666664</v>
      </c>
      <c r="V13" s="24" t="e">
        <f>N13/F13*10</f>
        <v>#DIV/0!</v>
      </c>
      <c r="W13" s="20" t="e">
        <f>O13/G13*10</f>
        <v>#DIV/0!</v>
      </c>
      <c r="X13" s="64">
        <f>P13/H13*10</f>
        <v>34.44444444444444</v>
      </c>
      <c r="Y13" s="20" t="e">
        <f>Q13/I13*10</f>
        <v>#DIV/0!</v>
      </c>
      <c r="Z13" s="20" t="e">
        <f>S13/K13*10</f>
        <v>#DIV/0!</v>
      </c>
      <c r="AA13" s="15"/>
    </row>
    <row r="14" spans="1:27" ht="30.75" customHeight="1">
      <c r="A14" s="16" t="s">
        <v>15</v>
      </c>
      <c r="B14" s="53">
        <v>300</v>
      </c>
      <c r="C14" s="20">
        <f t="shared" si="0"/>
        <v>300</v>
      </c>
      <c r="D14" s="24">
        <f t="shared" si="1"/>
        <v>100</v>
      </c>
      <c r="E14" s="20"/>
      <c r="F14" s="20"/>
      <c r="G14" s="20">
        <v>250</v>
      </c>
      <c r="H14" s="20">
        <v>50</v>
      </c>
      <c r="I14" s="20"/>
      <c r="J14" s="20"/>
      <c r="K14" s="20"/>
      <c r="L14" s="20">
        <f t="shared" si="2"/>
        <v>600</v>
      </c>
      <c r="M14" s="20"/>
      <c r="N14" s="20"/>
      <c r="O14" s="20">
        <v>500</v>
      </c>
      <c r="P14" s="20">
        <v>100</v>
      </c>
      <c r="Q14" s="20"/>
      <c r="R14" s="20"/>
      <c r="S14" s="20"/>
      <c r="T14" s="24">
        <f>L14/C14*10</f>
        <v>20</v>
      </c>
      <c r="U14" s="24" t="e">
        <f>M14/E14*10</f>
        <v>#DIV/0!</v>
      </c>
      <c r="V14" s="24" t="e">
        <f>N14/F14*10</f>
        <v>#DIV/0!</v>
      </c>
      <c r="W14" s="24">
        <f>O14/G14*10</f>
        <v>20</v>
      </c>
      <c r="X14" s="64">
        <f>P14/H14*10</f>
        <v>20</v>
      </c>
      <c r="Y14" s="20" t="e">
        <f>Q14/I14*10</f>
        <v>#DIV/0!</v>
      </c>
      <c r="Z14" s="20" t="e">
        <f>S14/K14*10</f>
        <v>#DIV/0!</v>
      </c>
      <c r="AA14" s="15"/>
    </row>
    <row r="15" spans="1:27" ht="30.75" customHeight="1">
      <c r="A15" s="16" t="s">
        <v>16</v>
      </c>
      <c r="B15" s="53">
        <v>130</v>
      </c>
      <c r="C15" s="20">
        <f t="shared" si="0"/>
        <v>90</v>
      </c>
      <c r="D15" s="24">
        <f t="shared" si="1"/>
        <v>69.23076923076923</v>
      </c>
      <c r="E15" s="20"/>
      <c r="F15" s="20"/>
      <c r="G15" s="20">
        <v>90</v>
      </c>
      <c r="H15" s="20"/>
      <c r="I15" s="20"/>
      <c r="J15" s="20"/>
      <c r="K15" s="20"/>
      <c r="L15" s="20">
        <f t="shared" si="2"/>
        <v>180</v>
      </c>
      <c r="M15" s="20"/>
      <c r="N15" s="20"/>
      <c r="O15" s="20">
        <v>180</v>
      </c>
      <c r="P15" s="20"/>
      <c r="Q15" s="20"/>
      <c r="R15" s="20"/>
      <c r="S15" s="20"/>
      <c r="T15" s="24">
        <f>L15/C15*10</f>
        <v>20</v>
      </c>
      <c r="U15" s="24" t="e">
        <f>M15/E15*10</f>
        <v>#DIV/0!</v>
      </c>
      <c r="V15" s="24" t="e">
        <f>N15/F15*10</f>
        <v>#DIV/0!</v>
      </c>
      <c r="W15" s="24">
        <f>O15/G15*10</f>
        <v>20</v>
      </c>
      <c r="X15" s="67" t="e">
        <f>P15/H15*10</f>
        <v>#DIV/0!</v>
      </c>
      <c r="Y15" s="20" t="e">
        <f>Q15/I15*10</f>
        <v>#DIV/0!</v>
      </c>
      <c r="Z15" s="20" t="e">
        <f>S15/K15*10</f>
        <v>#DIV/0!</v>
      </c>
      <c r="AA15" s="15">
        <v>1</v>
      </c>
    </row>
    <row r="16" spans="1:27" ht="30.75" customHeight="1">
      <c r="A16" s="16" t="s">
        <v>104</v>
      </c>
      <c r="B16" s="53">
        <v>3393</v>
      </c>
      <c r="C16" s="20">
        <f t="shared" si="0"/>
        <v>3393</v>
      </c>
      <c r="D16" s="24">
        <f t="shared" si="1"/>
        <v>100</v>
      </c>
      <c r="E16" s="20">
        <v>1060</v>
      </c>
      <c r="F16" s="20"/>
      <c r="G16" s="20">
        <v>1763</v>
      </c>
      <c r="H16" s="20">
        <v>570</v>
      </c>
      <c r="I16" s="20"/>
      <c r="J16" s="20"/>
      <c r="K16" s="20"/>
      <c r="L16" s="20">
        <f t="shared" si="2"/>
        <v>13854</v>
      </c>
      <c r="M16" s="20">
        <v>3747</v>
      </c>
      <c r="N16" s="20"/>
      <c r="O16" s="20">
        <v>7670</v>
      </c>
      <c r="P16" s="20">
        <v>2437</v>
      </c>
      <c r="Q16" s="20"/>
      <c r="R16" s="20"/>
      <c r="S16" s="20"/>
      <c r="T16" s="24">
        <f>L16/C16*10</f>
        <v>40.83112290008842</v>
      </c>
      <c r="U16" s="24">
        <f>M16/E16*10</f>
        <v>35.34905660377358</v>
      </c>
      <c r="V16" s="24" t="e">
        <f>N16/F16*10</f>
        <v>#DIV/0!</v>
      </c>
      <c r="W16" s="24">
        <f>O16/G16*10</f>
        <v>43.50538854225752</v>
      </c>
      <c r="X16" s="64">
        <f>P16/H16*10</f>
        <v>42.75438596491228</v>
      </c>
      <c r="Y16" s="20" t="e">
        <f>Q16/I16*10</f>
        <v>#DIV/0!</v>
      </c>
      <c r="Z16" s="20" t="e">
        <f>S16/K16*10</f>
        <v>#DIV/0!</v>
      </c>
      <c r="AA16" s="15"/>
    </row>
    <row r="17" spans="1:27" ht="30.75" customHeight="1">
      <c r="A17" s="16" t="s">
        <v>38</v>
      </c>
      <c r="B17" s="53">
        <v>472</v>
      </c>
      <c r="C17" s="20">
        <f t="shared" si="0"/>
        <v>425</v>
      </c>
      <c r="D17" s="24">
        <f t="shared" si="1"/>
        <v>90.04237288135593</v>
      </c>
      <c r="E17" s="20">
        <v>113</v>
      </c>
      <c r="F17" s="20">
        <v>35</v>
      </c>
      <c r="G17" s="20">
        <v>80</v>
      </c>
      <c r="H17" s="20">
        <v>128</v>
      </c>
      <c r="I17" s="20">
        <v>57</v>
      </c>
      <c r="J17" s="20"/>
      <c r="K17" s="20">
        <v>12</v>
      </c>
      <c r="L17" s="20">
        <f t="shared" si="2"/>
        <v>1305</v>
      </c>
      <c r="M17" s="20">
        <v>180</v>
      </c>
      <c r="N17" s="20">
        <v>127</v>
      </c>
      <c r="O17" s="20">
        <v>318</v>
      </c>
      <c r="P17" s="20">
        <v>509</v>
      </c>
      <c r="Q17" s="20">
        <v>134</v>
      </c>
      <c r="R17" s="20"/>
      <c r="S17" s="20">
        <v>37</v>
      </c>
      <c r="T17" s="24">
        <f>L17/C17*10</f>
        <v>30.705882352941178</v>
      </c>
      <c r="U17" s="24">
        <f>M17/E17*10</f>
        <v>15.929203539823009</v>
      </c>
      <c r="V17" s="24">
        <f>N17/F17*10</f>
        <v>36.285714285714285</v>
      </c>
      <c r="W17" s="24">
        <f>O17/G17*10</f>
        <v>39.75</v>
      </c>
      <c r="X17" s="64">
        <f>P17/H17*10</f>
        <v>39.765625</v>
      </c>
      <c r="Y17" s="20">
        <f>Q17/I17*10</f>
        <v>23.50877192982456</v>
      </c>
      <c r="Z17" s="24">
        <f>S17/K17*10</f>
        <v>30.833333333333336</v>
      </c>
      <c r="AA17" s="15">
        <v>2</v>
      </c>
    </row>
    <row r="18" spans="1:232" ht="30.75" customHeight="1">
      <c r="A18" s="16" t="s">
        <v>33</v>
      </c>
      <c r="B18" s="53">
        <v>2148</v>
      </c>
      <c r="C18" s="20">
        <f t="shared" si="0"/>
        <v>1648</v>
      </c>
      <c r="D18" s="24">
        <f t="shared" si="1"/>
        <v>76.72253258845437</v>
      </c>
      <c r="E18" s="20">
        <v>410</v>
      </c>
      <c r="F18" s="20">
        <v>350</v>
      </c>
      <c r="G18" s="20">
        <v>800</v>
      </c>
      <c r="H18" s="20">
        <v>88</v>
      </c>
      <c r="I18" s="20"/>
      <c r="J18" s="20"/>
      <c r="K18" s="20"/>
      <c r="L18" s="20">
        <f t="shared" si="2"/>
        <v>4524</v>
      </c>
      <c r="M18" s="20">
        <v>1230</v>
      </c>
      <c r="N18" s="20">
        <v>875</v>
      </c>
      <c r="O18" s="20">
        <v>2190</v>
      </c>
      <c r="P18" s="20">
        <v>229</v>
      </c>
      <c r="Q18" s="20"/>
      <c r="R18" s="20"/>
      <c r="S18" s="20"/>
      <c r="T18" s="24">
        <f>L18/C18*10</f>
        <v>27.45145631067961</v>
      </c>
      <c r="U18" s="24">
        <f>M18/E18*10</f>
        <v>30</v>
      </c>
      <c r="V18" s="24">
        <f>N18/F18*10</f>
        <v>25</v>
      </c>
      <c r="W18" s="24">
        <f>O18/G18*10</f>
        <v>27.375</v>
      </c>
      <c r="X18" s="27">
        <f>P18/H18*10</f>
        <v>26.02272727272727</v>
      </c>
      <c r="Y18" s="20" t="e">
        <f>Q18/I18*10</f>
        <v>#DIV/0!</v>
      </c>
      <c r="Z18" s="24" t="e">
        <f>S18/K18*10</f>
        <v>#DIV/0!</v>
      </c>
      <c r="AA18" s="15">
        <v>5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</row>
    <row r="19" spans="1:232" ht="30.75" customHeight="1">
      <c r="A19" s="16" t="s">
        <v>34</v>
      </c>
      <c r="B19" s="53">
        <v>1764</v>
      </c>
      <c r="C19" s="20">
        <f t="shared" si="0"/>
        <v>1224</v>
      </c>
      <c r="D19" s="24">
        <f t="shared" si="1"/>
        <v>69.38775510204081</v>
      </c>
      <c r="E19" s="20">
        <v>800</v>
      </c>
      <c r="F19" s="20">
        <v>280</v>
      </c>
      <c r="G19" s="20"/>
      <c r="H19" s="20">
        <v>50</v>
      </c>
      <c r="I19" s="20"/>
      <c r="J19" s="20"/>
      <c r="K19" s="20">
        <v>94</v>
      </c>
      <c r="L19" s="20">
        <f t="shared" si="2"/>
        <v>4200</v>
      </c>
      <c r="M19" s="20">
        <v>2535</v>
      </c>
      <c r="N19" s="20">
        <v>1140</v>
      </c>
      <c r="O19" s="20"/>
      <c r="P19" s="20">
        <v>130</v>
      </c>
      <c r="Q19" s="20"/>
      <c r="R19" s="20"/>
      <c r="S19" s="20">
        <v>395</v>
      </c>
      <c r="T19" s="24">
        <f>L19/C19*10</f>
        <v>34.31372549019608</v>
      </c>
      <c r="U19" s="24">
        <f>M19/E19*10</f>
        <v>31.6875</v>
      </c>
      <c r="V19" s="24">
        <f>N19/F19*10</f>
        <v>40.71428571428571</v>
      </c>
      <c r="W19" s="20" t="e">
        <f>O19/G19*10</f>
        <v>#DIV/0!</v>
      </c>
      <c r="X19" s="64">
        <f>P19/H19*10</f>
        <v>26</v>
      </c>
      <c r="Y19" s="20" t="e">
        <f>Q19/I19*10</f>
        <v>#DIV/0!</v>
      </c>
      <c r="Z19" s="24">
        <f>S19/K19*10</f>
        <v>42.02127659574468</v>
      </c>
      <c r="AA19" s="15">
        <v>4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30.75" customHeight="1">
      <c r="A20" s="16" t="s">
        <v>27</v>
      </c>
      <c r="B20" s="53">
        <v>387</v>
      </c>
      <c r="C20" s="20">
        <f t="shared" si="0"/>
        <v>387</v>
      </c>
      <c r="D20" s="24">
        <f t="shared" si="1"/>
        <v>100</v>
      </c>
      <c r="E20" s="20">
        <v>196</v>
      </c>
      <c r="F20" s="20"/>
      <c r="G20" s="20">
        <v>103</v>
      </c>
      <c r="H20" s="20">
        <v>88</v>
      </c>
      <c r="I20" s="20"/>
      <c r="J20" s="20"/>
      <c r="K20" s="20"/>
      <c r="L20" s="20">
        <f t="shared" si="2"/>
        <v>1081</v>
      </c>
      <c r="M20" s="20">
        <v>490</v>
      </c>
      <c r="N20" s="20"/>
      <c r="O20" s="20">
        <v>327</v>
      </c>
      <c r="P20" s="20">
        <v>264</v>
      </c>
      <c r="Q20" s="20"/>
      <c r="R20" s="20"/>
      <c r="S20" s="20"/>
      <c r="T20" s="24">
        <f>L20/C20*10</f>
        <v>27.9328165374677</v>
      </c>
      <c r="U20" s="24">
        <f>M20/E20*10</f>
        <v>25</v>
      </c>
      <c r="V20" s="24" t="e">
        <f>N20/F20*10</f>
        <v>#DIV/0!</v>
      </c>
      <c r="W20" s="24">
        <f>O20/G20*10</f>
        <v>31.747572815533978</v>
      </c>
      <c r="X20" s="64">
        <f>P20/H20*10</f>
        <v>30</v>
      </c>
      <c r="Y20" s="20" t="e">
        <f>Q20/I20*10</f>
        <v>#DIV/0!</v>
      </c>
      <c r="Z20" s="24" t="e">
        <f>S20/K20*10</f>
        <v>#DIV/0!</v>
      </c>
      <c r="AA20" s="15">
        <v>6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30.75" customHeight="1">
      <c r="A21" s="16" t="s">
        <v>30</v>
      </c>
      <c r="B21" s="53">
        <v>260</v>
      </c>
      <c r="C21" s="20">
        <f t="shared" si="0"/>
        <v>260</v>
      </c>
      <c r="D21" s="24">
        <f t="shared" si="1"/>
        <v>100</v>
      </c>
      <c r="E21" s="20">
        <v>190</v>
      </c>
      <c r="F21" s="20"/>
      <c r="G21" s="20">
        <v>70</v>
      </c>
      <c r="H21" s="20"/>
      <c r="I21" s="20"/>
      <c r="J21" s="20"/>
      <c r="K21" s="20"/>
      <c r="L21" s="20">
        <f t="shared" si="2"/>
        <v>534</v>
      </c>
      <c r="M21" s="20">
        <v>380</v>
      </c>
      <c r="N21" s="20"/>
      <c r="O21" s="20">
        <v>154</v>
      </c>
      <c r="P21" s="20"/>
      <c r="Q21" s="20"/>
      <c r="R21" s="20"/>
      <c r="S21" s="20"/>
      <c r="T21" s="24">
        <f>L21/C21*10</f>
        <v>20.538461538461537</v>
      </c>
      <c r="U21" s="24">
        <f>M21/E21*10</f>
        <v>20</v>
      </c>
      <c r="V21" s="24" t="e">
        <f>N21/F21*10</f>
        <v>#DIV/0!</v>
      </c>
      <c r="W21" s="24">
        <f>O21/G21*10</f>
        <v>22</v>
      </c>
      <c r="X21" s="27" t="e">
        <f>P21/H21*10</f>
        <v>#DIV/0!</v>
      </c>
      <c r="Y21" s="20" t="e">
        <f>Q21/I21*10</f>
        <v>#DIV/0!</v>
      </c>
      <c r="Z21" s="24" t="e">
        <f>S21/K21*10</f>
        <v>#DIV/0!</v>
      </c>
      <c r="AA21" s="15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30.75" customHeight="1">
      <c r="A22" s="16" t="s">
        <v>77</v>
      </c>
      <c r="B22" s="53">
        <v>150</v>
      </c>
      <c r="C22" s="20">
        <f t="shared" si="0"/>
        <v>150</v>
      </c>
      <c r="D22" s="24">
        <f t="shared" si="1"/>
        <v>100</v>
      </c>
      <c r="E22" s="20"/>
      <c r="F22" s="20"/>
      <c r="G22" s="20">
        <v>150</v>
      </c>
      <c r="H22" s="20"/>
      <c r="I22" s="20"/>
      <c r="J22" s="20"/>
      <c r="K22" s="20"/>
      <c r="L22" s="20">
        <f t="shared" si="2"/>
        <v>450</v>
      </c>
      <c r="M22" s="20"/>
      <c r="N22" s="20"/>
      <c r="O22" s="20">
        <v>450</v>
      </c>
      <c r="P22" s="20"/>
      <c r="Q22" s="20"/>
      <c r="R22" s="20"/>
      <c r="S22" s="20"/>
      <c r="T22" s="24">
        <f>L22/C22*10</f>
        <v>30</v>
      </c>
      <c r="U22" s="24" t="e">
        <f>M22/E22*10</f>
        <v>#DIV/0!</v>
      </c>
      <c r="V22" s="24" t="e">
        <f>N22/F22*10</f>
        <v>#DIV/0!</v>
      </c>
      <c r="W22" s="24">
        <f>O22/G22*10</f>
        <v>30</v>
      </c>
      <c r="X22" s="27" t="e">
        <f>P22/H22*10</f>
        <v>#DIV/0!</v>
      </c>
      <c r="Y22" s="20" t="e">
        <f>Q22/I22*10</f>
        <v>#DIV/0!</v>
      </c>
      <c r="Z22" s="24" t="e">
        <f>S22/K22*10</f>
        <v>#DIV/0!</v>
      </c>
      <c r="AA22" s="15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30.75" customHeight="1">
      <c r="A23" s="18" t="s">
        <v>7</v>
      </c>
      <c r="B23" s="26">
        <f>SUM(B6:B22)</f>
        <v>16902</v>
      </c>
      <c r="C23" s="22">
        <f t="shared" si="0"/>
        <v>14732</v>
      </c>
      <c r="D23" s="25">
        <f t="shared" si="1"/>
        <v>87.16128268843923</v>
      </c>
      <c r="E23" s="22">
        <f>SUM(E6:E22)</f>
        <v>4482</v>
      </c>
      <c r="F23" s="22">
        <f aca="true" t="shared" si="3" ref="F23:S23">SUM(F6:F22)</f>
        <v>987</v>
      </c>
      <c r="G23" s="22">
        <f t="shared" si="3"/>
        <v>5903</v>
      </c>
      <c r="H23" s="22">
        <f t="shared" si="3"/>
        <v>3112</v>
      </c>
      <c r="I23" s="22">
        <f t="shared" si="3"/>
        <v>97</v>
      </c>
      <c r="J23" s="22">
        <f t="shared" si="3"/>
        <v>45</v>
      </c>
      <c r="K23" s="22">
        <f t="shared" si="3"/>
        <v>106</v>
      </c>
      <c r="L23" s="22">
        <f>M23+N23+O23+P23+Q23+S23</f>
        <v>41911</v>
      </c>
      <c r="M23" s="22">
        <f t="shared" si="3"/>
        <v>12356</v>
      </c>
      <c r="N23" s="22">
        <f t="shared" si="3"/>
        <v>2634</v>
      </c>
      <c r="O23" s="22">
        <f t="shared" si="3"/>
        <v>18059</v>
      </c>
      <c r="P23" s="22">
        <f t="shared" si="3"/>
        <v>8216</v>
      </c>
      <c r="Q23" s="22">
        <f t="shared" si="3"/>
        <v>214</v>
      </c>
      <c r="R23" s="22">
        <f t="shared" si="3"/>
        <v>145</v>
      </c>
      <c r="S23" s="22">
        <f t="shared" si="3"/>
        <v>432</v>
      </c>
      <c r="T23" s="25">
        <f>L23/C23*10</f>
        <v>28.448954656530002</v>
      </c>
      <c r="U23" s="24">
        <f>M23/E23*10</f>
        <v>27.56804997768853</v>
      </c>
      <c r="V23" s="24">
        <f>N23/F23*10</f>
        <v>26.686930091185413</v>
      </c>
      <c r="W23" s="24">
        <f>O23/G23*10</f>
        <v>30.592918854819583</v>
      </c>
      <c r="X23" s="27">
        <f>P23/H23*10</f>
        <v>26.40102827763496</v>
      </c>
      <c r="Y23" s="20">
        <f>Q23/I23*10</f>
        <v>22.061855670103093</v>
      </c>
      <c r="Z23" s="24">
        <f>S23/K23*10</f>
        <v>40.75471698113208</v>
      </c>
      <c r="AA23" s="22">
        <f>SUM(AA6:AA22)</f>
        <v>23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ht="30.75" customHeight="1">
      <c r="A24" s="16" t="s">
        <v>4</v>
      </c>
      <c r="B24" s="53">
        <v>125</v>
      </c>
      <c r="C24" s="20">
        <f t="shared" si="0"/>
        <v>0</v>
      </c>
      <c r="D24" s="24">
        <f t="shared" si="1"/>
        <v>0</v>
      </c>
      <c r="E24" s="20"/>
      <c r="F24" s="22"/>
      <c r="G24" s="22"/>
      <c r="H24" s="22"/>
      <c r="I24" s="22"/>
      <c r="J24" s="22"/>
      <c r="K24" s="22"/>
      <c r="L24" s="20">
        <f>M24+N24+O24+P24+Q24+S24</f>
        <v>0</v>
      </c>
      <c r="M24" s="22"/>
      <c r="N24" s="22"/>
      <c r="O24" s="22"/>
      <c r="P24" s="22"/>
      <c r="Q24" s="22"/>
      <c r="R24" s="22"/>
      <c r="S24" s="22"/>
      <c r="T24" s="24" t="e">
        <f>L24/C24*10</f>
        <v>#DIV/0!</v>
      </c>
      <c r="U24" s="24" t="e">
        <f>M24/E24*10</f>
        <v>#DIV/0!</v>
      </c>
      <c r="V24" s="24" t="e">
        <f>N24/F24*10</f>
        <v>#DIV/0!</v>
      </c>
      <c r="W24" s="24" t="e">
        <f>O24/G24*10</f>
        <v>#DIV/0!</v>
      </c>
      <c r="X24" s="27" t="e">
        <f>P24/H24*10</f>
        <v>#DIV/0!</v>
      </c>
      <c r="Y24" s="20" t="e">
        <f>Q24/I24*10</f>
        <v>#DIV/0!</v>
      </c>
      <c r="Z24" s="20" t="e">
        <f>S24/K24*10</f>
        <v>#DIV/0!</v>
      </c>
      <c r="AA24" s="52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ht="30.75" customHeight="1">
      <c r="A25" s="16" t="s">
        <v>17</v>
      </c>
      <c r="B25" s="53">
        <v>377</v>
      </c>
      <c r="C25" s="20">
        <f t="shared" si="0"/>
        <v>377</v>
      </c>
      <c r="D25" s="24">
        <f t="shared" si="1"/>
        <v>100</v>
      </c>
      <c r="E25" s="20">
        <v>82</v>
      </c>
      <c r="F25" s="22"/>
      <c r="G25" s="20">
        <v>40</v>
      </c>
      <c r="H25" s="20">
        <v>255</v>
      </c>
      <c r="I25" s="22"/>
      <c r="J25" s="22"/>
      <c r="K25" s="22"/>
      <c r="L25" s="20">
        <f>M25+N25+O25+P25+Q25+S25</f>
        <v>1004</v>
      </c>
      <c r="M25" s="20">
        <v>164</v>
      </c>
      <c r="N25" s="22"/>
      <c r="O25" s="20">
        <v>100</v>
      </c>
      <c r="P25" s="20">
        <v>740</v>
      </c>
      <c r="Q25" s="22"/>
      <c r="R25" s="22"/>
      <c r="S25" s="22"/>
      <c r="T25" s="24">
        <f>L25/C25*10</f>
        <v>26.63129973474801</v>
      </c>
      <c r="U25" s="24">
        <f>M25/E25*10</f>
        <v>20</v>
      </c>
      <c r="V25" s="24" t="e">
        <f>N25/F25*10</f>
        <v>#DIV/0!</v>
      </c>
      <c r="W25" s="24">
        <f>O25/G25*10</f>
        <v>25</v>
      </c>
      <c r="X25" s="64">
        <f>P25/H25*10</f>
        <v>29.019607843137255</v>
      </c>
      <c r="Y25" s="20" t="e">
        <f>Q25/I25*10</f>
        <v>#DIV/0!</v>
      </c>
      <c r="Z25" s="20" t="e">
        <f>S25/K25*10</f>
        <v>#DIV/0!</v>
      </c>
      <c r="AA25" s="15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30.75" customHeight="1">
      <c r="A26" s="16" t="s">
        <v>18</v>
      </c>
      <c r="B26" s="53">
        <v>65</v>
      </c>
      <c r="C26" s="20">
        <f t="shared" si="0"/>
        <v>45</v>
      </c>
      <c r="D26" s="24">
        <f t="shared" si="1"/>
        <v>69.23076923076923</v>
      </c>
      <c r="E26" s="20"/>
      <c r="F26" s="22"/>
      <c r="G26" s="20">
        <v>35</v>
      </c>
      <c r="H26" s="20">
        <v>10</v>
      </c>
      <c r="I26" s="22"/>
      <c r="J26" s="22"/>
      <c r="K26" s="22"/>
      <c r="L26" s="20">
        <f>M26+N26+O26+P26+Q26+S26</f>
        <v>81</v>
      </c>
      <c r="M26" s="20"/>
      <c r="N26" s="22"/>
      <c r="O26" s="20">
        <v>63</v>
      </c>
      <c r="P26" s="20">
        <v>18</v>
      </c>
      <c r="Q26" s="22"/>
      <c r="R26" s="22"/>
      <c r="S26" s="22"/>
      <c r="T26" s="24">
        <f>L26/C26*10</f>
        <v>18</v>
      </c>
      <c r="U26" s="24" t="e">
        <f>M26/E26*10</f>
        <v>#DIV/0!</v>
      </c>
      <c r="V26" s="24" t="e">
        <f>N26/F26*10</f>
        <v>#DIV/0!</v>
      </c>
      <c r="W26" s="24">
        <f>O26/G26*10</f>
        <v>18</v>
      </c>
      <c r="X26" s="64">
        <f>P26/H26*10</f>
        <v>18</v>
      </c>
      <c r="Y26" s="20" t="e">
        <f>Q26/I26*10</f>
        <v>#DIV/0!</v>
      </c>
      <c r="Z26" s="20" t="e">
        <f>S26/K26*10</f>
        <v>#DIV/0!</v>
      </c>
      <c r="AA26" s="15">
        <v>1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ht="30.75" customHeight="1">
      <c r="A27" s="16" t="s">
        <v>19</v>
      </c>
      <c r="B27" s="53">
        <v>9</v>
      </c>
      <c r="C27" s="20">
        <f t="shared" si="0"/>
        <v>0</v>
      </c>
      <c r="D27" s="24">
        <f t="shared" si="1"/>
        <v>0</v>
      </c>
      <c r="E27" s="20"/>
      <c r="F27" s="22"/>
      <c r="G27" s="22"/>
      <c r="H27" s="22"/>
      <c r="I27" s="22"/>
      <c r="J27" s="22"/>
      <c r="K27" s="22"/>
      <c r="L27" s="20">
        <f>M27+N27+O27+P27+Q27+S27</f>
        <v>0</v>
      </c>
      <c r="M27" s="20"/>
      <c r="N27" s="20"/>
      <c r="O27" s="20"/>
      <c r="P27" s="20"/>
      <c r="Q27" s="20"/>
      <c r="R27" s="20"/>
      <c r="S27" s="20"/>
      <c r="T27" s="24" t="e">
        <f>L27/C27*10</f>
        <v>#DIV/0!</v>
      </c>
      <c r="U27" s="24" t="e">
        <f>M27/E27*10</f>
        <v>#DIV/0!</v>
      </c>
      <c r="V27" s="24" t="e">
        <f>N27/F27*10</f>
        <v>#DIV/0!</v>
      </c>
      <c r="W27" s="20" t="e">
        <f>O27/G27*10</f>
        <v>#DIV/0!</v>
      </c>
      <c r="X27" s="27" t="e">
        <f>P27/H27*10</f>
        <v>#DIV/0!</v>
      </c>
      <c r="Y27" s="20" t="e">
        <f>Q27/I27*10</f>
        <v>#DIV/0!</v>
      </c>
      <c r="Z27" s="20" t="e">
        <f>S27/K27*10</f>
        <v>#DIV/0!</v>
      </c>
      <c r="AA27" s="52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ht="30.75" customHeight="1">
      <c r="A28" s="16" t="s">
        <v>20</v>
      </c>
      <c r="B28" s="53">
        <v>98</v>
      </c>
      <c r="C28" s="20">
        <f t="shared" si="0"/>
        <v>98</v>
      </c>
      <c r="D28" s="24">
        <f t="shared" si="1"/>
        <v>100</v>
      </c>
      <c r="E28" s="20">
        <v>14</v>
      </c>
      <c r="F28" s="22"/>
      <c r="G28" s="20">
        <v>48</v>
      </c>
      <c r="H28" s="20">
        <v>30</v>
      </c>
      <c r="I28" s="20">
        <v>6</v>
      </c>
      <c r="J28" s="20"/>
      <c r="K28" s="22"/>
      <c r="L28" s="20">
        <f>M28+N28+O28+P28+Q28+S28</f>
        <v>234</v>
      </c>
      <c r="M28" s="20">
        <v>28</v>
      </c>
      <c r="N28" s="22"/>
      <c r="O28" s="20">
        <v>115</v>
      </c>
      <c r="P28" s="20">
        <v>75</v>
      </c>
      <c r="Q28" s="20">
        <v>16</v>
      </c>
      <c r="R28" s="20"/>
      <c r="S28" s="22"/>
      <c r="T28" s="24">
        <f>L28/C28*10</f>
        <v>23.877551020408166</v>
      </c>
      <c r="U28" s="24">
        <f>M28/E28*10</f>
        <v>20</v>
      </c>
      <c r="V28" s="24" t="e">
        <f>N28/F28*10</f>
        <v>#DIV/0!</v>
      </c>
      <c r="W28" s="24">
        <f>O28/G28*10</f>
        <v>23.958333333333336</v>
      </c>
      <c r="X28" s="64">
        <f>P28/H28*10</f>
        <v>25</v>
      </c>
      <c r="Y28" s="24">
        <f>Q28/I28*10</f>
        <v>26.666666666666664</v>
      </c>
      <c r="Z28" s="20" t="e">
        <f>S28/K28*10</f>
        <v>#DIV/0!</v>
      </c>
      <c r="AA28" s="15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ht="30.75" customHeight="1">
      <c r="A29" s="16" t="s">
        <v>21</v>
      </c>
      <c r="B29" s="53"/>
      <c r="C29" s="20">
        <f t="shared" si="0"/>
        <v>0</v>
      </c>
      <c r="D29" s="24"/>
      <c r="E29" s="22"/>
      <c r="F29" s="22"/>
      <c r="G29" s="22"/>
      <c r="H29" s="22"/>
      <c r="I29" s="22"/>
      <c r="J29" s="22"/>
      <c r="K29" s="22"/>
      <c r="L29" s="20">
        <f>M29+N29+O29+P29+Q29+S29</f>
        <v>0</v>
      </c>
      <c r="M29" s="20"/>
      <c r="N29" s="22"/>
      <c r="O29" s="22"/>
      <c r="P29" s="22"/>
      <c r="Q29" s="22"/>
      <c r="R29" s="22"/>
      <c r="S29" s="22"/>
      <c r="T29" s="24" t="e">
        <f>L29/C29*10</f>
        <v>#DIV/0!</v>
      </c>
      <c r="U29" s="24" t="e">
        <f>M29/E29*10</f>
        <v>#DIV/0!</v>
      </c>
      <c r="V29" s="24" t="e">
        <f>N29/F29*10</f>
        <v>#DIV/0!</v>
      </c>
      <c r="W29" s="20" t="e">
        <f>O29/G29*10</f>
        <v>#DIV/0!</v>
      </c>
      <c r="X29" s="27" t="e">
        <f>P29/H29*10</f>
        <v>#DIV/0!</v>
      </c>
      <c r="Y29" s="20" t="e">
        <f>Q29/I29*10</f>
        <v>#DIV/0!</v>
      </c>
      <c r="Z29" s="20" t="e">
        <f>S29/K29*10</f>
        <v>#DIV/0!</v>
      </c>
      <c r="AA29" s="5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30.75" customHeight="1">
      <c r="A30" s="16" t="s">
        <v>22</v>
      </c>
      <c r="B30" s="53">
        <v>221</v>
      </c>
      <c r="C30" s="20">
        <f t="shared" si="0"/>
        <v>211</v>
      </c>
      <c r="D30" s="24">
        <f t="shared" si="1"/>
        <v>95.47511312217195</v>
      </c>
      <c r="E30" s="20"/>
      <c r="F30" s="22"/>
      <c r="G30" s="20">
        <v>40</v>
      </c>
      <c r="H30" s="20">
        <v>171</v>
      </c>
      <c r="I30" s="22"/>
      <c r="J30" s="22"/>
      <c r="K30" s="22"/>
      <c r="L30" s="20">
        <f>M30+N30+O30+P30+Q30+S30</f>
        <v>613</v>
      </c>
      <c r="M30" s="20"/>
      <c r="N30" s="22"/>
      <c r="O30" s="20">
        <v>100</v>
      </c>
      <c r="P30" s="20">
        <v>513</v>
      </c>
      <c r="Q30" s="22"/>
      <c r="R30" s="22"/>
      <c r="S30" s="22"/>
      <c r="T30" s="24">
        <f>L30/C30*10</f>
        <v>29.0521327014218</v>
      </c>
      <c r="U30" s="24" t="e">
        <f>M30/E30*10</f>
        <v>#DIV/0!</v>
      </c>
      <c r="V30" s="24" t="e">
        <f>N30/F30*10</f>
        <v>#DIV/0!</v>
      </c>
      <c r="W30" s="24">
        <f>O30/G30*10</f>
        <v>25</v>
      </c>
      <c r="X30" s="64">
        <f>P30/H30*10</f>
        <v>30</v>
      </c>
      <c r="Y30" s="20" t="e">
        <f>Q30/I30*10</f>
        <v>#DIV/0!</v>
      </c>
      <c r="Z30" s="20" t="e">
        <f>S30/K30*10</f>
        <v>#DIV/0!</v>
      </c>
      <c r="AA30" s="15">
        <v>1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ht="30.75" customHeight="1">
      <c r="A31" s="16" t="s">
        <v>23</v>
      </c>
      <c r="B31" s="53"/>
      <c r="C31" s="20">
        <f t="shared" si="0"/>
        <v>0</v>
      </c>
      <c r="D31" s="24"/>
      <c r="E31" s="20"/>
      <c r="F31" s="22"/>
      <c r="G31" s="22"/>
      <c r="H31" s="22"/>
      <c r="I31" s="22"/>
      <c r="J31" s="22"/>
      <c r="K31" s="22"/>
      <c r="L31" s="20">
        <f>M31+N31+O31+P31+Q31+S31</f>
        <v>0</v>
      </c>
      <c r="M31" s="20"/>
      <c r="N31" s="22"/>
      <c r="O31" s="22"/>
      <c r="P31" s="22"/>
      <c r="Q31" s="22"/>
      <c r="R31" s="22"/>
      <c r="S31" s="22"/>
      <c r="T31" s="24" t="e">
        <f>L31/C31*10</f>
        <v>#DIV/0!</v>
      </c>
      <c r="U31" s="24" t="e">
        <f>M31/E31*10</f>
        <v>#DIV/0!</v>
      </c>
      <c r="V31" s="24" t="e">
        <f>N31/F31*10</f>
        <v>#DIV/0!</v>
      </c>
      <c r="W31" s="24" t="e">
        <f>O31/G31*10</f>
        <v>#DIV/0!</v>
      </c>
      <c r="X31" s="64" t="e">
        <f>P31/H31*10</f>
        <v>#DIV/0!</v>
      </c>
      <c r="Y31" s="20" t="e">
        <f>Q31/I31*10</f>
        <v>#DIV/0!</v>
      </c>
      <c r="Z31" s="20" t="e">
        <f>S31/K31*10</f>
        <v>#DIV/0!</v>
      </c>
      <c r="AA31" s="5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ht="30.75" customHeight="1">
      <c r="A32" s="16" t="s">
        <v>24</v>
      </c>
      <c r="B32" s="53">
        <v>150</v>
      </c>
      <c r="C32" s="20">
        <f t="shared" si="0"/>
        <v>150</v>
      </c>
      <c r="D32" s="24">
        <f t="shared" si="1"/>
        <v>100</v>
      </c>
      <c r="E32" s="20">
        <v>25</v>
      </c>
      <c r="F32" s="22"/>
      <c r="G32" s="20">
        <v>75</v>
      </c>
      <c r="H32" s="20">
        <v>50</v>
      </c>
      <c r="I32" s="22"/>
      <c r="J32" s="22"/>
      <c r="K32" s="22"/>
      <c r="L32" s="20">
        <f>M32+N32+O32+P32+Q32+S32</f>
        <v>300</v>
      </c>
      <c r="M32" s="20">
        <v>50</v>
      </c>
      <c r="N32" s="22"/>
      <c r="O32" s="20">
        <v>150</v>
      </c>
      <c r="P32" s="20">
        <v>100</v>
      </c>
      <c r="Q32" s="22"/>
      <c r="R32" s="22"/>
      <c r="S32" s="22"/>
      <c r="T32" s="24">
        <f>L32/C32*10</f>
        <v>20</v>
      </c>
      <c r="U32" s="24">
        <f>M32/E32*10</f>
        <v>20</v>
      </c>
      <c r="V32" s="24" t="e">
        <f>N32/F32*10</f>
        <v>#DIV/0!</v>
      </c>
      <c r="W32" s="24">
        <f>O32/G32*10</f>
        <v>20</v>
      </c>
      <c r="X32" s="64">
        <f>P32/H32*10</f>
        <v>20</v>
      </c>
      <c r="Y32" s="20" t="e">
        <f>Q32/I32*10</f>
        <v>#DIV/0!</v>
      </c>
      <c r="Z32" s="20" t="e">
        <f>S32/K32*10</f>
        <v>#DIV/0!</v>
      </c>
      <c r="AA32" s="15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ht="30.75" customHeight="1">
      <c r="A33" s="16" t="s">
        <v>25</v>
      </c>
      <c r="B33" s="53"/>
      <c r="C33" s="20">
        <f t="shared" si="0"/>
        <v>0</v>
      </c>
      <c r="D33" s="24"/>
      <c r="E33" s="20"/>
      <c r="F33" s="20"/>
      <c r="G33" s="20"/>
      <c r="H33" s="20"/>
      <c r="I33" s="20"/>
      <c r="J33" s="20"/>
      <c r="K33" s="20"/>
      <c r="L33" s="20">
        <f>M33+N33+O33+P33+Q33+S33</f>
        <v>0</v>
      </c>
      <c r="M33" s="20"/>
      <c r="N33" s="22"/>
      <c r="O33" s="22"/>
      <c r="P33" s="22"/>
      <c r="Q33" s="22"/>
      <c r="R33" s="22"/>
      <c r="S33" s="22"/>
      <c r="T33" s="24" t="e">
        <f>L33/C33*10</f>
        <v>#DIV/0!</v>
      </c>
      <c r="U33" s="24" t="e">
        <f>M33/E33*10</f>
        <v>#DIV/0!</v>
      </c>
      <c r="V33" s="24" t="e">
        <f>N33/F33*10</f>
        <v>#DIV/0!</v>
      </c>
      <c r="W33" s="20" t="e">
        <f>O33/G33*10</f>
        <v>#DIV/0!</v>
      </c>
      <c r="X33" s="27" t="e">
        <f>P33/H33*10</f>
        <v>#DIV/0!</v>
      </c>
      <c r="Y33" s="20" t="e">
        <f>Q33/I33*10</f>
        <v>#DIV/0!</v>
      </c>
      <c r="Z33" s="20" t="e">
        <f>S33/K33*10</f>
        <v>#DIV/0!</v>
      </c>
      <c r="AA33" s="5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30.75" customHeight="1">
      <c r="A34" s="16" t="s">
        <v>26</v>
      </c>
      <c r="B34" s="53"/>
      <c r="C34" s="20">
        <f t="shared" si="0"/>
        <v>0</v>
      </c>
      <c r="D34" s="24"/>
      <c r="E34" s="20"/>
      <c r="F34" s="20"/>
      <c r="G34" s="20"/>
      <c r="H34" s="20"/>
      <c r="I34" s="20"/>
      <c r="J34" s="20"/>
      <c r="K34" s="20"/>
      <c r="L34" s="20">
        <f>M34+N34+O34+P34+Q34+S34</f>
        <v>0</v>
      </c>
      <c r="M34" s="20"/>
      <c r="N34" s="22"/>
      <c r="O34" s="22"/>
      <c r="P34" s="22"/>
      <c r="Q34" s="22"/>
      <c r="R34" s="22"/>
      <c r="S34" s="22"/>
      <c r="T34" s="24" t="e">
        <f>L34/C34*10</f>
        <v>#DIV/0!</v>
      </c>
      <c r="U34" s="24" t="e">
        <f>M34/E34*10</f>
        <v>#DIV/0!</v>
      </c>
      <c r="V34" s="24" t="e">
        <f>N34/F34*10</f>
        <v>#DIV/0!</v>
      </c>
      <c r="W34" s="20" t="e">
        <f>O34/G34*10</f>
        <v>#DIV/0!</v>
      </c>
      <c r="X34" s="27" t="e">
        <f>P34/H34*10</f>
        <v>#DIV/0!</v>
      </c>
      <c r="Y34" s="20" t="e">
        <f>Q34/I34*10</f>
        <v>#DIV/0!</v>
      </c>
      <c r="Z34" s="20" t="e">
        <f>S34/K34*10</f>
        <v>#DIV/0!</v>
      </c>
      <c r="AA34" s="5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30.75" customHeight="1">
      <c r="A35" s="16" t="s">
        <v>28</v>
      </c>
      <c r="B35" s="53">
        <v>18</v>
      </c>
      <c r="C35" s="20">
        <f t="shared" si="0"/>
        <v>18</v>
      </c>
      <c r="D35" s="24">
        <f t="shared" si="1"/>
        <v>100</v>
      </c>
      <c r="E35" s="20">
        <v>4</v>
      </c>
      <c r="F35" s="20"/>
      <c r="G35" s="20">
        <v>10</v>
      </c>
      <c r="H35" s="20">
        <v>4</v>
      </c>
      <c r="I35" s="20"/>
      <c r="J35" s="20"/>
      <c r="K35" s="20"/>
      <c r="L35" s="20">
        <f>M35+N35+O35+P35+Q35+S35</f>
        <v>58</v>
      </c>
      <c r="M35" s="20">
        <v>12</v>
      </c>
      <c r="N35" s="22"/>
      <c r="O35" s="20">
        <v>30</v>
      </c>
      <c r="P35" s="20">
        <v>16</v>
      </c>
      <c r="Q35" s="22"/>
      <c r="R35" s="22"/>
      <c r="S35" s="22"/>
      <c r="T35" s="24">
        <f>L35/C35*10</f>
        <v>32.22222222222222</v>
      </c>
      <c r="U35" s="24">
        <f>M35/E35*10</f>
        <v>30</v>
      </c>
      <c r="V35" s="24" t="e">
        <f>N35/F35*10</f>
        <v>#DIV/0!</v>
      </c>
      <c r="W35" s="24">
        <f>O35/G35*10</f>
        <v>30</v>
      </c>
      <c r="X35" s="64">
        <f>P35/H35*10</f>
        <v>40</v>
      </c>
      <c r="Y35" s="20" t="e">
        <f>Q35/I35*10</f>
        <v>#DIV/0!</v>
      </c>
      <c r="Z35" s="20" t="e">
        <f>S35/K35*10</f>
        <v>#DIV/0!</v>
      </c>
      <c r="AA35" s="15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30.75" customHeight="1">
      <c r="A36" s="16" t="s">
        <v>29</v>
      </c>
      <c r="B36" s="53">
        <v>49</v>
      </c>
      <c r="C36" s="20">
        <f t="shared" si="0"/>
        <v>49</v>
      </c>
      <c r="D36" s="24">
        <f t="shared" si="1"/>
        <v>100</v>
      </c>
      <c r="E36" s="20">
        <v>8</v>
      </c>
      <c r="F36" s="20"/>
      <c r="G36" s="20">
        <v>25</v>
      </c>
      <c r="H36" s="20">
        <v>6</v>
      </c>
      <c r="I36" s="20">
        <v>10</v>
      </c>
      <c r="J36" s="20"/>
      <c r="K36" s="20"/>
      <c r="L36" s="20">
        <f>M36+N36+O36+P36+Q36+S36</f>
        <v>123</v>
      </c>
      <c r="M36" s="20">
        <v>20</v>
      </c>
      <c r="N36" s="22"/>
      <c r="O36" s="20">
        <v>63</v>
      </c>
      <c r="P36" s="20">
        <v>15</v>
      </c>
      <c r="Q36" s="20">
        <v>25</v>
      </c>
      <c r="R36" s="22"/>
      <c r="S36" s="22"/>
      <c r="T36" s="24">
        <f>L36/C36*10</f>
        <v>25.10204081632653</v>
      </c>
      <c r="U36" s="24">
        <f>M36/E36*10</f>
        <v>25</v>
      </c>
      <c r="V36" s="24" t="e">
        <f>N36/F36*10</f>
        <v>#DIV/0!</v>
      </c>
      <c r="W36" s="24">
        <f>O36/G36*10</f>
        <v>25.2</v>
      </c>
      <c r="X36" s="64">
        <f>P36/H36*10</f>
        <v>25</v>
      </c>
      <c r="Y36" s="20">
        <f>Q36/I36*10</f>
        <v>25</v>
      </c>
      <c r="Z36" s="20" t="e">
        <f>S36/K36*10</f>
        <v>#DIV/0!</v>
      </c>
      <c r="AA36" s="15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30.75" customHeight="1">
      <c r="A37" s="16" t="s">
        <v>36</v>
      </c>
      <c r="B37" s="53">
        <v>216</v>
      </c>
      <c r="C37" s="20">
        <f t="shared" si="0"/>
        <v>216</v>
      </c>
      <c r="D37" s="24">
        <f t="shared" si="1"/>
        <v>100</v>
      </c>
      <c r="E37" s="20"/>
      <c r="F37" s="20"/>
      <c r="G37" s="20"/>
      <c r="H37" s="20">
        <v>216</v>
      </c>
      <c r="I37" s="20"/>
      <c r="J37" s="20"/>
      <c r="K37" s="20"/>
      <c r="L37" s="20">
        <f>M37+N37+O37+P37+Q37+S37</f>
        <v>607</v>
      </c>
      <c r="M37" s="20"/>
      <c r="N37" s="22"/>
      <c r="O37" s="22"/>
      <c r="P37" s="20">
        <v>607</v>
      </c>
      <c r="Q37" s="22"/>
      <c r="R37" s="22"/>
      <c r="S37" s="22"/>
      <c r="T37" s="24">
        <f>L37/C37*10</f>
        <v>28.10185185185185</v>
      </c>
      <c r="U37" s="24" t="e">
        <f>M37/E37*10</f>
        <v>#DIV/0!</v>
      </c>
      <c r="V37" s="24" t="e">
        <f>N37/F37*10</f>
        <v>#DIV/0!</v>
      </c>
      <c r="W37" s="24" t="e">
        <f>O37/G37*10</f>
        <v>#DIV/0!</v>
      </c>
      <c r="X37" s="64">
        <f>P37/H37*10</f>
        <v>28.10185185185185</v>
      </c>
      <c r="Y37" s="20" t="e">
        <f>Q37/I37*10</f>
        <v>#DIV/0!</v>
      </c>
      <c r="Z37" s="20" t="e">
        <f>S37/K37*10</f>
        <v>#DIV/0!</v>
      </c>
      <c r="AA37" s="15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30.75" customHeight="1">
      <c r="A38" s="16" t="s">
        <v>37</v>
      </c>
      <c r="B38" s="53">
        <v>436</v>
      </c>
      <c r="C38" s="20">
        <f t="shared" si="0"/>
        <v>436</v>
      </c>
      <c r="D38" s="24">
        <f t="shared" si="1"/>
        <v>100</v>
      </c>
      <c r="E38" s="20">
        <v>28</v>
      </c>
      <c r="F38" s="20"/>
      <c r="G38" s="20">
        <v>179</v>
      </c>
      <c r="H38" s="20">
        <v>170</v>
      </c>
      <c r="I38" s="20">
        <v>41</v>
      </c>
      <c r="J38" s="20">
        <v>18</v>
      </c>
      <c r="K38" s="20"/>
      <c r="L38" s="20">
        <f>M38+N38+O38+P38+Q38+S38</f>
        <v>943</v>
      </c>
      <c r="M38" s="20">
        <v>64</v>
      </c>
      <c r="N38" s="22"/>
      <c r="O38" s="20">
        <v>394</v>
      </c>
      <c r="P38" s="20">
        <v>391</v>
      </c>
      <c r="Q38" s="20">
        <v>94</v>
      </c>
      <c r="R38" s="20">
        <v>36</v>
      </c>
      <c r="S38" s="22"/>
      <c r="T38" s="24">
        <f>L38/C38*10</f>
        <v>21.628440366972477</v>
      </c>
      <c r="U38" s="24">
        <f>M38/E38*10</f>
        <v>22.857142857142854</v>
      </c>
      <c r="V38" s="24" t="e">
        <f>N38/F38*10</f>
        <v>#DIV/0!</v>
      </c>
      <c r="W38" s="24">
        <f>O38/G38*10</f>
        <v>22.011173184357542</v>
      </c>
      <c r="X38" s="64">
        <f>P38/H38*10</f>
        <v>23</v>
      </c>
      <c r="Y38" s="20">
        <f>Q38/I38*10</f>
        <v>22.926829268292682</v>
      </c>
      <c r="Z38" s="20" t="e">
        <f>S38/K38*10</f>
        <v>#DIV/0!</v>
      </c>
      <c r="AA38" s="15">
        <v>2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7" ht="30.75" customHeight="1">
      <c r="A39" s="18" t="s">
        <v>2</v>
      </c>
      <c r="B39" s="55">
        <f>SUM(B24:B38)</f>
        <v>1764</v>
      </c>
      <c r="C39" s="22">
        <f t="shared" si="0"/>
        <v>1600</v>
      </c>
      <c r="D39" s="25">
        <f t="shared" si="1"/>
        <v>90.702947845805</v>
      </c>
      <c r="E39" s="22">
        <f aca="true" t="shared" si="4" ref="E39:S39">SUM(E24:E38)</f>
        <v>161</v>
      </c>
      <c r="F39" s="22">
        <f t="shared" si="4"/>
        <v>0</v>
      </c>
      <c r="G39" s="22">
        <f t="shared" si="4"/>
        <v>452</v>
      </c>
      <c r="H39" s="22">
        <f t="shared" si="4"/>
        <v>912</v>
      </c>
      <c r="I39" s="22">
        <f t="shared" si="4"/>
        <v>57</v>
      </c>
      <c r="J39" s="22">
        <f t="shared" si="4"/>
        <v>18</v>
      </c>
      <c r="K39" s="22">
        <f t="shared" si="4"/>
        <v>0</v>
      </c>
      <c r="L39" s="22">
        <f t="shared" si="4"/>
        <v>3963</v>
      </c>
      <c r="M39" s="22">
        <f t="shared" si="4"/>
        <v>338</v>
      </c>
      <c r="N39" s="22">
        <f t="shared" si="4"/>
        <v>0</v>
      </c>
      <c r="O39" s="22">
        <f t="shared" si="4"/>
        <v>1015</v>
      </c>
      <c r="P39" s="22">
        <f t="shared" si="4"/>
        <v>2475</v>
      </c>
      <c r="Q39" s="22">
        <f t="shared" si="4"/>
        <v>135</v>
      </c>
      <c r="R39" s="22">
        <f t="shared" si="4"/>
        <v>36</v>
      </c>
      <c r="S39" s="22">
        <f t="shared" si="4"/>
        <v>0</v>
      </c>
      <c r="T39" s="25">
        <f>L39/C39*10</f>
        <v>24.76875</v>
      </c>
      <c r="U39" s="25">
        <f>M39/E39*10</f>
        <v>20.99378881987578</v>
      </c>
      <c r="V39" s="25" t="e">
        <f>N39/F39*10</f>
        <v>#DIV/0!</v>
      </c>
      <c r="W39" s="25">
        <f>O39/G39*10</f>
        <v>22.455752212389378</v>
      </c>
      <c r="X39" s="93">
        <f>P39/H39*10</f>
        <v>27.138157894736842</v>
      </c>
      <c r="Y39" s="25">
        <f>Q39/I39*10</f>
        <v>23.684210526315788</v>
      </c>
      <c r="Z39" s="20" t="e">
        <f>S39/K39*10</f>
        <v>#DIV/0!</v>
      </c>
      <c r="AA39" s="22">
        <f>SUM(AA24:AA38)</f>
        <v>4</v>
      </c>
    </row>
    <row r="40" spans="1:27" ht="30.75" customHeight="1">
      <c r="A40" s="71" t="s">
        <v>3</v>
      </c>
      <c r="B40" s="56">
        <f>B39+B23</f>
        <v>18666</v>
      </c>
      <c r="C40" s="22">
        <f t="shared" si="0"/>
        <v>16332</v>
      </c>
      <c r="D40" s="25">
        <f t="shared" si="1"/>
        <v>87.49598199935711</v>
      </c>
      <c r="E40" s="22">
        <f>E39+E23</f>
        <v>4643</v>
      </c>
      <c r="F40" s="26">
        <f>F23+F39</f>
        <v>987</v>
      </c>
      <c r="G40" s="22">
        <f>G39+G23</f>
        <v>6355</v>
      </c>
      <c r="H40" s="22">
        <f>H39+H23</f>
        <v>4024</v>
      </c>
      <c r="I40" s="22">
        <f>I39+I23</f>
        <v>154</v>
      </c>
      <c r="J40" s="22">
        <f>J39+J23</f>
        <v>63</v>
      </c>
      <c r="K40" s="22">
        <f>K39+K23</f>
        <v>106</v>
      </c>
      <c r="L40" s="26">
        <f aca="true" t="shared" si="5" ref="L40:S40">L23+L39</f>
        <v>45874</v>
      </c>
      <c r="M40" s="26">
        <f t="shared" si="5"/>
        <v>12694</v>
      </c>
      <c r="N40" s="25">
        <f t="shared" si="5"/>
        <v>2634</v>
      </c>
      <c r="O40" s="26">
        <f t="shared" si="5"/>
        <v>19074</v>
      </c>
      <c r="P40" s="26">
        <f t="shared" si="5"/>
        <v>10691</v>
      </c>
      <c r="Q40" s="26">
        <f t="shared" si="5"/>
        <v>349</v>
      </c>
      <c r="R40" s="26">
        <f t="shared" si="5"/>
        <v>181</v>
      </c>
      <c r="S40" s="26">
        <f t="shared" si="5"/>
        <v>432</v>
      </c>
      <c r="T40" s="25">
        <f>L40/C40*10</f>
        <v>28.08841538084742</v>
      </c>
      <c r="U40" s="25">
        <f>M40/E40*10</f>
        <v>27.34008184363558</v>
      </c>
      <c r="V40" s="25">
        <f>N40/F40*10</f>
        <v>26.686930091185413</v>
      </c>
      <c r="W40" s="25">
        <f>O40/G40*10</f>
        <v>30.014162077104643</v>
      </c>
      <c r="X40" s="94">
        <f>P40/H40*10</f>
        <v>26.568091451292247</v>
      </c>
      <c r="Y40" s="25">
        <f>Q40/I40*10</f>
        <v>22.662337662337663</v>
      </c>
      <c r="Z40" s="24">
        <f>S40/K40*10</f>
        <v>40.75471698113208</v>
      </c>
      <c r="AA40" s="26">
        <f>AA23+AA39</f>
        <v>27</v>
      </c>
    </row>
    <row r="41" spans="1:24" ht="18" customHeight="1">
      <c r="A41" s="72"/>
      <c r="X41" s="65"/>
    </row>
    <row r="42" spans="1:24" ht="12.75">
      <c r="A42" s="72"/>
      <c r="X42" s="66"/>
    </row>
  </sheetData>
  <sheetProtection/>
  <mergeCells count="5">
    <mergeCell ref="A1:Z1"/>
    <mergeCell ref="E2:K2"/>
    <mergeCell ref="E3:F3"/>
    <mergeCell ref="M2:S2"/>
    <mergeCell ref="U2:Z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G40"/>
  <sheetViews>
    <sheetView tabSelected="1" view="pageBreakPreview" zoomScale="75" zoomScaleNormal="75" zoomScaleSheetLayoutView="75" zoomScalePageLayoutView="0" workbookViewId="0" topLeftCell="A1">
      <pane xSplit="1" ySplit="5" topLeftCell="N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36" sqref="V36"/>
    </sheetView>
  </sheetViews>
  <sheetFormatPr defaultColWidth="9.00390625" defaultRowHeight="12.75"/>
  <cols>
    <col min="1" max="1" width="42.25390625" style="4" customWidth="1"/>
    <col min="2" max="2" width="10.375" style="0" customWidth="1"/>
    <col min="3" max="3" width="13.25390625" style="0" customWidth="1"/>
    <col min="4" max="4" width="10.125" style="0" customWidth="1"/>
    <col min="5" max="5" width="13.125" style="0" customWidth="1"/>
    <col min="6" max="6" width="10.875" style="0" customWidth="1"/>
    <col min="7" max="7" width="10.00390625" style="0" customWidth="1"/>
    <col min="8" max="8" width="11.875" style="0" customWidth="1"/>
    <col min="9" max="9" width="12.625" style="0" customWidth="1"/>
    <col min="10" max="10" width="11.625" style="0" customWidth="1"/>
    <col min="11" max="12" width="11.00390625" style="0" customWidth="1"/>
    <col min="13" max="13" width="10.25390625" style="0" customWidth="1"/>
    <col min="14" max="14" width="12.375" style="0" customWidth="1"/>
    <col min="15" max="15" width="11.25390625" style="0" customWidth="1"/>
    <col min="16" max="16" width="10.625" style="0" customWidth="1"/>
    <col min="17" max="17" width="9.25390625" style="0" bestFit="1" customWidth="1"/>
    <col min="18" max="18" width="9.25390625" style="0" customWidth="1"/>
    <col min="19" max="19" width="11.625" style="0" customWidth="1"/>
    <col min="21" max="21" width="9.875" style="0" customWidth="1"/>
    <col min="22" max="22" width="11.875" style="0" customWidth="1"/>
    <col min="23" max="23" width="10.125" style="0" customWidth="1"/>
    <col min="25" max="25" width="10.125" style="0" customWidth="1"/>
  </cols>
  <sheetData>
    <row r="1" spans="1:13" ht="24" customHeight="1">
      <c r="A1" s="86" t="s">
        <v>108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78"/>
    </row>
    <row r="2" spans="1:29" ht="18">
      <c r="A2" s="6" t="s">
        <v>1</v>
      </c>
      <c r="B2" s="5" t="s">
        <v>8</v>
      </c>
      <c r="C2" s="5" t="s">
        <v>41</v>
      </c>
      <c r="D2" s="5" t="s">
        <v>51</v>
      </c>
      <c r="E2" s="5" t="s">
        <v>51</v>
      </c>
      <c r="F2" s="83" t="s">
        <v>48</v>
      </c>
      <c r="G2" s="84"/>
      <c r="H2" s="85"/>
      <c r="I2" s="5" t="s">
        <v>85</v>
      </c>
      <c r="J2" s="87" t="s">
        <v>88</v>
      </c>
      <c r="K2" s="88"/>
      <c r="L2" s="88"/>
      <c r="M2" s="101"/>
      <c r="N2" s="89" t="s">
        <v>90</v>
      </c>
      <c r="O2" s="90"/>
      <c r="P2" s="90"/>
      <c r="Q2" s="90"/>
      <c r="R2" s="87" t="s">
        <v>97</v>
      </c>
      <c r="S2" s="88"/>
      <c r="T2" s="89"/>
      <c r="U2" s="83" t="s">
        <v>105</v>
      </c>
      <c r="V2" s="85"/>
      <c r="W2" s="5" t="s">
        <v>66</v>
      </c>
      <c r="X2" s="83" t="s">
        <v>109</v>
      </c>
      <c r="Y2" s="85"/>
      <c r="Z2" s="5" t="s">
        <v>66</v>
      </c>
      <c r="AA2" s="83" t="s">
        <v>111</v>
      </c>
      <c r="AB2" s="85"/>
      <c r="AC2" s="5" t="s">
        <v>66</v>
      </c>
    </row>
    <row r="3" spans="1:29" ht="16.5" customHeight="1">
      <c r="A3" s="13"/>
      <c r="B3" s="7" t="s">
        <v>39</v>
      </c>
      <c r="C3" s="7" t="s">
        <v>42</v>
      </c>
      <c r="D3" s="7" t="s">
        <v>45</v>
      </c>
      <c r="E3" s="7" t="s">
        <v>47</v>
      </c>
      <c r="F3" s="8" t="s">
        <v>79</v>
      </c>
      <c r="G3" s="8" t="s">
        <v>49</v>
      </c>
      <c r="H3" s="8" t="s">
        <v>50</v>
      </c>
      <c r="I3" s="7" t="s">
        <v>86</v>
      </c>
      <c r="J3" s="5" t="s">
        <v>87</v>
      </c>
      <c r="K3" s="5" t="s">
        <v>89</v>
      </c>
      <c r="L3" s="95" t="s">
        <v>72</v>
      </c>
      <c r="M3" s="7" t="s">
        <v>110</v>
      </c>
      <c r="N3" s="98" t="s">
        <v>75</v>
      </c>
      <c r="O3" s="61" t="s">
        <v>94</v>
      </c>
      <c r="P3" s="5" t="s">
        <v>91</v>
      </c>
      <c r="Q3" s="5" t="s">
        <v>93</v>
      </c>
      <c r="R3" s="61" t="s">
        <v>94</v>
      </c>
      <c r="S3" s="7" t="s">
        <v>91</v>
      </c>
      <c r="T3" s="7" t="s">
        <v>93</v>
      </c>
      <c r="U3" s="61" t="s">
        <v>94</v>
      </c>
      <c r="V3" s="7" t="s">
        <v>91</v>
      </c>
      <c r="W3" s="7" t="s">
        <v>67</v>
      </c>
      <c r="X3" s="61" t="s">
        <v>94</v>
      </c>
      <c r="Y3" s="7" t="s">
        <v>91</v>
      </c>
      <c r="Z3" s="7" t="s">
        <v>67</v>
      </c>
      <c r="AA3" s="61" t="s">
        <v>94</v>
      </c>
      <c r="AB3" s="7" t="s">
        <v>91</v>
      </c>
      <c r="AC3" s="7" t="s">
        <v>67</v>
      </c>
    </row>
    <row r="4" spans="1:29" ht="18">
      <c r="A4" s="13" t="s">
        <v>0</v>
      </c>
      <c r="B4" s="9" t="s">
        <v>40</v>
      </c>
      <c r="C4" s="21" t="s">
        <v>53</v>
      </c>
      <c r="D4" s="9" t="s">
        <v>46</v>
      </c>
      <c r="E4" s="9" t="s">
        <v>46</v>
      </c>
      <c r="F4" s="10" t="s">
        <v>5</v>
      </c>
      <c r="G4" s="10" t="s">
        <v>5</v>
      </c>
      <c r="H4" s="10" t="s">
        <v>5</v>
      </c>
      <c r="I4" s="7" t="s">
        <v>6</v>
      </c>
      <c r="J4" s="7" t="s">
        <v>6</v>
      </c>
      <c r="K4" s="7" t="s">
        <v>65</v>
      </c>
      <c r="L4" s="96" t="s">
        <v>73</v>
      </c>
      <c r="M4" s="7" t="s">
        <v>6</v>
      </c>
      <c r="N4" s="8" t="s">
        <v>95</v>
      </c>
      <c r="O4" s="61" t="s">
        <v>6</v>
      </c>
      <c r="P4" s="7" t="s">
        <v>92</v>
      </c>
      <c r="Q4" s="7" t="s">
        <v>80</v>
      </c>
      <c r="R4" s="61" t="s">
        <v>6</v>
      </c>
      <c r="S4" s="7" t="s">
        <v>92</v>
      </c>
      <c r="T4" s="7" t="s">
        <v>80</v>
      </c>
      <c r="U4" s="91"/>
      <c r="V4" s="9" t="s">
        <v>92</v>
      </c>
      <c r="W4" s="9" t="s">
        <v>68</v>
      </c>
      <c r="X4" s="91"/>
      <c r="Y4" s="9" t="s">
        <v>92</v>
      </c>
      <c r="Z4" s="9" t="s">
        <v>68</v>
      </c>
      <c r="AA4" s="91"/>
      <c r="AB4" s="9" t="s">
        <v>92</v>
      </c>
      <c r="AC4" s="9" t="s">
        <v>68</v>
      </c>
    </row>
    <row r="5" spans="1:29" ht="18">
      <c r="A5" s="14"/>
      <c r="B5" s="11" t="s">
        <v>6</v>
      </c>
      <c r="C5" s="19" t="s">
        <v>6</v>
      </c>
      <c r="D5" s="11" t="s">
        <v>6</v>
      </c>
      <c r="E5" s="11" t="s">
        <v>6</v>
      </c>
      <c r="F5" s="12"/>
      <c r="G5" s="12"/>
      <c r="H5" s="12"/>
      <c r="I5" s="57"/>
      <c r="J5" s="57"/>
      <c r="K5" s="60" t="s">
        <v>6</v>
      </c>
      <c r="L5" s="97" t="s">
        <v>6</v>
      </c>
      <c r="M5" s="60"/>
      <c r="N5" s="99" t="s">
        <v>96</v>
      </c>
      <c r="P5" s="63" t="s">
        <v>5</v>
      </c>
      <c r="Q5" s="62"/>
      <c r="S5" s="63" t="s">
        <v>5</v>
      </c>
      <c r="T5" s="62"/>
      <c r="U5" s="92" t="s">
        <v>6</v>
      </c>
      <c r="V5" s="19" t="s">
        <v>5</v>
      </c>
      <c r="W5" s="19" t="s">
        <v>80</v>
      </c>
      <c r="X5" s="92" t="s">
        <v>6</v>
      </c>
      <c r="Y5" s="19" t="s">
        <v>5</v>
      </c>
      <c r="Z5" s="19" t="s">
        <v>80</v>
      </c>
      <c r="AA5" s="92" t="s">
        <v>6</v>
      </c>
      <c r="AB5" s="19" t="s">
        <v>5</v>
      </c>
      <c r="AC5" s="19" t="s">
        <v>80</v>
      </c>
    </row>
    <row r="6" spans="1:29" ht="30.75" customHeight="1">
      <c r="A6" s="16" t="s">
        <v>9</v>
      </c>
      <c r="B6" s="20">
        <v>1500</v>
      </c>
      <c r="C6" s="20">
        <v>1200</v>
      </c>
      <c r="D6" s="53">
        <v>215</v>
      </c>
      <c r="E6" s="53">
        <v>165</v>
      </c>
      <c r="F6" s="53">
        <v>300</v>
      </c>
      <c r="G6" s="53">
        <v>1100</v>
      </c>
      <c r="H6" s="53"/>
      <c r="I6" s="15"/>
      <c r="J6" s="15">
        <f>K6+L6</f>
        <v>1340</v>
      </c>
      <c r="K6" s="15">
        <v>1340</v>
      </c>
      <c r="L6" s="15"/>
      <c r="M6" s="100"/>
      <c r="N6" s="15"/>
      <c r="O6" s="15"/>
      <c r="P6" s="15"/>
      <c r="Q6" s="15"/>
      <c r="R6" s="68"/>
      <c r="S6" s="68"/>
      <c r="T6" s="68"/>
      <c r="U6" s="20"/>
      <c r="V6" s="23"/>
      <c r="W6" s="23"/>
      <c r="X6" s="15"/>
      <c r="Y6" s="15"/>
      <c r="Z6" s="15"/>
      <c r="AA6" s="15"/>
      <c r="AB6" s="15"/>
      <c r="AC6" s="15"/>
    </row>
    <row r="7" spans="1:29" ht="30.75" customHeight="1">
      <c r="A7" s="16" t="s">
        <v>10</v>
      </c>
      <c r="B7" s="20">
        <v>500</v>
      </c>
      <c r="C7" s="20">
        <v>500</v>
      </c>
      <c r="D7" s="53"/>
      <c r="E7" s="53">
        <v>150</v>
      </c>
      <c r="F7" s="53">
        <v>400</v>
      </c>
      <c r="G7" s="53"/>
      <c r="H7" s="53"/>
      <c r="I7" s="15">
        <v>80</v>
      </c>
      <c r="J7" s="15">
        <f aca="true" t="shared" si="0" ref="J7:J40">K7+L7</f>
        <v>500</v>
      </c>
      <c r="K7" s="15">
        <v>500</v>
      </c>
      <c r="L7" s="15"/>
      <c r="M7" s="15"/>
      <c r="N7" s="15"/>
      <c r="O7" s="15"/>
      <c r="P7" s="15"/>
      <c r="Q7" s="15"/>
      <c r="R7" s="68"/>
      <c r="S7" s="68"/>
      <c r="T7" s="68"/>
      <c r="U7" s="20"/>
      <c r="V7" s="20"/>
      <c r="W7" s="20"/>
      <c r="X7" s="15"/>
      <c r="Y7" s="15"/>
      <c r="Z7" s="15"/>
      <c r="AA7" s="15"/>
      <c r="AB7" s="15"/>
      <c r="AC7" s="15"/>
    </row>
    <row r="8" spans="1:29" ht="30.75" customHeight="1">
      <c r="A8" s="17" t="s">
        <v>11</v>
      </c>
      <c r="B8" s="20">
        <v>300</v>
      </c>
      <c r="C8" s="20">
        <v>300</v>
      </c>
      <c r="D8" s="20">
        <v>60</v>
      </c>
      <c r="E8" s="20">
        <v>141</v>
      </c>
      <c r="F8" s="20">
        <v>250</v>
      </c>
      <c r="G8" s="20"/>
      <c r="H8" s="20">
        <v>700</v>
      </c>
      <c r="I8" s="15"/>
      <c r="J8" s="15">
        <f t="shared" si="0"/>
        <v>127</v>
      </c>
      <c r="K8" s="15"/>
      <c r="L8" s="15">
        <v>127</v>
      </c>
      <c r="M8" s="15">
        <v>50</v>
      </c>
      <c r="N8" s="15"/>
      <c r="O8" s="15"/>
      <c r="P8" s="15"/>
      <c r="Q8" s="15"/>
      <c r="R8" s="68"/>
      <c r="S8" s="68"/>
      <c r="T8" s="68"/>
      <c r="U8" s="20"/>
      <c r="V8" s="20"/>
      <c r="W8" s="20"/>
      <c r="X8" s="15"/>
      <c r="Y8" s="15"/>
      <c r="Z8" s="15"/>
      <c r="AA8" s="15"/>
      <c r="AB8" s="15"/>
      <c r="AC8" s="15"/>
    </row>
    <row r="9" spans="1:29" ht="30.75" customHeight="1">
      <c r="A9" s="16" t="s">
        <v>12</v>
      </c>
      <c r="B9" s="20"/>
      <c r="C9" s="20"/>
      <c r="D9" s="53"/>
      <c r="E9" s="53">
        <v>310</v>
      </c>
      <c r="F9" s="53">
        <v>100</v>
      </c>
      <c r="G9" s="53">
        <v>1200</v>
      </c>
      <c r="H9" s="53"/>
      <c r="I9" s="15"/>
      <c r="J9" s="15">
        <f t="shared" si="0"/>
        <v>0</v>
      </c>
      <c r="K9" s="15"/>
      <c r="L9" s="15"/>
      <c r="M9" s="15"/>
      <c r="N9" s="15"/>
      <c r="O9" s="15"/>
      <c r="P9" s="15"/>
      <c r="Q9" s="15"/>
      <c r="R9" s="68"/>
      <c r="S9" s="68"/>
      <c r="T9" s="68"/>
      <c r="U9" s="20"/>
      <c r="V9" s="20"/>
      <c r="W9" s="20"/>
      <c r="X9" s="15"/>
      <c r="Y9" s="15"/>
      <c r="Z9" s="15"/>
      <c r="AA9" s="15"/>
      <c r="AB9" s="15"/>
      <c r="AC9" s="15"/>
    </row>
    <row r="10" spans="1:29" ht="30.75" customHeight="1">
      <c r="A10" s="16" t="s">
        <v>13</v>
      </c>
      <c r="B10" s="20">
        <v>500</v>
      </c>
      <c r="C10" s="20">
        <v>250</v>
      </c>
      <c r="D10" s="53">
        <v>150</v>
      </c>
      <c r="E10" s="53">
        <v>700</v>
      </c>
      <c r="F10" s="53">
        <v>765</v>
      </c>
      <c r="G10" s="53">
        <v>800</v>
      </c>
      <c r="H10" s="53"/>
      <c r="I10" s="15"/>
      <c r="J10" s="15">
        <f t="shared" si="0"/>
        <v>10</v>
      </c>
      <c r="K10" s="15"/>
      <c r="L10" s="15">
        <v>10</v>
      </c>
      <c r="M10" s="15"/>
      <c r="N10" s="15"/>
      <c r="O10" s="15"/>
      <c r="P10" s="15"/>
      <c r="Q10" s="15"/>
      <c r="R10" s="68"/>
      <c r="S10" s="68"/>
      <c r="T10" s="68"/>
      <c r="U10" s="20"/>
      <c r="V10" s="20"/>
      <c r="W10" s="20"/>
      <c r="X10" s="15">
        <v>50</v>
      </c>
      <c r="Y10" s="15">
        <v>7</v>
      </c>
      <c r="Z10" s="24">
        <f>Y10/X10*10</f>
        <v>1.4000000000000001</v>
      </c>
      <c r="AA10" s="15"/>
      <c r="AB10" s="15"/>
      <c r="AC10" s="15"/>
    </row>
    <row r="11" spans="1:29" ht="30.75" customHeight="1">
      <c r="A11" s="16" t="s">
        <v>31</v>
      </c>
      <c r="B11" s="20"/>
      <c r="C11" s="20">
        <v>100</v>
      </c>
      <c r="D11" s="20">
        <v>100</v>
      </c>
      <c r="E11" s="20">
        <v>158</v>
      </c>
      <c r="F11" s="20">
        <v>80</v>
      </c>
      <c r="G11" s="20"/>
      <c r="H11" s="20"/>
      <c r="I11" s="15"/>
      <c r="J11" s="15">
        <f t="shared" si="0"/>
        <v>0</v>
      </c>
      <c r="K11" s="15"/>
      <c r="L11" s="15"/>
      <c r="M11" s="15"/>
      <c r="N11" s="15"/>
      <c r="O11" s="15"/>
      <c r="P11" s="15"/>
      <c r="Q11" s="15"/>
      <c r="R11" s="68"/>
      <c r="S11" s="68"/>
      <c r="T11" s="68"/>
      <c r="U11" s="20"/>
      <c r="V11" s="20"/>
      <c r="W11" s="20"/>
      <c r="X11" s="15"/>
      <c r="Y11" s="15"/>
      <c r="Z11" s="15"/>
      <c r="AA11" s="15"/>
      <c r="AB11" s="15"/>
      <c r="AC11" s="15"/>
    </row>
    <row r="12" spans="1:29" ht="30.75" customHeight="1">
      <c r="A12" s="16" t="s">
        <v>32</v>
      </c>
      <c r="B12" s="20"/>
      <c r="C12" s="20"/>
      <c r="D12" s="20"/>
      <c r="E12" s="20"/>
      <c r="F12" s="20"/>
      <c r="G12" s="20"/>
      <c r="H12" s="20"/>
      <c r="I12" s="15"/>
      <c r="J12" s="15">
        <f t="shared" si="0"/>
        <v>0</v>
      </c>
      <c r="K12" s="15"/>
      <c r="L12" s="15"/>
      <c r="M12" s="15"/>
      <c r="N12" s="15">
        <v>35</v>
      </c>
      <c r="O12" s="15">
        <v>13</v>
      </c>
      <c r="P12" s="15">
        <v>403</v>
      </c>
      <c r="Q12" s="15">
        <f>P12/O12*10</f>
        <v>310</v>
      </c>
      <c r="R12" s="68"/>
      <c r="S12" s="68"/>
      <c r="T12" s="68"/>
      <c r="U12" s="20"/>
      <c r="V12" s="20"/>
      <c r="W12" s="20"/>
      <c r="X12" s="15"/>
      <c r="Y12" s="15"/>
      <c r="Z12" s="15"/>
      <c r="AA12" s="15"/>
      <c r="AB12" s="15"/>
      <c r="AC12" s="15"/>
    </row>
    <row r="13" spans="1:29" ht="30.75" customHeight="1">
      <c r="A13" s="16" t="s">
        <v>14</v>
      </c>
      <c r="B13" s="20"/>
      <c r="C13" s="20"/>
      <c r="D13" s="20"/>
      <c r="E13" s="20">
        <v>10</v>
      </c>
      <c r="F13" s="20">
        <v>30</v>
      </c>
      <c r="G13" s="20"/>
      <c r="H13" s="20"/>
      <c r="I13" s="15"/>
      <c r="J13" s="15">
        <f t="shared" si="0"/>
        <v>0</v>
      </c>
      <c r="K13" s="15"/>
      <c r="L13" s="15"/>
      <c r="M13" s="15"/>
      <c r="N13" s="15">
        <v>10</v>
      </c>
      <c r="O13" s="15">
        <v>8</v>
      </c>
      <c r="P13" s="15">
        <v>240</v>
      </c>
      <c r="Q13" s="15">
        <f>P13/O13*10</f>
        <v>300</v>
      </c>
      <c r="R13" s="68"/>
      <c r="S13" s="68"/>
      <c r="T13" s="68"/>
      <c r="U13" s="20"/>
      <c r="V13" s="20"/>
      <c r="W13" s="20"/>
      <c r="X13" s="15"/>
      <c r="Y13" s="15"/>
      <c r="Z13" s="15"/>
      <c r="AA13" s="15"/>
      <c r="AB13" s="15"/>
      <c r="AC13" s="15"/>
    </row>
    <row r="14" spans="1:29" ht="30.75" customHeight="1">
      <c r="A14" s="16" t="s">
        <v>15</v>
      </c>
      <c r="B14" s="20"/>
      <c r="C14" s="20"/>
      <c r="D14" s="53"/>
      <c r="E14" s="53">
        <v>310</v>
      </c>
      <c r="F14" s="53">
        <v>100</v>
      </c>
      <c r="G14" s="53">
        <v>1000</v>
      </c>
      <c r="H14" s="53"/>
      <c r="I14" s="15"/>
      <c r="J14" s="15">
        <f t="shared" si="0"/>
        <v>0</v>
      </c>
      <c r="K14" s="15"/>
      <c r="L14" s="15"/>
      <c r="M14" s="15"/>
      <c r="N14" s="15"/>
      <c r="O14" s="15"/>
      <c r="P14" s="15"/>
      <c r="Q14" s="15"/>
      <c r="R14" s="68"/>
      <c r="S14" s="68"/>
      <c r="T14" s="68"/>
      <c r="U14" s="20"/>
      <c r="V14" s="20"/>
      <c r="W14" s="20"/>
      <c r="X14" s="15"/>
      <c r="Y14" s="15"/>
      <c r="Z14" s="15"/>
      <c r="AA14" s="15"/>
      <c r="AB14" s="15"/>
      <c r="AC14" s="15"/>
    </row>
    <row r="15" spans="1:29" ht="30.75" customHeight="1">
      <c r="A15" s="16" t="s">
        <v>16</v>
      </c>
      <c r="B15" s="20"/>
      <c r="C15" s="20"/>
      <c r="D15" s="20"/>
      <c r="E15" s="20">
        <v>177</v>
      </c>
      <c r="F15" s="20">
        <v>100</v>
      </c>
      <c r="G15" s="20"/>
      <c r="H15" s="20"/>
      <c r="I15" s="15"/>
      <c r="J15" s="15">
        <f t="shared" si="0"/>
        <v>0</v>
      </c>
      <c r="K15" s="15"/>
      <c r="L15" s="15"/>
      <c r="M15" s="15"/>
      <c r="N15" s="15"/>
      <c r="O15" s="15"/>
      <c r="P15" s="15"/>
      <c r="Q15" s="15"/>
      <c r="R15" s="68"/>
      <c r="S15" s="68"/>
      <c r="T15" s="68"/>
      <c r="U15" s="20"/>
      <c r="V15" s="20"/>
      <c r="W15" s="24"/>
      <c r="X15" s="15"/>
      <c r="Y15" s="15"/>
      <c r="Z15" s="15"/>
      <c r="AA15" s="15"/>
      <c r="AB15" s="15"/>
      <c r="AC15" s="15"/>
    </row>
    <row r="16" spans="1:29" ht="30.75" customHeight="1">
      <c r="A16" s="16" t="s">
        <v>104</v>
      </c>
      <c r="B16" s="20">
        <v>2500</v>
      </c>
      <c r="C16" s="20">
        <v>2500</v>
      </c>
      <c r="D16" s="20"/>
      <c r="E16" s="20"/>
      <c r="F16" s="20"/>
      <c r="G16" s="20"/>
      <c r="H16" s="20"/>
      <c r="I16" s="15">
        <v>900</v>
      </c>
      <c r="J16" s="15">
        <f t="shared" si="0"/>
        <v>2825</v>
      </c>
      <c r="K16" s="15">
        <v>2825</v>
      </c>
      <c r="L16" s="15"/>
      <c r="M16" s="15"/>
      <c r="N16" s="15"/>
      <c r="O16" s="15"/>
      <c r="P16" s="15"/>
      <c r="Q16" s="15"/>
      <c r="R16" s="68"/>
      <c r="S16" s="68"/>
      <c r="T16" s="68"/>
      <c r="U16" s="20"/>
      <c r="V16" s="20"/>
      <c r="W16" s="20"/>
      <c r="X16" s="15"/>
      <c r="Y16" s="15"/>
      <c r="Z16" s="15"/>
      <c r="AA16" s="15"/>
      <c r="AB16" s="15"/>
      <c r="AC16" s="15"/>
    </row>
    <row r="17" spans="1:29" ht="30.75" customHeight="1">
      <c r="A17" s="16" t="s">
        <v>38</v>
      </c>
      <c r="B17" s="20">
        <v>210</v>
      </c>
      <c r="C17" s="20">
        <v>210</v>
      </c>
      <c r="D17" s="20"/>
      <c r="E17" s="20">
        <v>44</v>
      </c>
      <c r="F17" s="20">
        <v>10</v>
      </c>
      <c r="G17" s="20"/>
      <c r="H17" s="20"/>
      <c r="I17" s="15"/>
      <c r="J17" s="15">
        <f t="shared" si="0"/>
        <v>222</v>
      </c>
      <c r="K17" s="15">
        <v>185</v>
      </c>
      <c r="L17" s="15">
        <v>37</v>
      </c>
      <c r="M17" s="15"/>
      <c r="N17" s="15">
        <v>50</v>
      </c>
      <c r="O17" s="15">
        <v>43</v>
      </c>
      <c r="P17" s="15">
        <v>963</v>
      </c>
      <c r="Q17" s="15">
        <f aca="true" t="shared" si="1" ref="Q17:Q23">P17/O17*10</f>
        <v>223.953488372093</v>
      </c>
      <c r="R17" s="15">
        <v>6.9</v>
      </c>
      <c r="S17" s="15">
        <v>11.3</v>
      </c>
      <c r="T17" s="15">
        <f>S17/R17*10</f>
        <v>16.3768115942029</v>
      </c>
      <c r="U17" s="20">
        <v>22</v>
      </c>
      <c r="V17" s="24">
        <v>32</v>
      </c>
      <c r="W17" s="24">
        <f>V17/U17*10</f>
        <v>14.545454545454547</v>
      </c>
      <c r="X17" s="15"/>
      <c r="Y17" s="15"/>
      <c r="Z17" s="15"/>
      <c r="AA17" s="15"/>
      <c r="AB17" s="15"/>
      <c r="AC17" s="15"/>
    </row>
    <row r="18" spans="1:215" ht="30.75" customHeight="1">
      <c r="A18" s="16" t="s">
        <v>33</v>
      </c>
      <c r="B18" s="20">
        <v>1000</v>
      </c>
      <c r="C18" s="20">
        <v>700</v>
      </c>
      <c r="D18" s="53"/>
      <c r="E18" s="53">
        <v>1234</v>
      </c>
      <c r="F18" s="53">
        <v>480</v>
      </c>
      <c r="G18" s="53">
        <v>1900</v>
      </c>
      <c r="H18" s="53"/>
      <c r="I18" s="15">
        <v>200</v>
      </c>
      <c r="J18" s="15">
        <f t="shared" si="0"/>
        <v>630</v>
      </c>
      <c r="K18" s="15">
        <v>400</v>
      </c>
      <c r="L18" s="15">
        <v>230</v>
      </c>
      <c r="M18" s="15"/>
      <c r="N18" s="59"/>
      <c r="O18" s="59"/>
      <c r="P18" s="59"/>
      <c r="Q18" s="15" t="e">
        <f t="shared" si="1"/>
        <v>#DIV/0!</v>
      </c>
      <c r="R18" s="58"/>
      <c r="S18" s="58"/>
      <c r="T18" s="58"/>
      <c r="U18" s="20"/>
      <c r="V18" s="20"/>
      <c r="W18" s="20"/>
      <c r="X18" s="59"/>
      <c r="Y18" s="59"/>
      <c r="Z18" s="59"/>
      <c r="AA18" s="15"/>
      <c r="AB18" s="15"/>
      <c r="AC18" s="15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</row>
    <row r="19" spans="1:215" ht="30.75" customHeight="1">
      <c r="A19" s="16" t="s">
        <v>34</v>
      </c>
      <c r="B19" s="20">
        <v>1100</v>
      </c>
      <c r="C19" s="20">
        <v>1100</v>
      </c>
      <c r="D19" s="53"/>
      <c r="E19" s="53"/>
      <c r="F19" s="53"/>
      <c r="G19" s="53"/>
      <c r="H19" s="53"/>
      <c r="I19" s="52"/>
      <c r="J19" s="15">
        <f t="shared" si="0"/>
        <v>920</v>
      </c>
      <c r="K19" s="15">
        <v>480</v>
      </c>
      <c r="L19" s="15">
        <v>440</v>
      </c>
      <c r="M19" s="15">
        <v>300</v>
      </c>
      <c r="N19" s="59"/>
      <c r="O19" s="59"/>
      <c r="P19" s="59"/>
      <c r="Q19" s="15" t="e">
        <f t="shared" si="1"/>
        <v>#DIV/0!</v>
      </c>
      <c r="R19" s="58"/>
      <c r="S19" s="58"/>
      <c r="T19" s="58"/>
      <c r="U19" s="20"/>
      <c r="V19" s="20"/>
      <c r="W19" s="24" t="e">
        <f>V19/U19*10</f>
        <v>#DIV/0!</v>
      </c>
      <c r="X19" s="59"/>
      <c r="Y19" s="59"/>
      <c r="Z19" s="59"/>
      <c r="AA19" s="15">
        <v>30</v>
      </c>
      <c r="AB19" s="15">
        <v>40</v>
      </c>
      <c r="AC19" s="24">
        <f>AB19/AA19*10</f>
        <v>13.333333333333332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</row>
    <row r="20" spans="1:215" ht="30.75" customHeight="1">
      <c r="A20" s="16" t="s">
        <v>27</v>
      </c>
      <c r="B20" s="20">
        <v>40</v>
      </c>
      <c r="C20" s="20">
        <v>60</v>
      </c>
      <c r="D20" s="53"/>
      <c r="E20" s="53"/>
      <c r="F20" s="53"/>
      <c r="G20" s="53"/>
      <c r="H20" s="53"/>
      <c r="I20" s="52"/>
      <c r="J20" s="15">
        <f t="shared" si="0"/>
        <v>41</v>
      </c>
      <c r="K20" s="15">
        <v>41</v>
      </c>
      <c r="L20" s="59"/>
      <c r="M20" s="59"/>
      <c r="N20" s="59"/>
      <c r="O20" s="59"/>
      <c r="P20" s="59"/>
      <c r="Q20" s="15" t="e">
        <f t="shared" si="1"/>
        <v>#DIV/0!</v>
      </c>
      <c r="R20" s="58"/>
      <c r="S20" s="58"/>
      <c r="T20" s="58"/>
      <c r="U20" s="20"/>
      <c r="V20" s="20"/>
      <c r="W20" s="20"/>
      <c r="X20" s="59"/>
      <c r="Y20" s="59"/>
      <c r="Z20" s="59"/>
      <c r="AA20" s="15"/>
      <c r="AB20" s="15"/>
      <c r="AC20" s="15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</row>
    <row r="21" spans="1:215" ht="30.75" customHeight="1">
      <c r="A21" s="16" t="s">
        <v>30</v>
      </c>
      <c r="B21" s="20"/>
      <c r="C21" s="20"/>
      <c r="D21" s="53"/>
      <c r="E21" s="53"/>
      <c r="F21" s="53"/>
      <c r="G21" s="53"/>
      <c r="H21" s="53"/>
      <c r="I21" s="52"/>
      <c r="J21" s="15">
        <f t="shared" si="0"/>
        <v>0</v>
      </c>
      <c r="K21" s="59"/>
      <c r="L21" s="59"/>
      <c r="M21" s="59"/>
      <c r="N21" s="59"/>
      <c r="O21" s="59"/>
      <c r="P21" s="59"/>
      <c r="Q21" s="15" t="e">
        <f t="shared" si="1"/>
        <v>#DIV/0!</v>
      </c>
      <c r="R21" s="58"/>
      <c r="S21" s="58"/>
      <c r="T21" s="58"/>
      <c r="U21" s="20"/>
      <c r="V21" s="20"/>
      <c r="W21" s="20"/>
      <c r="X21" s="59"/>
      <c r="Y21" s="59"/>
      <c r="Z21" s="59"/>
      <c r="AA21" s="15"/>
      <c r="AB21" s="15"/>
      <c r="AC21" s="15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</row>
    <row r="22" spans="1:215" ht="30.75" customHeight="1">
      <c r="A22" s="16" t="s">
        <v>35</v>
      </c>
      <c r="B22" s="20"/>
      <c r="C22" s="20"/>
      <c r="D22" s="53"/>
      <c r="E22" s="53">
        <v>30</v>
      </c>
      <c r="F22" s="53">
        <v>60</v>
      </c>
      <c r="G22" s="53"/>
      <c r="H22" s="53"/>
      <c r="I22" s="52"/>
      <c r="J22" s="15">
        <f t="shared" si="0"/>
        <v>0</v>
      </c>
      <c r="K22" s="59"/>
      <c r="L22" s="59"/>
      <c r="M22" s="59"/>
      <c r="N22" s="15">
        <v>15</v>
      </c>
      <c r="O22" s="15">
        <v>15</v>
      </c>
      <c r="P22" s="15">
        <v>330</v>
      </c>
      <c r="Q22" s="15">
        <f t="shared" si="1"/>
        <v>220</v>
      </c>
      <c r="R22" s="58"/>
      <c r="S22" s="58"/>
      <c r="T22" s="58"/>
      <c r="U22" s="20"/>
      <c r="V22" s="20"/>
      <c r="W22" s="20"/>
      <c r="X22" s="59"/>
      <c r="Y22" s="59"/>
      <c r="Z22" s="59"/>
      <c r="AA22" s="15"/>
      <c r="AB22" s="15"/>
      <c r="AC22" s="15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</row>
    <row r="23" spans="1:215" ht="30.75" customHeight="1">
      <c r="A23" s="18" t="s">
        <v>7</v>
      </c>
      <c r="B23" s="22">
        <f aca="true" t="shared" si="2" ref="B23:S23">SUM(B6:B22)</f>
        <v>7650</v>
      </c>
      <c r="C23" s="22">
        <f t="shared" si="2"/>
        <v>6920</v>
      </c>
      <c r="D23" s="22">
        <f t="shared" si="2"/>
        <v>525</v>
      </c>
      <c r="E23" s="22">
        <f t="shared" si="2"/>
        <v>3429</v>
      </c>
      <c r="F23" s="22">
        <f t="shared" si="2"/>
        <v>2675</v>
      </c>
      <c r="G23" s="22">
        <f t="shared" si="2"/>
        <v>6000</v>
      </c>
      <c r="H23" s="22">
        <f t="shared" si="2"/>
        <v>700</v>
      </c>
      <c r="I23" s="22">
        <f t="shared" si="2"/>
        <v>1180</v>
      </c>
      <c r="J23" s="52">
        <f t="shared" si="0"/>
        <v>6615</v>
      </c>
      <c r="K23" s="22">
        <f t="shared" si="2"/>
        <v>5771</v>
      </c>
      <c r="L23" s="22">
        <f t="shared" si="2"/>
        <v>844</v>
      </c>
      <c r="M23" s="22">
        <f t="shared" si="2"/>
        <v>350</v>
      </c>
      <c r="N23" s="22">
        <f t="shared" si="2"/>
        <v>110</v>
      </c>
      <c r="O23" s="22">
        <f t="shared" si="2"/>
        <v>79</v>
      </c>
      <c r="P23" s="22">
        <f t="shared" si="2"/>
        <v>1936</v>
      </c>
      <c r="Q23" s="52">
        <f t="shared" si="1"/>
        <v>245.0632911392405</v>
      </c>
      <c r="R23" s="69">
        <f>SUM(R6:R22)</f>
        <v>6.9</v>
      </c>
      <c r="S23" s="25">
        <f t="shared" si="2"/>
        <v>11.3</v>
      </c>
      <c r="T23" s="52">
        <f>S23/R23*10</f>
        <v>16.3768115942029</v>
      </c>
      <c r="U23" s="22">
        <f>SUM(U6:U22)</f>
        <v>22</v>
      </c>
      <c r="V23" s="22">
        <f>SUM(V6:V22)</f>
        <v>32</v>
      </c>
      <c r="W23" s="25">
        <f>V23/U23*10</f>
        <v>14.545454545454547</v>
      </c>
      <c r="X23" s="22">
        <f>SUM(X6:X22)</f>
        <v>50</v>
      </c>
      <c r="Y23" s="22">
        <f>SUM(Y6:Y22)</f>
        <v>7</v>
      </c>
      <c r="Z23" s="25">
        <f>Y23/X23*10</f>
        <v>1.4000000000000001</v>
      </c>
      <c r="AA23" s="22">
        <f>SUM(AA6:AA22)</f>
        <v>30</v>
      </c>
      <c r="AB23" s="22">
        <f>SUM(AB6:AB22)</f>
        <v>40</v>
      </c>
      <c r="AC23" s="25">
        <f>AB23/AA23*10</f>
        <v>13.333333333333332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</row>
    <row r="24" spans="1:215" ht="30.75" customHeight="1">
      <c r="A24" s="16" t="s">
        <v>4</v>
      </c>
      <c r="B24" s="22"/>
      <c r="C24" s="22"/>
      <c r="D24" s="20"/>
      <c r="E24" s="20">
        <v>100</v>
      </c>
      <c r="F24" s="20">
        <v>70</v>
      </c>
      <c r="G24" s="20"/>
      <c r="H24" s="20"/>
      <c r="I24" s="58"/>
      <c r="J24" s="15">
        <f t="shared" si="0"/>
        <v>0</v>
      </c>
      <c r="K24" s="59"/>
      <c r="L24" s="59"/>
      <c r="M24" s="59"/>
      <c r="N24" s="59"/>
      <c r="O24" s="59"/>
      <c r="P24" s="59"/>
      <c r="Q24" s="15"/>
      <c r="R24" s="58"/>
      <c r="S24" s="58"/>
      <c r="T24" s="58"/>
      <c r="U24" s="20"/>
      <c r="V24" s="20"/>
      <c r="W24" s="20"/>
      <c r="X24" s="59"/>
      <c r="Y24" s="59"/>
      <c r="Z24" s="59"/>
      <c r="AA24" s="15"/>
      <c r="AB24" s="15"/>
      <c r="AC24" s="15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</row>
    <row r="25" spans="1:215" ht="30.75" customHeight="1">
      <c r="A25" s="16" t="s">
        <v>17</v>
      </c>
      <c r="B25" s="22"/>
      <c r="C25" s="22"/>
      <c r="D25" s="20"/>
      <c r="E25" s="20"/>
      <c r="F25" s="20"/>
      <c r="G25" s="20"/>
      <c r="H25" s="20"/>
      <c r="I25" s="58"/>
      <c r="J25" s="15">
        <f t="shared" si="0"/>
        <v>0</v>
      </c>
      <c r="K25" s="59"/>
      <c r="L25" s="59"/>
      <c r="M25" s="15">
        <v>80</v>
      </c>
      <c r="N25" s="59"/>
      <c r="O25" s="59"/>
      <c r="P25" s="59"/>
      <c r="Q25" s="15"/>
      <c r="R25" s="58"/>
      <c r="S25" s="58"/>
      <c r="T25" s="58"/>
      <c r="U25" s="20"/>
      <c r="V25" s="20"/>
      <c r="W25" s="20"/>
      <c r="X25" s="59"/>
      <c r="Y25" s="59"/>
      <c r="Z25" s="59"/>
      <c r="AA25" s="15"/>
      <c r="AB25" s="15"/>
      <c r="AC25" s="15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</row>
    <row r="26" spans="1:215" ht="30.75" customHeight="1">
      <c r="A26" s="16" t="s">
        <v>18</v>
      </c>
      <c r="B26" s="22"/>
      <c r="C26" s="22"/>
      <c r="D26" s="53"/>
      <c r="E26" s="53">
        <v>64</v>
      </c>
      <c r="F26" s="53">
        <v>90</v>
      </c>
      <c r="G26" s="53"/>
      <c r="H26" s="53"/>
      <c r="I26" s="58"/>
      <c r="J26" s="15">
        <f t="shared" si="0"/>
        <v>0</v>
      </c>
      <c r="K26" s="59"/>
      <c r="L26" s="59"/>
      <c r="M26" s="59"/>
      <c r="N26" s="59"/>
      <c r="O26" s="59"/>
      <c r="P26" s="59"/>
      <c r="Q26" s="15"/>
      <c r="R26" s="58"/>
      <c r="S26" s="58"/>
      <c r="T26" s="58"/>
      <c r="U26" s="20"/>
      <c r="V26" s="20"/>
      <c r="W26" s="20"/>
      <c r="X26" s="59"/>
      <c r="Y26" s="59"/>
      <c r="Z26" s="59"/>
      <c r="AA26" s="15"/>
      <c r="AB26" s="15"/>
      <c r="AC26" s="15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</row>
    <row r="27" spans="1:215" ht="30.75" customHeight="1">
      <c r="A27" s="16" t="s">
        <v>19</v>
      </c>
      <c r="B27" s="22"/>
      <c r="C27" s="22"/>
      <c r="D27" s="20"/>
      <c r="E27" s="20">
        <v>53</v>
      </c>
      <c r="F27" s="20">
        <v>40</v>
      </c>
      <c r="G27" s="20"/>
      <c r="H27" s="20"/>
      <c r="I27" s="58"/>
      <c r="J27" s="15">
        <f t="shared" si="0"/>
        <v>0</v>
      </c>
      <c r="K27" s="59"/>
      <c r="L27" s="59"/>
      <c r="M27" s="59"/>
      <c r="N27" s="15"/>
      <c r="O27" s="59"/>
      <c r="P27" s="59"/>
      <c r="Q27" s="15"/>
      <c r="R27" s="58"/>
      <c r="S27" s="58"/>
      <c r="T27" s="58"/>
      <c r="U27" s="20"/>
      <c r="V27" s="20"/>
      <c r="W27" s="20"/>
      <c r="X27" s="59"/>
      <c r="Y27" s="59"/>
      <c r="Z27" s="59"/>
      <c r="AA27" s="15"/>
      <c r="AB27" s="15"/>
      <c r="AC27" s="15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</row>
    <row r="28" spans="1:215" ht="30.75" customHeight="1">
      <c r="A28" s="16" t="s">
        <v>20</v>
      </c>
      <c r="B28" s="20">
        <v>7</v>
      </c>
      <c r="C28" s="20">
        <v>10</v>
      </c>
      <c r="D28" s="20"/>
      <c r="E28" s="20">
        <v>25</v>
      </c>
      <c r="F28" s="20">
        <v>68</v>
      </c>
      <c r="G28" s="20"/>
      <c r="H28" s="20"/>
      <c r="I28" s="15">
        <v>10</v>
      </c>
      <c r="J28" s="15">
        <f t="shared" si="0"/>
        <v>7</v>
      </c>
      <c r="K28" s="59"/>
      <c r="L28" s="15">
        <v>7</v>
      </c>
      <c r="M28" s="15"/>
      <c r="N28" s="15">
        <v>12</v>
      </c>
      <c r="O28" s="15">
        <v>8</v>
      </c>
      <c r="P28" s="15">
        <v>192</v>
      </c>
      <c r="Q28" s="15">
        <f>P28/O28*10</f>
        <v>240</v>
      </c>
      <c r="R28" s="58"/>
      <c r="S28" s="58"/>
      <c r="T28" s="58"/>
      <c r="U28" s="20"/>
      <c r="V28" s="20"/>
      <c r="W28" s="20"/>
      <c r="X28" s="59"/>
      <c r="Y28" s="59"/>
      <c r="Z28" s="59"/>
      <c r="AA28" s="15"/>
      <c r="AB28" s="15"/>
      <c r="AC28" s="15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</row>
    <row r="29" spans="1:215" ht="30.75" customHeight="1">
      <c r="A29" s="16" t="s">
        <v>21</v>
      </c>
      <c r="B29" s="22" t="s">
        <v>106</v>
      </c>
      <c r="C29" s="22"/>
      <c r="D29" s="20"/>
      <c r="E29" s="20">
        <v>7</v>
      </c>
      <c r="F29" s="20">
        <v>14</v>
      </c>
      <c r="G29" s="20"/>
      <c r="H29" s="20"/>
      <c r="I29" s="58"/>
      <c r="J29" s="15">
        <f t="shared" si="0"/>
        <v>0</v>
      </c>
      <c r="K29" s="59"/>
      <c r="L29" s="59"/>
      <c r="M29" s="59"/>
      <c r="N29" s="15"/>
      <c r="O29" s="59"/>
      <c r="P29" s="59"/>
      <c r="Q29" s="15"/>
      <c r="R29" s="58"/>
      <c r="S29" s="58"/>
      <c r="T29" s="58"/>
      <c r="U29" s="20"/>
      <c r="V29" s="20"/>
      <c r="W29" s="20"/>
      <c r="X29" s="59"/>
      <c r="Y29" s="59"/>
      <c r="Z29" s="59"/>
      <c r="AA29" s="15"/>
      <c r="AB29" s="15"/>
      <c r="AC29" s="15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</row>
    <row r="30" spans="1:215" ht="30.75" customHeight="1">
      <c r="A30" s="16" t="s">
        <v>22</v>
      </c>
      <c r="B30" s="22"/>
      <c r="C30" s="22"/>
      <c r="D30" s="53"/>
      <c r="E30" s="53"/>
      <c r="F30" s="53"/>
      <c r="G30" s="53"/>
      <c r="H30" s="53"/>
      <c r="I30" s="58"/>
      <c r="J30" s="15">
        <f t="shared" si="0"/>
        <v>0</v>
      </c>
      <c r="K30" s="59"/>
      <c r="L30" s="59"/>
      <c r="M30" s="59"/>
      <c r="N30" s="15">
        <v>60</v>
      </c>
      <c r="O30" s="15">
        <v>40</v>
      </c>
      <c r="P30" s="15">
        <v>1200</v>
      </c>
      <c r="Q30" s="15">
        <f>P30/O30*10</f>
        <v>300</v>
      </c>
      <c r="R30" s="58"/>
      <c r="S30" s="58"/>
      <c r="T30" s="58"/>
      <c r="U30" s="22"/>
      <c r="V30" s="20"/>
      <c r="W30" s="20"/>
      <c r="X30" s="59"/>
      <c r="Y30" s="59"/>
      <c r="Z30" s="59"/>
      <c r="AA30" s="15"/>
      <c r="AB30" s="15"/>
      <c r="AC30" s="15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</row>
    <row r="31" spans="1:215" ht="30.75" customHeight="1">
      <c r="A31" s="16" t="s">
        <v>23</v>
      </c>
      <c r="B31" s="22"/>
      <c r="C31" s="22"/>
      <c r="D31" s="53"/>
      <c r="E31" s="53">
        <v>7</v>
      </c>
      <c r="F31" s="53">
        <v>16</v>
      </c>
      <c r="G31" s="53"/>
      <c r="H31" s="53"/>
      <c r="I31" s="58"/>
      <c r="J31" s="15">
        <f t="shared" si="0"/>
        <v>0</v>
      </c>
      <c r="K31" s="59"/>
      <c r="L31" s="59"/>
      <c r="M31" s="59"/>
      <c r="N31" s="15">
        <v>10</v>
      </c>
      <c r="O31" s="59"/>
      <c r="P31" s="59"/>
      <c r="Q31" s="15"/>
      <c r="R31" s="58"/>
      <c r="S31" s="58"/>
      <c r="T31" s="58"/>
      <c r="U31" s="20"/>
      <c r="V31" s="20"/>
      <c r="W31" s="20"/>
      <c r="X31" s="59"/>
      <c r="Y31" s="59"/>
      <c r="Z31" s="59"/>
      <c r="AA31" s="15"/>
      <c r="AB31" s="15"/>
      <c r="AC31" s="15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</row>
    <row r="32" spans="1:215" ht="30.75" customHeight="1">
      <c r="A32" s="16" t="s">
        <v>24</v>
      </c>
      <c r="B32" s="22"/>
      <c r="C32" s="20">
        <v>50</v>
      </c>
      <c r="D32" s="53"/>
      <c r="E32" s="53">
        <v>12</v>
      </c>
      <c r="F32" s="53">
        <v>36</v>
      </c>
      <c r="G32" s="53"/>
      <c r="H32" s="53"/>
      <c r="I32" s="58"/>
      <c r="J32" s="15">
        <f t="shared" si="0"/>
        <v>50</v>
      </c>
      <c r="K32" s="15">
        <v>50</v>
      </c>
      <c r="L32" s="59"/>
      <c r="M32" s="59"/>
      <c r="N32" s="59"/>
      <c r="O32" s="59"/>
      <c r="P32" s="59"/>
      <c r="Q32" s="15"/>
      <c r="R32" s="58"/>
      <c r="S32" s="58"/>
      <c r="T32" s="58"/>
      <c r="U32" s="20"/>
      <c r="V32" s="20"/>
      <c r="W32" s="20"/>
      <c r="X32" s="59"/>
      <c r="Y32" s="59"/>
      <c r="Z32" s="59"/>
      <c r="AA32" s="15"/>
      <c r="AB32" s="15"/>
      <c r="AC32" s="15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</row>
    <row r="33" spans="1:215" ht="30.75" customHeight="1">
      <c r="A33" s="16" t="s">
        <v>25</v>
      </c>
      <c r="B33" s="22"/>
      <c r="C33" s="20"/>
      <c r="D33" s="20"/>
      <c r="E33" s="20"/>
      <c r="F33" s="20"/>
      <c r="G33" s="20"/>
      <c r="H33" s="20"/>
      <c r="I33" s="58"/>
      <c r="J33" s="15">
        <f t="shared" si="0"/>
        <v>0</v>
      </c>
      <c r="K33" s="59"/>
      <c r="L33" s="59"/>
      <c r="M33" s="59"/>
      <c r="N33" s="59"/>
      <c r="O33" s="59"/>
      <c r="P33" s="59"/>
      <c r="Q33" s="15"/>
      <c r="R33" s="58"/>
      <c r="S33" s="58"/>
      <c r="T33" s="58"/>
      <c r="U33" s="20"/>
      <c r="V33" s="20"/>
      <c r="W33" s="20"/>
      <c r="X33" s="59"/>
      <c r="Y33" s="59"/>
      <c r="Z33" s="59"/>
      <c r="AA33" s="15"/>
      <c r="AB33" s="15"/>
      <c r="AC33" s="15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</row>
    <row r="34" spans="1:215" ht="30.75" customHeight="1">
      <c r="A34" s="16" t="s">
        <v>26</v>
      </c>
      <c r="B34" s="22"/>
      <c r="C34" s="20"/>
      <c r="D34" s="20"/>
      <c r="E34" s="20"/>
      <c r="F34" s="20"/>
      <c r="G34" s="20"/>
      <c r="H34" s="20"/>
      <c r="I34" s="58"/>
      <c r="J34" s="15">
        <f t="shared" si="0"/>
        <v>0</v>
      </c>
      <c r="K34" s="59"/>
      <c r="L34" s="59"/>
      <c r="M34" s="59"/>
      <c r="N34" s="59"/>
      <c r="O34" s="59"/>
      <c r="P34" s="59"/>
      <c r="Q34" s="15"/>
      <c r="R34" s="58"/>
      <c r="S34" s="58"/>
      <c r="T34" s="58"/>
      <c r="U34" s="20"/>
      <c r="V34" s="20"/>
      <c r="W34" s="20"/>
      <c r="X34" s="59"/>
      <c r="Y34" s="59"/>
      <c r="Z34" s="59"/>
      <c r="AA34" s="15"/>
      <c r="AB34" s="15"/>
      <c r="AC34" s="15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</row>
    <row r="35" spans="1:215" ht="30.75" customHeight="1">
      <c r="A35" s="16" t="s">
        <v>28</v>
      </c>
      <c r="B35" s="22"/>
      <c r="C35" s="20"/>
      <c r="D35" s="20"/>
      <c r="E35" s="20">
        <v>16</v>
      </c>
      <c r="F35" s="20">
        <v>30</v>
      </c>
      <c r="G35" s="20"/>
      <c r="H35" s="20"/>
      <c r="I35" s="58"/>
      <c r="J35" s="15">
        <f t="shared" si="0"/>
        <v>0</v>
      </c>
      <c r="K35" s="59"/>
      <c r="L35" s="59"/>
      <c r="M35" s="59"/>
      <c r="N35" s="59"/>
      <c r="O35" s="59"/>
      <c r="P35" s="59"/>
      <c r="Q35" s="15"/>
      <c r="R35" s="58"/>
      <c r="S35" s="58"/>
      <c r="T35" s="58"/>
      <c r="U35" s="20"/>
      <c r="V35" s="20"/>
      <c r="W35" s="20"/>
      <c r="X35" s="59"/>
      <c r="Y35" s="59"/>
      <c r="Z35" s="59"/>
      <c r="AA35" s="15"/>
      <c r="AB35" s="15"/>
      <c r="AC35" s="15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</row>
    <row r="36" spans="1:215" ht="30.75" customHeight="1">
      <c r="A36" s="16" t="s">
        <v>29</v>
      </c>
      <c r="B36" s="20">
        <v>6</v>
      </c>
      <c r="C36" s="20">
        <v>6</v>
      </c>
      <c r="D36" s="20"/>
      <c r="E36" s="20">
        <v>13</v>
      </c>
      <c r="F36" s="20">
        <v>26</v>
      </c>
      <c r="G36" s="20"/>
      <c r="H36" s="20"/>
      <c r="I36" s="58"/>
      <c r="J36" s="15">
        <f t="shared" si="0"/>
        <v>6</v>
      </c>
      <c r="K36" s="15">
        <v>6</v>
      </c>
      <c r="L36" s="59"/>
      <c r="M36" s="59"/>
      <c r="N36" s="59"/>
      <c r="O36" s="59"/>
      <c r="P36" s="59"/>
      <c r="Q36" s="15"/>
      <c r="R36" s="58"/>
      <c r="S36" s="58"/>
      <c r="T36" s="58"/>
      <c r="U36" s="20"/>
      <c r="V36" s="20"/>
      <c r="W36" s="20"/>
      <c r="X36" s="59"/>
      <c r="Y36" s="59"/>
      <c r="Z36" s="59"/>
      <c r="AA36" s="15"/>
      <c r="AB36" s="15"/>
      <c r="AC36" s="15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</row>
    <row r="37" spans="1:215" ht="30.75" customHeight="1">
      <c r="A37" s="16" t="s">
        <v>36</v>
      </c>
      <c r="B37" s="22"/>
      <c r="C37" s="20"/>
      <c r="D37" s="20"/>
      <c r="E37" s="20"/>
      <c r="F37" s="20"/>
      <c r="G37" s="20"/>
      <c r="H37" s="20"/>
      <c r="I37" s="58"/>
      <c r="J37" s="15">
        <f t="shared" si="0"/>
        <v>0</v>
      </c>
      <c r="K37" s="59"/>
      <c r="L37" s="59"/>
      <c r="M37" s="59"/>
      <c r="N37" s="59"/>
      <c r="O37" s="59"/>
      <c r="P37" s="59"/>
      <c r="Q37" s="15"/>
      <c r="R37" s="58"/>
      <c r="S37" s="58"/>
      <c r="T37" s="58"/>
      <c r="U37" s="20"/>
      <c r="V37" s="20"/>
      <c r="W37" s="20"/>
      <c r="X37" s="59"/>
      <c r="Y37" s="59"/>
      <c r="Z37" s="59"/>
      <c r="AA37" s="15"/>
      <c r="AB37" s="15"/>
      <c r="AC37" s="15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</row>
    <row r="38" spans="1:215" ht="30.75" customHeight="1">
      <c r="A38" s="16" t="s">
        <v>103</v>
      </c>
      <c r="B38" s="22"/>
      <c r="C38" s="20">
        <v>500</v>
      </c>
      <c r="D38" s="20">
        <v>29</v>
      </c>
      <c r="E38" s="20">
        <v>388.9</v>
      </c>
      <c r="F38" s="20">
        <v>918</v>
      </c>
      <c r="G38" s="20">
        <v>250</v>
      </c>
      <c r="H38" s="20">
        <v>100</v>
      </c>
      <c r="I38" s="58"/>
      <c r="J38" s="15">
        <f t="shared" si="0"/>
        <v>8</v>
      </c>
      <c r="K38" s="15">
        <v>8</v>
      </c>
      <c r="L38" s="59"/>
      <c r="M38" s="59"/>
      <c r="N38" s="15">
        <v>4.43</v>
      </c>
      <c r="O38" s="15">
        <v>4</v>
      </c>
      <c r="P38" s="15">
        <v>80</v>
      </c>
      <c r="Q38" s="75">
        <f>P38/O38*10</f>
        <v>200</v>
      </c>
      <c r="R38" s="58"/>
      <c r="S38" s="58"/>
      <c r="T38" s="58"/>
      <c r="U38" s="20"/>
      <c r="V38" s="20"/>
      <c r="W38" s="20"/>
      <c r="X38" s="59"/>
      <c r="Y38" s="59"/>
      <c r="Z38" s="59"/>
      <c r="AA38" s="15"/>
      <c r="AB38" s="15"/>
      <c r="AC38" s="15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</row>
    <row r="39" spans="1:29" ht="30.75" customHeight="1">
      <c r="A39" s="2" t="s">
        <v>2</v>
      </c>
      <c r="B39" s="22">
        <f aca="true" t="shared" si="3" ref="B39:S39">SUM(B24:B38)</f>
        <v>13</v>
      </c>
      <c r="C39" s="22">
        <f t="shared" si="3"/>
        <v>566</v>
      </c>
      <c r="D39" s="22">
        <f t="shared" si="3"/>
        <v>29</v>
      </c>
      <c r="E39" s="22">
        <f t="shared" si="3"/>
        <v>685.9</v>
      </c>
      <c r="F39" s="22">
        <f t="shared" si="3"/>
        <v>1308</v>
      </c>
      <c r="G39" s="22">
        <f t="shared" si="3"/>
        <v>250</v>
      </c>
      <c r="H39" s="22">
        <f t="shared" si="3"/>
        <v>100</v>
      </c>
      <c r="I39" s="22">
        <f t="shared" si="3"/>
        <v>10</v>
      </c>
      <c r="J39" s="52">
        <f t="shared" si="0"/>
        <v>71</v>
      </c>
      <c r="K39" s="22">
        <f t="shared" si="3"/>
        <v>64</v>
      </c>
      <c r="L39" s="22">
        <f t="shared" si="3"/>
        <v>7</v>
      </c>
      <c r="M39" s="22">
        <f t="shared" si="3"/>
        <v>80</v>
      </c>
      <c r="N39" s="22">
        <f t="shared" si="3"/>
        <v>86.43</v>
      </c>
      <c r="O39" s="22">
        <f t="shared" si="3"/>
        <v>52</v>
      </c>
      <c r="P39" s="22">
        <f t="shared" si="3"/>
        <v>1472</v>
      </c>
      <c r="Q39" s="77">
        <f>P39/O39*10</f>
        <v>283.0769230769231</v>
      </c>
      <c r="R39" s="22">
        <f t="shared" si="3"/>
        <v>0</v>
      </c>
      <c r="S39" s="22">
        <f t="shared" si="3"/>
        <v>0</v>
      </c>
      <c r="T39" s="15" t="e">
        <f>S39/R39*10</f>
        <v>#DIV/0!</v>
      </c>
      <c r="U39" s="22">
        <f>SUM(U24:U38)</f>
        <v>0</v>
      </c>
      <c r="V39" s="22">
        <f>SUM(V24:V38)</f>
        <v>0</v>
      </c>
      <c r="W39" s="25" t="e">
        <f>V39/U39*10</f>
        <v>#DIV/0!</v>
      </c>
      <c r="X39" s="22">
        <f>SUM(X24:X38)</f>
        <v>0</v>
      </c>
      <c r="Y39" s="22">
        <f>SUM(Y24:Y38)</f>
        <v>0</v>
      </c>
      <c r="Z39" s="25" t="e">
        <f>Y39/X39*10</f>
        <v>#DIV/0!</v>
      </c>
      <c r="AA39" s="22">
        <f>SUM(AA24:AA38)</f>
        <v>0</v>
      </c>
      <c r="AB39" s="22">
        <f>SUM(AB24:AB38)</f>
        <v>0</v>
      </c>
      <c r="AC39" s="25" t="e">
        <f>AB39/AA39*10</f>
        <v>#DIV/0!</v>
      </c>
    </row>
    <row r="40" spans="1:29" ht="30.75" customHeight="1">
      <c r="A40" s="3" t="s">
        <v>3</v>
      </c>
      <c r="B40" s="26">
        <f aca="true" t="shared" si="4" ref="B40:G40">B23+B39</f>
        <v>7663</v>
      </c>
      <c r="C40" s="26">
        <f t="shared" si="4"/>
        <v>7486</v>
      </c>
      <c r="D40" s="26">
        <f t="shared" si="4"/>
        <v>554</v>
      </c>
      <c r="E40" s="26">
        <f t="shared" si="4"/>
        <v>4114.9</v>
      </c>
      <c r="F40" s="26">
        <f t="shared" si="4"/>
        <v>3983</v>
      </c>
      <c r="G40" s="26">
        <f t="shared" si="4"/>
        <v>6250</v>
      </c>
      <c r="H40" s="22">
        <f>H39+H23</f>
        <v>800</v>
      </c>
      <c r="I40" s="22">
        <f>I39+I23</f>
        <v>1190</v>
      </c>
      <c r="J40" s="52">
        <f t="shared" si="0"/>
        <v>6686</v>
      </c>
      <c r="K40" s="22">
        <f>K39+K23</f>
        <v>5835</v>
      </c>
      <c r="L40" s="22">
        <f>L39+L23</f>
        <v>851</v>
      </c>
      <c r="M40" s="22">
        <f>M39+M23</f>
        <v>430</v>
      </c>
      <c r="N40" s="22">
        <f>N39+N23</f>
        <v>196.43</v>
      </c>
      <c r="O40" s="22">
        <f>O39+O23</f>
        <v>131</v>
      </c>
      <c r="P40" s="22">
        <f>P39+P23</f>
        <v>3408</v>
      </c>
      <c r="Q40" s="77">
        <f>P40/O40*10</f>
        <v>260.1526717557252</v>
      </c>
      <c r="R40" s="69">
        <f>R39+R23</f>
        <v>6.9</v>
      </c>
      <c r="S40" s="69">
        <f>S39+S23</f>
        <v>11.3</v>
      </c>
      <c r="T40" s="52">
        <f>S40/R40*10</f>
        <v>16.3768115942029</v>
      </c>
      <c r="U40" s="26">
        <f>U23+U39</f>
        <v>22</v>
      </c>
      <c r="V40" s="26">
        <f>V23+V39</f>
        <v>32</v>
      </c>
      <c r="W40" s="25">
        <f>V40/U40*10</f>
        <v>14.545454545454547</v>
      </c>
      <c r="X40" s="26">
        <f>X23+X39</f>
        <v>50</v>
      </c>
      <c r="Y40" s="26">
        <f>Y23+Y39</f>
        <v>7</v>
      </c>
      <c r="Z40" s="25">
        <f>Y40/X40*10</f>
        <v>1.4000000000000001</v>
      </c>
      <c r="AA40" s="26">
        <f>AA23+AA39</f>
        <v>30</v>
      </c>
      <c r="AB40" s="26">
        <f>AB23+AB39</f>
        <v>40</v>
      </c>
      <c r="AC40" s="25">
        <f>AB40/AA40*10</f>
        <v>13.333333333333332</v>
      </c>
    </row>
    <row r="41" ht="18" customHeight="1"/>
  </sheetData>
  <sheetProtection/>
  <mergeCells count="8">
    <mergeCell ref="X2:Y2"/>
    <mergeCell ref="AA2:AB2"/>
    <mergeCell ref="F2:H2"/>
    <mergeCell ref="A1:L1"/>
    <mergeCell ref="J2:L2"/>
    <mergeCell ref="N2:Q2"/>
    <mergeCell ref="R2:T2"/>
    <mergeCell ref="U2:V2"/>
  </mergeCells>
  <printOptions/>
  <pageMargins left="0.75" right="0.75" top="1" bottom="1" header="0.5" footer="0.5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2019-09-11T07:17:15Z</cp:lastPrinted>
  <dcterms:created xsi:type="dcterms:W3CDTF">2001-05-08T06:08:01Z</dcterms:created>
  <dcterms:modified xsi:type="dcterms:W3CDTF">2019-09-11T07:48:02Z</dcterms:modified>
  <cp:category/>
  <cp:version/>
  <cp:contentType/>
  <cp:contentStatus/>
</cp:coreProperties>
</file>