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оперативка!$A$2:$AU$325</definedName>
  </definedNames>
  <calcPr calcId="152511"/>
</workbook>
</file>

<file path=xl/calcChain.xml><?xml version="1.0" encoding="utf-8"?>
<calcChain xmlns="http://schemas.openxmlformats.org/spreadsheetml/2006/main">
  <c r="G272" i="1" l="1"/>
  <c r="H272" i="1"/>
  <c r="I272" i="1"/>
  <c r="J272" i="1"/>
  <c r="K272" i="1"/>
  <c r="L272" i="1"/>
  <c r="M272" i="1"/>
  <c r="O272" i="1"/>
  <c r="P272" i="1"/>
  <c r="Q272" i="1"/>
  <c r="R272" i="1"/>
  <c r="S272" i="1"/>
  <c r="T272" i="1"/>
  <c r="U272" i="1"/>
  <c r="V272" i="1"/>
  <c r="W272" i="1"/>
  <c r="X272" i="1"/>
  <c r="Y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G271" i="1"/>
  <c r="H271" i="1"/>
  <c r="I271" i="1"/>
  <c r="J271" i="1"/>
  <c r="K271" i="1"/>
  <c r="L271" i="1"/>
  <c r="M271" i="1"/>
  <c r="O271" i="1"/>
  <c r="P271" i="1"/>
  <c r="Q271" i="1"/>
  <c r="R271" i="1"/>
  <c r="S271" i="1"/>
  <c r="T271" i="1"/>
  <c r="U271" i="1"/>
  <c r="V271" i="1"/>
  <c r="W271" i="1"/>
  <c r="X271" i="1"/>
  <c r="Y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G270" i="1"/>
  <c r="H270" i="1"/>
  <c r="I270" i="1"/>
  <c r="J270" i="1"/>
  <c r="K270" i="1"/>
  <c r="L270" i="1"/>
  <c r="M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G269" i="1"/>
  <c r="H269" i="1"/>
  <c r="I269" i="1"/>
  <c r="J269" i="1"/>
  <c r="K269" i="1"/>
  <c r="L269" i="1"/>
  <c r="M269" i="1"/>
  <c r="O269" i="1"/>
  <c r="P269" i="1"/>
  <c r="Q269" i="1"/>
  <c r="R269" i="1"/>
  <c r="S269" i="1"/>
  <c r="T269" i="1"/>
  <c r="U269" i="1"/>
  <c r="V269" i="1"/>
  <c r="W269" i="1"/>
  <c r="X269" i="1"/>
  <c r="Y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E270" i="1"/>
  <c r="E271" i="1"/>
  <c r="E272" i="1"/>
  <c r="E269" i="1"/>
  <c r="D268" i="1"/>
  <c r="AT273" i="1" l="1"/>
  <c r="AA273" i="1"/>
  <c r="Z273" i="1"/>
  <c r="AT265" i="1"/>
  <c r="AT266" i="1"/>
  <c r="AT267" i="1"/>
  <c r="AT264" i="1"/>
  <c r="AA265" i="1"/>
  <c r="AA266" i="1"/>
  <c r="AA267" i="1"/>
  <c r="AA264" i="1"/>
  <c r="Z265" i="1"/>
  <c r="C265" i="1" s="1"/>
  <c r="Z266" i="1"/>
  <c r="C266" i="1" s="1"/>
  <c r="Z267" i="1"/>
  <c r="C267" i="1" s="1"/>
  <c r="Z264" i="1"/>
  <c r="C264" i="1" s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AT260" i="1"/>
  <c r="AT261" i="1"/>
  <c r="AT262" i="1"/>
  <c r="AT259" i="1"/>
  <c r="AA260" i="1"/>
  <c r="AA261" i="1"/>
  <c r="AA262" i="1"/>
  <c r="AA259" i="1"/>
  <c r="Z260" i="1"/>
  <c r="C260" i="1" s="1"/>
  <c r="Z261" i="1"/>
  <c r="Z271" i="1" s="1"/>
  <c r="Z262" i="1"/>
  <c r="Z272" i="1" s="1"/>
  <c r="Z259" i="1"/>
  <c r="Z269" i="1" s="1"/>
  <c r="AS268" i="1" l="1"/>
  <c r="AQ268" i="1"/>
  <c r="AO268" i="1"/>
  <c r="AM268" i="1"/>
  <c r="AK268" i="1"/>
  <c r="AI268" i="1"/>
  <c r="AG268" i="1"/>
  <c r="AE268" i="1"/>
  <c r="AC268" i="1"/>
  <c r="AA258" i="1"/>
  <c r="AT258" i="1"/>
  <c r="M268" i="1"/>
  <c r="O268" i="1"/>
  <c r="P268" i="1"/>
  <c r="E268" i="1"/>
  <c r="X268" i="1"/>
  <c r="V268" i="1"/>
  <c r="T268" i="1"/>
  <c r="R268" i="1"/>
  <c r="L268" i="1"/>
  <c r="J268" i="1"/>
  <c r="H268" i="1"/>
  <c r="AA263" i="1"/>
  <c r="AA268" i="1" s="1"/>
  <c r="AA269" i="1"/>
  <c r="AA271" i="1"/>
  <c r="AT269" i="1"/>
  <c r="AT263" i="1"/>
  <c r="AT268" i="1" s="1"/>
  <c r="AT271" i="1"/>
  <c r="C270" i="1"/>
  <c r="AR268" i="1"/>
  <c r="AP268" i="1"/>
  <c r="AN268" i="1"/>
  <c r="AL268" i="1"/>
  <c r="AJ268" i="1"/>
  <c r="AH268" i="1"/>
  <c r="AF268" i="1"/>
  <c r="AD268" i="1"/>
  <c r="AB268" i="1"/>
  <c r="Y268" i="1"/>
  <c r="W268" i="1"/>
  <c r="U268" i="1"/>
  <c r="S268" i="1"/>
  <c r="Q268" i="1"/>
  <c r="K268" i="1"/>
  <c r="I268" i="1"/>
  <c r="G268" i="1"/>
  <c r="Z270" i="1"/>
  <c r="AA272" i="1"/>
  <c r="AA270" i="1"/>
  <c r="AT272" i="1"/>
  <c r="AT270" i="1"/>
  <c r="C273" i="1"/>
  <c r="C259" i="1"/>
  <c r="C269" i="1" s="1"/>
  <c r="C261" i="1"/>
  <c r="C271" i="1" s="1"/>
  <c r="C263" i="1"/>
  <c r="C262" i="1"/>
  <c r="C272" i="1" s="1"/>
  <c r="Z258" i="1"/>
  <c r="Z268" i="1" s="1"/>
  <c r="E308" i="1"/>
  <c r="I308" i="1"/>
  <c r="K308" i="1"/>
  <c r="N308" i="1"/>
  <c r="O308" i="1"/>
  <c r="S308" i="1"/>
  <c r="V308" i="1"/>
  <c r="B308" i="1"/>
  <c r="Z306" i="1"/>
  <c r="C306" i="1" s="1"/>
  <c r="C258" i="1" l="1"/>
  <c r="C268" i="1" s="1"/>
  <c r="B317" i="1"/>
  <c r="B316" i="1"/>
  <c r="B313" i="1"/>
  <c r="B312" i="1"/>
  <c r="B322" i="1" l="1"/>
  <c r="B324" i="1" s="1"/>
  <c r="C321" i="1" l="1"/>
  <c r="C320" i="1"/>
  <c r="Z304" i="1" l="1"/>
  <c r="B305" i="1" l="1"/>
  <c r="I305" i="1"/>
  <c r="K305" i="1"/>
  <c r="L305" i="1"/>
  <c r="M305" i="1"/>
  <c r="N305" i="1"/>
  <c r="O305" i="1"/>
  <c r="Q305" i="1"/>
  <c r="S305" i="1"/>
  <c r="W305" i="1"/>
  <c r="X305" i="1"/>
  <c r="AB305" i="1"/>
  <c r="AD305" i="1"/>
  <c r="AE305" i="1"/>
  <c r="AG305" i="1"/>
  <c r="AH305" i="1"/>
  <c r="AI305" i="1"/>
  <c r="AK305" i="1"/>
  <c r="AM305" i="1"/>
  <c r="AO305" i="1"/>
  <c r="AP305" i="1"/>
  <c r="AQ305" i="1"/>
  <c r="E305" i="1"/>
  <c r="AT302" i="1" l="1"/>
  <c r="AA302" i="1"/>
  <c r="Z302" i="1"/>
  <c r="C302" i="1" l="1"/>
  <c r="D302" i="1" s="1"/>
  <c r="AT304" i="1"/>
  <c r="AA304" i="1"/>
  <c r="C304" i="1" l="1"/>
  <c r="D304" i="1" s="1"/>
  <c r="AT311" i="1"/>
  <c r="AT310" i="1"/>
  <c r="AT314" i="1"/>
  <c r="AA311" i="1"/>
  <c r="AA310" i="1"/>
  <c r="AA314" i="1"/>
  <c r="Z311" i="1"/>
  <c r="Z310" i="1"/>
  <c r="Z314" i="1"/>
  <c r="AT309" i="1"/>
  <c r="AA309" i="1"/>
  <c r="Z309" i="1"/>
  <c r="C314" i="1" l="1"/>
  <c r="D314" i="1" s="1"/>
  <c r="C310" i="1"/>
  <c r="D310" i="1" s="1"/>
  <c r="L276" i="1"/>
  <c r="L277" i="1" s="1"/>
  <c r="G276" i="1"/>
  <c r="G277" i="1" s="1"/>
  <c r="C313" i="1" l="1"/>
  <c r="C312" i="1"/>
  <c r="C317" i="1"/>
  <c r="C316" i="1"/>
  <c r="AT303" i="1"/>
  <c r="AT305" i="1" s="1"/>
  <c r="AA303" i="1"/>
  <c r="AA305" i="1" s="1"/>
  <c r="Z303" i="1"/>
  <c r="Z305" i="1" s="1"/>
  <c r="AA274" i="1"/>
  <c r="AT274" i="1"/>
  <c r="Z274" i="1"/>
  <c r="C274" i="1" s="1"/>
  <c r="C322" i="1" l="1"/>
  <c r="C324" i="1" s="1"/>
  <c r="C305" i="1"/>
  <c r="AT282" i="1"/>
  <c r="AT283" i="1"/>
  <c r="AA282" i="1"/>
  <c r="AA283" i="1"/>
  <c r="Z282" i="1"/>
  <c r="Z283" i="1"/>
  <c r="C282" i="1"/>
  <c r="D282" i="1" s="1"/>
  <c r="C283" i="1"/>
  <c r="D283" i="1" s="1"/>
  <c r="AT285" i="1" l="1"/>
  <c r="AT286" i="1"/>
  <c r="AA285" i="1"/>
  <c r="AA286" i="1"/>
  <c r="Z285" i="1"/>
  <c r="Z286" i="1"/>
  <c r="C286" i="1" s="1"/>
  <c r="D286" i="1" s="1"/>
  <c r="C285" i="1" l="1"/>
  <c r="D285" i="1" s="1"/>
  <c r="AT279" i="1"/>
  <c r="AA279" i="1"/>
  <c r="Z279" i="1"/>
  <c r="C279" i="1" l="1"/>
  <c r="AM301" i="1"/>
  <c r="AN301" i="1"/>
  <c r="B301" i="1"/>
  <c r="AT300" i="1"/>
  <c r="AA300" i="1"/>
  <c r="Z300" i="1"/>
  <c r="AT299" i="1"/>
  <c r="AA299" i="1"/>
  <c r="Z299" i="1"/>
  <c r="AA301" i="1" l="1"/>
  <c r="C300" i="1"/>
  <c r="D300" i="1" s="1"/>
  <c r="AT301" i="1"/>
  <c r="C299" i="1"/>
  <c r="D295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97" i="1"/>
  <c r="B289" i="1"/>
  <c r="B292" i="1"/>
  <c r="Y297" i="1"/>
  <c r="AM297" i="1"/>
  <c r="AN297" i="1"/>
  <c r="AT295" i="1"/>
  <c r="AA295" i="1"/>
  <c r="Z295" i="1"/>
  <c r="E292" i="1"/>
  <c r="I292" i="1"/>
  <c r="M292" i="1"/>
  <c r="O292" i="1"/>
  <c r="S292" i="1"/>
  <c r="AT291" i="1"/>
  <c r="AT290" i="1"/>
  <c r="AA291" i="1"/>
  <c r="Z291" i="1"/>
  <c r="D299" i="1" l="1"/>
  <c r="C301" i="1"/>
  <c r="C291" i="1"/>
  <c r="D291" i="1" s="1"/>
  <c r="AT289" i="1"/>
  <c r="AA290" i="1"/>
  <c r="Z290" i="1"/>
  <c r="Z292" i="1" s="1"/>
  <c r="M289" i="1"/>
  <c r="AT287" i="1"/>
  <c r="AA287" i="1"/>
  <c r="Z287" i="1"/>
  <c r="AT275" i="1"/>
  <c r="AA275" i="1"/>
  <c r="Z275" i="1"/>
  <c r="B277" i="1"/>
  <c r="C287" i="1" l="1"/>
  <c r="D287" i="1" s="1"/>
  <c r="C290" i="1"/>
  <c r="B256" i="1"/>
  <c r="B254" i="1"/>
  <c r="B250" i="1"/>
  <c r="C292" i="1" l="1"/>
  <c r="D290" i="1"/>
  <c r="AT296" i="1"/>
  <c r="AT297" i="1" s="1"/>
  <c r="AA296" i="1"/>
  <c r="AA297" i="1" s="1"/>
  <c r="Z296" i="1"/>
  <c r="C296" i="1" l="1"/>
  <c r="Z297" i="1"/>
  <c r="AT293" i="1"/>
  <c r="AT294" i="1"/>
  <c r="AA293" i="1"/>
  <c r="AA294" i="1"/>
  <c r="Z293" i="1"/>
  <c r="Z294" i="1"/>
  <c r="C297" i="1" l="1"/>
  <c r="D296" i="1"/>
  <c r="C293" i="1"/>
  <c r="D293" i="1" s="1"/>
  <c r="C294" i="1"/>
  <c r="D294" i="1" s="1"/>
  <c r="AT288" i="1"/>
  <c r="AA288" i="1"/>
  <c r="AA289" i="1" s="1"/>
  <c r="Z288" i="1"/>
  <c r="Z289" i="1" s="1"/>
  <c r="C288" i="1" l="1"/>
  <c r="A3" i="1"/>
  <c r="C289" i="1" l="1"/>
  <c r="D288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76" i="1"/>
  <c r="AD276" i="1"/>
  <c r="AD277" i="1" s="1"/>
  <c r="AE276" i="1"/>
  <c r="AE277" i="1" s="1"/>
  <c r="AF276" i="1"/>
  <c r="AF277" i="1" s="1"/>
  <c r="AG276" i="1"/>
  <c r="AH276" i="1"/>
  <c r="AH277" i="1" s="1"/>
  <c r="AI276" i="1"/>
  <c r="AI277" i="1" s="1"/>
  <c r="AJ276" i="1"/>
  <c r="AJ277" i="1" s="1"/>
  <c r="AK276" i="1"/>
  <c r="AK277" i="1" s="1"/>
  <c r="AL276" i="1"/>
  <c r="AL277" i="1" s="1"/>
  <c r="AM276" i="1"/>
  <c r="AM277" i="1" s="1"/>
  <c r="AN276" i="1"/>
  <c r="AO276" i="1"/>
  <c r="AO277" i="1" s="1"/>
  <c r="AP276" i="1"/>
  <c r="AP277" i="1" s="1"/>
  <c r="AQ276" i="1"/>
  <c r="AQ277" i="1" s="1"/>
  <c r="AR276" i="1"/>
  <c r="AR277" i="1" s="1"/>
  <c r="AS276" i="1"/>
  <c r="AB276" i="1"/>
  <c r="AB277" i="1" s="1"/>
  <c r="F276" i="1"/>
  <c r="H276" i="1"/>
  <c r="H277" i="1" s="1"/>
  <c r="I276" i="1"/>
  <c r="I277" i="1" s="1"/>
  <c r="J276" i="1"/>
  <c r="J277" i="1" s="1"/>
  <c r="K276" i="1"/>
  <c r="K277" i="1" s="1"/>
  <c r="M276" i="1"/>
  <c r="M277" i="1" s="1"/>
  <c r="N276" i="1"/>
  <c r="O276" i="1"/>
  <c r="O277" i="1" s="1"/>
  <c r="P276" i="1"/>
  <c r="P277" i="1" s="1"/>
  <c r="Q276" i="1"/>
  <c r="Q277" i="1" s="1"/>
  <c r="R276" i="1"/>
  <c r="S276" i="1"/>
  <c r="S277" i="1" s="1"/>
  <c r="T276" i="1"/>
  <c r="T277" i="1" s="1"/>
  <c r="U276" i="1"/>
  <c r="U277" i="1" s="1"/>
  <c r="V276" i="1"/>
  <c r="W276" i="1"/>
  <c r="W277" i="1" s="1"/>
  <c r="X276" i="1"/>
  <c r="X277" i="1" s="1"/>
  <c r="Y276" i="1"/>
  <c r="E276" i="1"/>
  <c r="E277" i="1" s="1"/>
  <c r="AT280" i="1"/>
  <c r="AT281" i="1"/>
  <c r="AT284" i="1"/>
  <c r="AA280" i="1"/>
  <c r="AA281" i="1"/>
  <c r="AA284" i="1"/>
  <c r="AT278" i="1"/>
  <c r="AA278" i="1"/>
  <c r="Z280" i="1"/>
  <c r="Z281" i="1"/>
  <c r="Z284" i="1"/>
  <c r="Z278" i="1"/>
  <c r="C278" i="1" s="1"/>
  <c r="C281" i="1" l="1"/>
  <c r="C284" i="1"/>
  <c r="C280" i="1"/>
  <c r="D278" i="1"/>
  <c r="C251" i="1"/>
  <c r="D251" i="1" s="1"/>
  <c r="AA276" i="1"/>
  <c r="AA277" i="1" s="1"/>
  <c r="D281" i="1"/>
  <c r="Z276" i="1"/>
  <c r="AT276" i="1"/>
  <c r="AT277" i="1" s="1"/>
  <c r="Z252" i="1"/>
  <c r="Z9" i="1"/>
  <c r="C10" i="1" s="1"/>
  <c r="C276" i="1" l="1"/>
  <c r="D280" i="1"/>
  <c r="D284" i="1"/>
  <c r="Z277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98" i="1"/>
  <c r="AA298" i="1"/>
  <c r="Z298" i="1"/>
  <c r="AT253" i="1"/>
  <c r="AT254" i="1" s="1"/>
  <c r="AA253" i="1"/>
  <c r="AA254" i="1" s="1"/>
  <c r="Z253" i="1"/>
  <c r="Z254" i="1" s="1"/>
  <c r="C250" i="1" l="1"/>
  <c r="D31" i="1"/>
  <c r="C253" i="1"/>
  <c r="C298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76" i="1"/>
  <c r="C277" i="1"/>
  <c r="Z307" i="1"/>
  <c r="Z308" i="1" s="1"/>
  <c r="C307" i="1" l="1"/>
  <c r="C308" i="1" s="1"/>
</calcChain>
</file>

<file path=xl/sharedStrings.xml><?xml version="1.0" encoding="utf-8"?>
<sst xmlns="http://schemas.openxmlformats.org/spreadsheetml/2006/main" count="353" uniqueCount="263">
  <si>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</si>
  <si>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</si>
  <si>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</si>
  <si>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</si>
  <si>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</si>
  <si>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</si>
  <si>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</si>
  <si>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</si>
  <si>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</si>
  <si>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</si>
  <si>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</si>
  <si>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</si>
  <si>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</si>
  <si>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</si>
  <si>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</si>
  <si>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</si>
  <si>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</si>
  <si>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</si>
  <si>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</si>
  <si>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</si>
  <si>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</si>
  <si>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</si>
  <si>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</si>
  <si>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</si>
  <si>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</si>
  <si>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</si>
  <si>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</si>
  <si>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</si>
  <si>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</si>
  <si>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</si>
  <si>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</si>
  <si>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</si>
  <si>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</si>
  <si>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</si>
  <si>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</si>
  <si>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</si>
  <si>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</si>
  <si>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</si>
  <si>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</si>
  <si>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</si>
  <si>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</si>
  <si>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</si>
  <si>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</si>
  <si>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</si>
  <si>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</si>
  <si>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</si>
  <si>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</si>
  <si>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</si>
  <si>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</si>
  <si>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</si>
  <si>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</si>
  <si>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</si>
  <si>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</si>
  <si>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</si>
  <si>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</si>
  <si>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</si>
  <si>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</si>
  <si>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</si>
  <si>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</si>
  <si>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</si>
  <si>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</si>
  <si>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</si>
  <si>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</si>
  <si>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</si>
  <si>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</si>
  <si>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</si>
  <si>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</si>
  <si>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</si>
  <si>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</si>
  <si>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</si>
  <si>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</si>
  <si>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</si>
  <si>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</si>
  <si>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</si>
  <si>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</si>
  <si>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</si>
  <si>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</si>
  <si>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</si>
  <si>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</si>
  <si>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</si>
  <si>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</si>
  <si>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</si>
  <si>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</si>
  <si>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</si>
  <si>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</si>
  <si>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</si>
  <si>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</si>
  <si>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</si>
  <si>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</si>
  <si>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</si>
  <si>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</si>
  <si>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</si>
  <si>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</si>
  <si>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</si>
  <si>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</si>
  <si>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</si>
  <si>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</si>
  <si>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</si>
  <si>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</si>
  <si>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</si>
  <si>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</si>
  <si>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</si>
  <si>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</si>
  <si>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</si>
  <si>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</si>
  <si>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</si>
  <si>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</si>
  <si>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</si>
  <si>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</si>
  <si>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</si>
  <si>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</si>
  <si>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</si>
  <si>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</si>
  <si>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</si>
  <si>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</si>
  <si>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</si>
  <si>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</si>
  <si>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</si>
  <si>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</si>
  <si>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</si>
  <si>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</si>
  <si>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</si>
  <si>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</si>
  <si>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</si>
  <si>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</si>
  <si>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</si>
  <si>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</si>
  <si>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</si>
  <si>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</si>
  <si>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</si>
  <si>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</si>
  <si>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</si>
  <si>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</si>
  <si>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</si>
  <si>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</si>
  <si>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</si>
  <si>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</si>
  <si>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</si>
  <si>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</si>
  <si>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</si>
  <si>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</si>
  <si>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</si>
  <si>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</si>
  <si>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</si>
  <si>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</si>
  <si>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</si>
  <si>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</si>
  <si>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</si>
  <si>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</si>
  <si>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</si>
  <si>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</si>
  <si>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</si>
  <si>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</si>
  <si>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</si>
  <si>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</si>
  <si>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</si>
  <si>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</si>
  <si>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</si>
  <si>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</si>
  <si>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</si>
  <si>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</si>
  <si>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</si>
  <si>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</si>
  <si>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</si>
  <si>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</si>
  <si>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</si>
  <si>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</si>
  <si>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</si>
  <si>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</si>
  <si>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</si>
  <si>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</si>
  <si>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</si>
  <si>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</si>
  <si>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</si>
  <si>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</si>
  <si>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</si>
  <si>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</si>
  <si>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</si>
  <si>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</si>
  <si>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</si>
  <si>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</si>
  <si>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</si>
  <si>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</si>
  <si>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</si>
  <si>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</si>
  <si>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</si>
  <si>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</si>
  <si>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</si>
  <si>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</si>
  <si>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</si>
  <si>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</si>
  <si>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</si>
  <si>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</si>
  <si>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</si>
  <si>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</si>
  <si>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</si>
  <si>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</si>
  <si>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</si>
  <si>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</si>
  <si>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</si>
  <si>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</si>
  <si>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</si>
  <si>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</si>
  <si>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</si>
  <si>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</si>
  <si>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</si>
  <si>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</si>
  <si>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</si>
  <si>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</si>
  <si>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</si>
  <si>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</si>
  <si>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</si>
  <si>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</si>
  <si>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</si>
  <si>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</si>
  <si>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</si>
  <si>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</si>
  <si>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</si>
  <si>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</si>
  <si>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</si>
  <si>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</si>
  <si>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</si>
  <si>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</si>
  <si>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</si>
  <si>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</si>
  <si>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</si>
  <si>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</si>
  <si>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</si>
  <si>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</si>
  <si>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</si>
  <si>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</si>
  <si>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</si>
  <si>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</si>
  <si>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</si>
  <si>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</si>
  <si>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</si>
  <si>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</si>
  <si>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</si>
  <si>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</si>
  <si>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</si>
  <si>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</si>
  <si>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</si>
  <si>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</si>
  <si>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</si>
  <si>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</si>
  <si>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</si>
  <si>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</si>
  <si>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</si>
  <si>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</si>
  <si>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</si>
  <si>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</si>
  <si>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</si>
  <si>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</si>
  <si>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</si>
  <si>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</si>
  <si>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</si>
  <si>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</si>
  <si>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</si>
  <si>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Поголовье скота (без свиней, птицы), усл.голов (по данным на 01.05)</t>
  </si>
  <si>
    <t xml:space="preserve">         овес</t>
  </si>
  <si>
    <t>Работало комбайнов</t>
  </si>
  <si>
    <t>Намолочено зерновых и зернобобовых культур, га</t>
  </si>
  <si>
    <t>Информация о сельскохозяйственных работах на 01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</si>
</sst>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24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2" sqref="A2:AA324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10.42578125" style="1" customWidth="1"/>
    <col min="29" max="29" width="9.5703125" style="1" customWidth="1"/>
    <col min="30" max="30" width="10.7109375" style="1" customWidth="1"/>
    <col min="31" max="31" width="10.85546875" style="1" customWidth="1"/>
    <col min="32" max="32" width="12" style="1" customWidth="1"/>
    <col min="33" max="33" width="9.5703125" style="1" customWidth="1"/>
    <col min="34" max="34" width="8.28515625" style="1" customWidth="1"/>
    <col min="35" max="35" width="10.140625" style="1" customWidth="1"/>
    <col min="36" max="36" width="9.42578125" style="1" customWidth="1"/>
    <col min="37" max="37" width="10.140625" style="1" customWidth="1"/>
    <col min="38" max="38" width="9.28515625" style="1" customWidth="1"/>
    <col min="39" max="39" width="9.5703125" style="1" customWidth="1"/>
    <col min="40" max="40" width="7.85546875" style="1" customWidth="1"/>
    <col min="41" max="41" width="9.28515625" style="1" customWidth="1"/>
    <col min="42" max="42" width="10.140625" style="1" customWidth="1"/>
    <col min="43" max="43" width="11.140625" style="1" customWidth="1"/>
    <col min="44" max="44" width="9.5703125" style="1" customWidth="1"/>
    <col min="45" max="45" width="9.85546875" style="1" customWidth="1"/>
    <col min="46" max="46" width="11.7109375" style="1" customWidth="1"/>
    <col min="47" max="47" width="9.140625" style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02" t="s">
        <v>262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03" t="s">
        <v>2</v>
      </c>
      <c r="B4" s="305" t="s">
        <v>216</v>
      </c>
      <c r="C4" s="307" t="s">
        <v>215</v>
      </c>
      <c r="D4" s="307" t="s">
        <v>236</v>
      </c>
      <c r="E4" s="309" t="s">
        <v>213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1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04"/>
      <c r="B5" s="306"/>
      <c r="C5" s="308"/>
      <c r="D5" s="308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2" t="s">
        <v>156</v>
      </c>
      <c r="B225" s="313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  <c r="Y225" s="313"/>
      <c r="Z225" s="313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6"/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191"/>
      <c r="AT229" s="124"/>
      <c r="AU229" s="112"/>
    </row>
    <row r="230" spans="1:47" s="107" customFormat="1" ht="43.9" hidden="1" customHeight="1" x14ac:dyDescent="0.2">
      <c r="A230" s="317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  <c r="L230" s="317"/>
      <c r="M230" s="317"/>
      <c r="N230" s="317"/>
      <c r="O230" s="317"/>
      <c r="P230" s="317"/>
      <c r="Q230" s="317"/>
      <c r="R230" s="317"/>
      <c r="S230" s="317"/>
      <c r="T230" s="317"/>
      <c r="U230" s="317"/>
      <c r="V230" s="317"/>
      <c r="W230" s="317"/>
      <c r="X230" s="317"/>
      <c r="Y230" s="317"/>
      <c r="Z230" s="317"/>
      <c r="AA230" s="192"/>
      <c r="AT230" s="124"/>
      <c r="AU230" s="112"/>
    </row>
    <row r="231" spans="1:47" s="75" customFormat="1" ht="18" hidden="1" customHeight="1" x14ac:dyDescent="0.35">
      <c r="A231" s="317"/>
      <c r="B231" s="317"/>
      <c r="C231" s="317"/>
      <c r="D231" s="317"/>
      <c r="E231" s="317"/>
      <c r="F231" s="317"/>
      <c r="G231" s="317"/>
      <c r="H231" s="317"/>
      <c r="I231" s="317"/>
      <c r="J231" s="317"/>
      <c r="K231" s="317"/>
      <c r="L231" s="317"/>
      <c r="M231" s="317"/>
      <c r="N231" s="317"/>
      <c r="O231" s="317"/>
      <c r="P231" s="317"/>
      <c r="Q231" s="317"/>
      <c r="R231" s="317"/>
      <c r="S231" s="317"/>
      <c r="T231" s="317"/>
      <c r="U231" s="317"/>
      <c r="V231" s="317"/>
      <c r="W231" s="317"/>
      <c r="X231" s="317"/>
      <c r="Y231" s="317"/>
      <c r="Z231" s="317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18" t="s">
        <v>157</v>
      </c>
      <c r="B233" s="319"/>
      <c r="C233" s="319"/>
      <c r="D233" s="319"/>
      <c r="E233" s="319"/>
      <c r="F233" s="319"/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194"/>
      <c r="AT233" s="118"/>
      <c r="AU233" s="113"/>
    </row>
    <row r="234" spans="1:47" s="75" customFormat="1" ht="28.15" hidden="1" customHeight="1" x14ac:dyDescent="0.35">
      <c r="A234" s="318" t="s">
        <v>171</v>
      </c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0"/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0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4"/>
      <c r="B242" s="315"/>
      <c r="C242" s="315"/>
      <c r="D242" s="315"/>
      <c r="E242" s="315"/>
      <c r="F242" s="315"/>
      <c r="G242" s="315"/>
      <c r="H242" s="315"/>
      <c r="I242" s="315"/>
      <c r="J242" s="315"/>
      <c r="K242" s="315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96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76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76" si="38">SUM(AB257:AS257)</f>
        <v>280</v>
      </c>
    </row>
    <row r="258" spans="1:47" s="120" customFormat="1" ht="22.5" customHeight="1" x14ac:dyDescent="0.35">
      <c r="A258" s="145" t="s">
        <v>100</v>
      </c>
      <c r="B258" s="117">
        <v>44</v>
      </c>
      <c r="C258" s="144">
        <f>SUM(C259:C262)</f>
        <v>254</v>
      </c>
      <c r="D258" s="144"/>
      <c r="E258" s="144">
        <f t="shared" ref="E258:Y258" si="39">SUM(E259:E262)</f>
        <v>60</v>
      </c>
      <c r="F258" s="144">
        <f t="shared" si="39"/>
        <v>0</v>
      </c>
      <c r="G258" s="144">
        <f t="shared" si="39"/>
        <v>0</v>
      </c>
      <c r="H258" s="144">
        <f t="shared" si="39"/>
        <v>0</v>
      </c>
      <c r="I258" s="144">
        <f t="shared" si="39"/>
        <v>0</v>
      </c>
      <c r="J258" s="144">
        <f t="shared" si="39"/>
        <v>0</v>
      </c>
      <c r="K258" s="144">
        <f t="shared" si="39"/>
        <v>0</v>
      </c>
      <c r="L258" s="144">
        <f t="shared" si="39"/>
        <v>0</v>
      </c>
      <c r="M258" s="144">
        <f t="shared" si="39"/>
        <v>138</v>
      </c>
      <c r="N258" s="144">
        <f t="shared" si="39"/>
        <v>0</v>
      </c>
      <c r="O258" s="144">
        <f t="shared" si="39"/>
        <v>46</v>
      </c>
      <c r="P258" s="144">
        <f t="shared" si="39"/>
        <v>10</v>
      </c>
      <c r="Q258" s="144">
        <f t="shared" si="39"/>
        <v>0</v>
      </c>
      <c r="R258" s="144">
        <f t="shared" si="39"/>
        <v>0</v>
      </c>
      <c r="S258" s="144">
        <f t="shared" si="39"/>
        <v>0</v>
      </c>
      <c r="T258" s="144">
        <f t="shared" si="39"/>
        <v>0</v>
      </c>
      <c r="U258" s="144">
        <f t="shared" si="39"/>
        <v>0</v>
      </c>
      <c r="V258" s="144">
        <f t="shared" si="39"/>
        <v>0</v>
      </c>
      <c r="W258" s="144">
        <f t="shared" si="39"/>
        <v>0</v>
      </c>
      <c r="X258" s="144">
        <f t="shared" si="39"/>
        <v>0</v>
      </c>
      <c r="Y258" s="144">
        <f t="shared" si="39"/>
        <v>0</v>
      </c>
      <c r="Z258" s="150">
        <f>SUM(Z259:Z262)</f>
        <v>254</v>
      </c>
      <c r="AA258" s="150">
        <f>SUM(AA259:AA262)</f>
        <v>0</v>
      </c>
      <c r="AB258" s="150">
        <f t="shared" ref="AB258:AT258" si="40">SUM(AB259:AB262)</f>
        <v>0</v>
      </c>
      <c r="AC258" s="150">
        <f t="shared" si="40"/>
        <v>0</v>
      </c>
      <c r="AD258" s="150">
        <f t="shared" si="40"/>
        <v>0</v>
      </c>
      <c r="AE258" s="150">
        <f t="shared" si="40"/>
        <v>0</v>
      </c>
      <c r="AF258" s="150">
        <f t="shared" si="40"/>
        <v>0</v>
      </c>
      <c r="AG258" s="150">
        <f t="shared" si="40"/>
        <v>0</v>
      </c>
      <c r="AH258" s="150">
        <f t="shared" si="40"/>
        <v>0</v>
      </c>
      <c r="AI258" s="150">
        <f t="shared" si="40"/>
        <v>0</v>
      </c>
      <c r="AJ258" s="150">
        <f t="shared" si="40"/>
        <v>0</v>
      </c>
      <c r="AK258" s="150">
        <f t="shared" si="40"/>
        <v>0</v>
      </c>
      <c r="AL258" s="150">
        <f t="shared" si="40"/>
        <v>0</v>
      </c>
      <c r="AM258" s="150">
        <f t="shared" si="40"/>
        <v>0</v>
      </c>
      <c r="AN258" s="150">
        <f t="shared" si="40"/>
        <v>0</v>
      </c>
      <c r="AO258" s="150">
        <f t="shared" si="40"/>
        <v>0</v>
      </c>
      <c r="AP258" s="150">
        <f t="shared" si="40"/>
        <v>0</v>
      </c>
      <c r="AQ258" s="150">
        <f t="shared" si="40"/>
        <v>0</v>
      </c>
      <c r="AR258" s="150">
        <f t="shared" si="40"/>
        <v>0</v>
      </c>
      <c r="AS258" s="203">
        <f t="shared" si="40"/>
        <v>0</v>
      </c>
      <c r="AT258" s="203">
        <f t="shared" si="40"/>
        <v>0</v>
      </c>
      <c r="AU258" s="245"/>
    </row>
    <row r="259" spans="1:47" s="245" customFormat="1" ht="22.5" customHeight="1" x14ac:dyDescent="0.35">
      <c r="A259" s="149" t="s">
        <v>90</v>
      </c>
      <c r="B259" s="130">
        <v>3</v>
      </c>
      <c r="C259" s="288">
        <f>Z259+AA259</f>
        <v>191</v>
      </c>
      <c r="D259" s="244"/>
      <c r="E259" s="131">
        <v>60</v>
      </c>
      <c r="F259" s="131"/>
      <c r="G259" s="131"/>
      <c r="H259" s="131"/>
      <c r="I259" s="131"/>
      <c r="J259" s="131"/>
      <c r="K259" s="131"/>
      <c r="L259" s="131"/>
      <c r="M259" s="131">
        <v>75</v>
      </c>
      <c r="N259" s="131"/>
      <c r="O259" s="131">
        <v>46</v>
      </c>
      <c r="P259" s="131">
        <v>10</v>
      </c>
      <c r="Q259" s="131"/>
      <c r="R259" s="131"/>
      <c r="S259" s="131"/>
      <c r="T259" s="131"/>
      <c r="U259" s="132"/>
      <c r="V259" s="131"/>
      <c r="W259" s="131"/>
      <c r="X259" s="131"/>
      <c r="Y259" s="131"/>
      <c r="Z259" s="150">
        <f>SUM(E259:Y259)</f>
        <v>191</v>
      </c>
      <c r="AA259" s="150">
        <f>SUM(AB259:AS259)</f>
        <v>0</v>
      </c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>
        <f>SUM(AB259:AS259)</f>
        <v>0</v>
      </c>
    </row>
    <row r="260" spans="1:47" s="245" customFormat="1" ht="22.5" customHeight="1" x14ac:dyDescent="0.35">
      <c r="A260" s="149" t="s">
        <v>169</v>
      </c>
      <c r="B260" s="130"/>
      <c r="C260" s="288">
        <f t="shared" ref="C260:C262" si="41">Z260+AA260</f>
        <v>0</v>
      </c>
      <c r="D260" s="244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2"/>
      <c r="V260" s="131"/>
      <c r="W260" s="131"/>
      <c r="X260" s="131"/>
      <c r="Y260" s="131"/>
      <c r="Z260" s="150">
        <f t="shared" ref="Z260:Z262" si="42">SUM(E260:Y260)</f>
        <v>0</v>
      </c>
      <c r="AA260" s="150">
        <f t="shared" ref="AA260:AA262" si="43">SUM(AB260:AS260)</f>
        <v>0</v>
      </c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>
        <f t="shared" ref="AT260:AT262" si="44">SUM(AB260:AS260)</f>
        <v>0</v>
      </c>
    </row>
    <row r="261" spans="1:47" s="245" customFormat="1" ht="22.5" customHeight="1" x14ac:dyDescent="0.35">
      <c r="A261" s="149" t="s">
        <v>92</v>
      </c>
      <c r="B261" s="130">
        <v>41</v>
      </c>
      <c r="C261" s="288">
        <f t="shared" si="41"/>
        <v>40</v>
      </c>
      <c r="D261" s="244"/>
      <c r="E261" s="131"/>
      <c r="F261" s="131"/>
      <c r="G261" s="131"/>
      <c r="H261" s="131"/>
      <c r="I261" s="131"/>
      <c r="J261" s="131"/>
      <c r="K261" s="131"/>
      <c r="L261" s="131"/>
      <c r="M261" s="131">
        <v>40</v>
      </c>
      <c r="N261" s="131"/>
      <c r="O261" s="131"/>
      <c r="P261" s="131"/>
      <c r="Q261" s="131"/>
      <c r="R261" s="131"/>
      <c r="S261" s="131"/>
      <c r="T261" s="131"/>
      <c r="U261" s="132"/>
      <c r="V261" s="131"/>
      <c r="W261" s="131"/>
      <c r="X261" s="131"/>
      <c r="Y261" s="131"/>
      <c r="Z261" s="150">
        <f t="shared" si="42"/>
        <v>40</v>
      </c>
      <c r="AA261" s="150">
        <f t="shared" si="43"/>
        <v>0</v>
      </c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>
        <f t="shared" si="44"/>
        <v>0</v>
      </c>
    </row>
    <row r="262" spans="1:47" s="245" customFormat="1" ht="22.5" customHeight="1" x14ac:dyDescent="0.35">
      <c r="A262" s="149" t="s">
        <v>259</v>
      </c>
      <c r="B262" s="130"/>
      <c r="C262" s="288">
        <f t="shared" si="41"/>
        <v>23</v>
      </c>
      <c r="D262" s="244"/>
      <c r="E262" s="131"/>
      <c r="F262" s="131"/>
      <c r="G262" s="131"/>
      <c r="H262" s="131"/>
      <c r="I262" s="131"/>
      <c r="J262" s="131"/>
      <c r="K262" s="131"/>
      <c r="L262" s="131"/>
      <c r="M262" s="131">
        <v>23</v>
      </c>
      <c r="N262" s="131"/>
      <c r="O262" s="131"/>
      <c r="P262" s="131"/>
      <c r="Q262" s="131"/>
      <c r="R262" s="131"/>
      <c r="S262" s="131"/>
      <c r="T262" s="131"/>
      <c r="U262" s="132"/>
      <c r="V262" s="131"/>
      <c r="W262" s="131"/>
      <c r="X262" s="131"/>
      <c r="Y262" s="131"/>
      <c r="Z262" s="150">
        <f t="shared" si="42"/>
        <v>23</v>
      </c>
      <c r="AA262" s="150">
        <f t="shared" si="43"/>
        <v>0</v>
      </c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>
        <f t="shared" si="44"/>
        <v>0</v>
      </c>
    </row>
    <row r="263" spans="1:47" s="120" customFormat="1" ht="22.5" customHeight="1" x14ac:dyDescent="0.35">
      <c r="A263" s="145" t="s">
        <v>261</v>
      </c>
      <c r="B263" s="117">
        <v>126</v>
      </c>
      <c r="C263" s="144">
        <f>SUM(C264:C267)</f>
        <v>938</v>
      </c>
      <c r="D263" s="144"/>
      <c r="E263" s="144">
        <f t="shared" ref="E263:AT263" si="45">SUM(E264:E267)</f>
        <v>170</v>
      </c>
      <c r="F263" s="144">
        <f t="shared" si="45"/>
        <v>0</v>
      </c>
      <c r="G263" s="144">
        <f t="shared" si="45"/>
        <v>0</v>
      </c>
      <c r="H263" s="144">
        <f t="shared" si="45"/>
        <v>0</v>
      </c>
      <c r="I263" s="144">
        <f t="shared" si="45"/>
        <v>0</v>
      </c>
      <c r="J263" s="144">
        <f t="shared" si="45"/>
        <v>0</v>
      </c>
      <c r="K263" s="144">
        <f t="shared" si="45"/>
        <v>0</v>
      </c>
      <c r="L263" s="144">
        <f t="shared" si="45"/>
        <v>0</v>
      </c>
      <c r="M263" s="144">
        <f t="shared" si="45"/>
        <v>491</v>
      </c>
      <c r="N263" s="144">
        <f t="shared" si="45"/>
        <v>0</v>
      </c>
      <c r="O263" s="144">
        <f t="shared" si="45"/>
        <v>237</v>
      </c>
      <c r="P263" s="144">
        <f t="shared" si="45"/>
        <v>40</v>
      </c>
      <c r="Q263" s="144">
        <f t="shared" si="45"/>
        <v>0</v>
      </c>
      <c r="R263" s="144">
        <f t="shared" si="45"/>
        <v>0</v>
      </c>
      <c r="S263" s="144">
        <f t="shared" si="45"/>
        <v>0</v>
      </c>
      <c r="T263" s="144">
        <f t="shared" si="45"/>
        <v>0</v>
      </c>
      <c r="U263" s="144">
        <f t="shared" si="45"/>
        <v>0</v>
      </c>
      <c r="V263" s="144">
        <f t="shared" si="45"/>
        <v>0</v>
      </c>
      <c r="W263" s="144">
        <f t="shared" si="45"/>
        <v>0</v>
      </c>
      <c r="X263" s="144">
        <f t="shared" si="45"/>
        <v>0</v>
      </c>
      <c r="Y263" s="144">
        <f t="shared" si="45"/>
        <v>0</v>
      </c>
      <c r="Z263" s="144">
        <f t="shared" si="45"/>
        <v>938</v>
      </c>
      <c r="AA263" s="144">
        <f t="shared" si="45"/>
        <v>0</v>
      </c>
      <c r="AB263" s="144">
        <f t="shared" si="45"/>
        <v>0</v>
      </c>
      <c r="AC263" s="144">
        <f t="shared" si="45"/>
        <v>0</v>
      </c>
      <c r="AD263" s="144">
        <f t="shared" si="45"/>
        <v>0</v>
      </c>
      <c r="AE263" s="144">
        <f t="shared" si="45"/>
        <v>0</v>
      </c>
      <c r="AF263" s="144">
        <f t="shared" si="45"/>
        <v>0</v>
      </c>
      <c r="AG263" s="144">
        <f t="shared" si="45"/>
        <v>0</v>
      </c>
      <c r="AH263" s="144">
        <f t="shared" si="45"/>
        <v>0</v>
      </c>
      <c r="AI263" s="144">
        <f t="shared" si="45"/>
        <v>0</v>
      </c>
      <c r="AJ263" s="144">
        <f t="shared" si="45"/>
        <v>0</v>
      </c>
      <c r="AK263" s="144">
        <f t="shared" si="45"/>
        <v>0</v>
      </c>
      <c r="AL263" s="144">
        <f t="shared" si="45"/>
        <v>0</v>
      </c>
      <c r="AM263" s="144">
        <f t="shared" si="45"/>
        <v>0</v>
      </c>
      <c r="AN263" s="144">
        <f t="shared" si="45"/>
        <v>0</v>
      </c>
      <c r="AO263" s="144">
        <f t="shared" si="45"/>
        <v>0</v>
      </c>
      <c r="AP263" s="144">
        <f t="shared" si="45"/>
        <v>0</v>
      </c>
      <c r="AQ263" s="144">
        <f t="shared" si="45"/>
        <v>0</v>
      </c>
      <c r="AR263" s="144">
        <f t="shared" si="45"/>
        <v>0</v>
      </c>
      <c r="AS263" s="239">
        <f t="shared" si="45"/>
        <v>0</v>
      </c>
      <c r="AT263" s="239">
        <f t="shared" si="45"/>
        <v>0</v>
      </c>
      <c r="AU263" s="245"/>
    </row>
    <row r="264" spans="1:47" s="245" customFormat="1" ht="22.5" customHeight="1" x14ac:dyDescent="0.35">
      <c r="A264" s="149" t="s">
        <v>90</v>
      </c>
      <c r="B264" s="130">
        <v>6</v>
      </c>
      <c r="C264" s="288">
        <f>Z264+AA264</f>
        <v>717</v>
      </c>
      <c r="D264" s="244"/>
      <c r="E264" s="131">
        <v>170</v>
      </c>
      <c r="F264" s="131"/>
      <c r="G264" s="131"/>
      <c r="H264" s="131"/>
      <c r="I264" s="131"/>
      <c r="J264" s="131"/>
      <c r="K264" s="131"/>
      <c r="L264" s="131"/>
      <c r="M264" s="131">
        <v>270</v>
      </c>
      <c r="N264" s="131"/>
      <c r="O264" s="131">
        <v>237</v>
      </c>
      <c r="P264" s="131">
        <v>40</v>
      </c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>SUM(E264:Y264)</f>
        <v>717</v>
      </c>
      <c r="AA264" s="150">
        <f>SUM(AB264:AS264)</f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>
        <f>SUM(AB264:AS264)</f>
        <v>0</v>
      </c>
    </row>
    <row r="265" spans="1:47" s="245" customFormat="1" ht="22.5" customHeight="1" x14ac:dyDescent="0.35">
      <c r="A265" s="149" t="s">
        <v>169</v>
      </c>
      <c r="B265" s="130"/>
      <c r="C265" s="288">
        <f t="shared" ref="C265:C267" si="46">Z265+AA265</f>
        <v>0</v>
      </c>
      <c r="D265" s="244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ref="Z265:Z267" si="47">SUM(E265:Y265)</f>
        <v>0</v>
      </c>
      <c r="AA265" s="150">
        <f t="shared" ref="AA265:AA267" si="48">SUM(AB265:AS265)</f>
        <v>0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>
        <f t="shared" ref="AT265:AT267" si="49">SUM(AB265:AS265)</f>
        <v>0</v>
      </c>
    </row>
    <row r="266" spans="1:47" s="245" customFormat="1" ht="22.5" customHeight="1" x14ac:dyDescent="0.35">
      <c r="A266" s="149" t="s">
        <v>92</v>
      </c>
      <c r="B266" s="130">
        <v>120</v>
      </c>
      <c r="C266" s="288">
        <f t="shared" si="46"/>
        <v>150</v>
      </c>
      <c r="D266" s="244"/>
      <c r="E266" s="131"/>
      <c r="F266" s="131"/>
      <c r="G266" s="131"/>
      <c r="H266" s="131"/>
      <c r="I266" s="131"/>
      <c r="J266" s="131"/>
      <c r="K266" s="131"/>
      <c r="L266" s="131"/>
      <c r="M266" s="131">
        <v>150</v>
      </c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7"/>
        <v>150</v>
      </c>
      <c r="AA266" s="150">
        <f t="shared" si="48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>
        <f t="shared" si="49"/>
        <v>0</v>
      </c>
    </row>
    <row r="267" spans="1:47" s="245" customFormat="1" ht="22.5" customHeight="1" x14ac:dyDescent="0.35">
      <c r="A267" s="149" t="s">
        <v>259</v>
      </c>
      <c r="B267" s="130"/>
      <c r="C267" s="288">
        <f t="shared" si="46"/>
        <v>71</v>
      </c>
      <c r="D267" s="244"/>
      <c r="E267" s="131"/>
      <c r="F267" s="131"/>
      <c r="G267" s="131"/>
      <c r="H267" s="131"/>
      <c r="I267" s="131"/>
      <c r="J267" s="131"/>
      <c r="K267" s="131"/>
      <c r="L267" s="131"/>
      <c r="M267" s="131">
        <v>71</v>
      </c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7"/>
        <v>71</v>
      </c>
      <c r="AA267" s="150">
        <f t="shared" si="48"/>
        <v>0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>
        <f t="shared" si="49"/>
        <v>0</v>
      </c>
    </row>
    <row r="268" spans="1:47" s="120" customFormat="1" ht="22.5" customHeight="1" x14ac:dyDescent="0.35">
      <c r="A268" s="145" t="s">
        <v>103</v>
      </c>
      <c r="B268" s="117">
        <v>29</v>
      </c>
      <c r="C268" s="297">
        <f>C263/C258*10</f>
        <v>36.929133858267718</v>
      </c>
      <c r="D268" s="297" t="e">
        <f t="shared" ref="D268:AT268" si="50">D263/D258*10</f>
        <v>#DIV/0!</v>
      </c>
      <c r="E268" s="297">
        <f t="shared" si="50"/>
        <v>28.333333333333336</v>
      </c>
      <c r="F268" s="297">
        <v>0</v>
      </c>
      <c r="G268" s="297" t="e">
        <f t="shared" si="50"/>
        <v>#DIV/0!</v>
      </c>
      <c r="H268" s="297" t="e">
        <f t="shared" si="50"/>
        <v>#DIV/0!</v>
      </c>
      <c r="I268" s="297" t="e">
        <f t="shared" si="50"/>
        <v>#DIV/0!</v>
      </c>
      <c r="J268" s="297" t="e">
        <f t="shared" si="50"/>
        <v>#DIV/0!</v>
      </c>
      <c r="K268" s="297" t="e">
        <f t="shared" si="50"/>
        <v>#DIV/0!</v>
      </c>
      <c r="L268" s="297" t="e">
        <f t="shared" si="50"/>
        <v>#DIV/0!</v>
      </c>
      <c r="M268" s="297">
        <f t="shared" si="50"/>
        <v>35.579710144927532</v>
      </c>
      <c r="N268" s="297"/>
      <c r="O268" s="297">
        <f t="shared" si="50"/>
        <v>51.521739130434781</v>
      </c>
      <c r="P268" s="297">
        <f t="shared" si="50"/>
        <v>40</v>
      </c>
      <c r="Q268" s="297" t="e">
        <f t="shared" si="50"/>
        <v>#DIV/0!</v>
      </c>
      <c r="R268" s="297" t="e">
        <f t="shared" si="50"/>
        <v>#DIV/0!</v>
      </c>
      <c r="S268" s="297" t="e">
        <f t="shared" si="50"/>
        <v>#DIV/0!</v>
      </c>
      <c r="T268" s="297" t="e">
        <f t="shared" si="50"/>
        <v>#DIV/0!</v>
      </c>
      <c r="U268" s="297" t="e">
        <f t="shared" si="50"/>
        <v>#DIV/0!</v>
      </c>
      <c r="V268" s="297" t="e">
        <f t="shared" si="50"/>
        <v>#DIV/0!</v>
      </c>
      <c r="W268" s="297" t="e">
        <f t="shared" si="50"/>
        <v>#DIV/0!</v>
      </c>
      <c r="X268" s="297" t="e">
        <f t="shared" si="50"/>
        <v>#DIV/0!</v>
      </c>
      <c r="Y268" s="297" t="e">
        <f t="shared" si="50"/>
        <v>#DIV/0!</v>
      </c>
      <c r="Z268" s="297">
        <f t="shared" si="50"/>
        <v>36.929133858267718</v>
      </c>
      <c r="AA268" s="297" t="e">
        <f t="shared" si="50"/>
        <v>#DIV/0!</v>
      </c>
      <c r="AB268" s="297" t="e">
        <f t="shared" si="50"/>
        <v>#DIV/0!</v>
      </c>
      <c r="AC268" s="297" t="e">
        <f t="shared" si="50"/>
        <v>#DIV/0!</v>
      </c>
      <c r="AD268" s="297" t="e">
        <f t="shared" si="50"/>
        <v>#DIV/0!</v>
      </c>
      <c r="AE268" s="297" t="e">
        <f t="shared" si="50"/>
        <v>#DIV/0!</v>
      </c>
      <c r="AF268" s="297" t="e">
        <f t="shared" si="50"/>
        <v>#DIV/0!</v>
      </c>
      <c r="AG268" s="297" t="e">
        <f t="shared" si="50"/>
        <v>#DIV/0!</v>
      </c>
      <c r="AH268" s="297" t="e">
        <f t="shared" si="50"/>
        <v>#DIV/0!</v>
      </c>
      <c r="AI268" s="297" t="e">
        <f t="shared" si="50"/>
        <v>#DIV/0!</v>
      </c>
      <c r="AJ268" s="297" t="e">
        <f t="shared" si="50"/>
        <v>#DIV/0!</v>
      </c>
      <c r="AK268" s="297" t="e">
        <f t="shared" si="50"/>
        <v>#DIV/0!</v>
      </c>
      <c r="AL268" s="297" t="e">
        <f t="shared" si="50"/>
        <v>#DIV/0!</v>
      </c>
      <c r="AM268" s="297" t="e">
        <f t="shared" si="50"/>
        <v>#DIV/0!</v>
      </c>
      <c r="AN268" s="297" t="e">
        <f t="shared" si="50"/>
        <v>#DIV/0!</v>
      </c>
      <c r="AO268" s="297" t="e">
        <f t="shared" si="50"/>
        <v>#DIV/0!</v>
      </c>
      <c r="AP268" s="297" t="e">
        <f t="shared" si="50"/>
        <v>#DIV/0!</v>
      </c>
      <c r="AQ268" s="297" t="e">
        <f t="shared" si="50"/>
        <v>#DIV/0!</v>
      </c>
      <c r="AR268" s="297" t="e">
        <f t="shared" si="50"/>
        <v>#DIV/0!</v>
      </c>
      <c r="AS268" s="297" t="e">
        <f t="shared" si="50"/>
        <v>#DIV/0!</v>
      </c>
      <c r="AT268" s="297" t="e">
        <f t="shared" si="50"/>
        <v>#DIV/0!</v>
      </c>
      <c r="AU268" s="245"/>
    </row>
    <row r="269" spans="1:47" s="245" customFormat="1" ht="22.5" customHeight="1" x14ac:dyDescent="0.35">
      <c r="A269" s="149" t="s">
        <v>90</v>
      </c>
      <c r="B269" s="130">
        <v>20</v>
      </c>
      <c r="C269" s="298">
        <f>C264/C259*10</f>
        <v>37.539267015706805</v>
      </c>
      <c r="D269" s="299"/>
      <c r="E269" s="300">
        <f>E264/E259*10</f>
        <v>28.333333333333336</v>
      </c>
      <c r="F269" s="300"/>
      <c r="G269" s="300" t="e">
        <f t="shared" ref="G269:AT272" si="51">G264/G259*10</f>
        <v>#DIV/0!</v>
      </c>
      <c r="H269" s="300" t="e">
        <f t="shared" si="51"/>
        <v>#DIV/0!</v>
      </c>
      <c r="I269" s="300" t="e">
        <f t="shared" si="51"/>
        <v>#DIV/0!</v>
      </c>
      <c r="J269" s="300" t="e">
        <f t="shared" si="51"/>
        <v>#DIV/0!</v>
      </c>
      <c r="K269" s="300" t="e">
        <f t="shared" si="51"/>
        <v>#DIV/0!</v>
      </c>
      <c r="L269" s="300" t="e">
        <f t="shared" si="51"/>
        <v>#DIV/0!</v>
      </c>
      <c r="M269" s="300">
        <f t="shared" si="51"/>
        <v>36</v>
      </c>
      <c r="N269" s="300"/>
      <c r="O269" s="300">
        <f t="shared" si="51"/>
        <v>51.521739130434781</v>
      </c>
      <c r="P269" s="300">
        <f t="shared" si="51"/>
        <v>40</v>
      </c>
      <c r="Q269" s="300" t="e">
        <f t="shared" si="51"/>
        <v>#DIV/0!</v>
      </c>
      <c r="R269" s="300" t="e">
        <f t="shared" si="51"/>
        <v>#DIV/0!</v>
      </c>
      <c r="S269" s="300" t="e">
        <f t="shared" si="51"/>
        <v>#DIV/0!</v>
      </c>
      <c r="T269" s="300" t="e">
        <f t="shared" si="51"/>
        <v>#DIV/0!</v>
      </c>
      <c r="U269" s="300" t="e">
        <f t="shared" si="51"/>
        <v>#DIV/0!</v>
      </c>
      <c r="V269" s="300" t="e">
        <f t="shared" si="51"/>
        <v>#DIV/0!</v>
      </c>
      <c r="W269" s="300" t="e">
        <f t="shared" si="51"/>
        <v>#DIV/0!</v>
      </c>
      <c r="X269" s="300" t="e">
        <f t="shared" si="51"/>
        <v>#DIV/0!</v>
      </c>
      <c r="Y269" s="300" t="e">
        <f t="shared" si="51"/>
        <v>#DIV/0!</v>
      </c>
      <c r="Z269" s="301">
        <f t="shared" si="51"/>
        <v>37.539267015706805</v>
      </c>
      <c r="AA269" s="301" t="e">
        <f t="shared" si="51"/>
        <v>#DIV/0!</v>
      </c>
      <c r="AB269" s="300" t="e">
        <f t="shared" si="51"/>
        <v>#DIV/0!</v>
      </c>
      <c r="AC269" s="300" t="e">
        <f t="shared" si="51"/>
        <v>#DIV/0!</v>
      </c>
      <c r="AD269" s="300" t="e">
        <f t="shared" si="51"/>
        <v>#DIV/0!</v>
      </c>
      <c r="AE269" s="300" t="e">
        <f t="shared" si="51"/>
        <v>#DIV/0!</v>
      </c>
      <c r="AF269" s="300" t="e">
        <f t="shared" si="51"/>
        <v>#DIV/0!</v>
      </c>
      <c r="AG269" s="300" t="e">
        <f t="shared" si="51"/>
        <v>#DIV/0!</v>
      </c>
      <c r="AH269" s="300" t="e">
        <f t="shared" si="51"/>
        <v>#DIV/0!</v>
      </c>
      <c r="AI269" s="300" t="e">
        <f t="shared" si="51"/>
        <v>#DIV/0!</v>
      </c>
      <c r="AJ269" s="300" t="e">
        <f t="shared" si="51"/>
        <v>#DIV/0!</v>
      </c>
      <c r="AK269" s="300" t="e">
        <f t="shared" si="51"/>
        <v>#DIV/0!</v>
      </c>
      <c r="AL269" s="300" t="e">
        <f t="shared" si="51"/>
        <v>#DIV/0!</v>
      </c>
      <c r="AM269" s="300" t="e">
        <f t="shared" si="51"/>
        <v>#DIV/0!</v>
      </c>
      <c r="AN269" s="300" t="e">
        <f t="shared" si="51"/>
        <v>#DIV/0!</v>
      </c>
      <c r="AO269" s="300" t="e">
        <f t="shared" si="51"/>
        <v>#DIV/0!</v>
      </c>
      <c r="AP269" s="300" t="e">
        <f t="shared" si="51"/>
        <v>#DIV/0!</v>
      </c>
      <c r="AQ269" s="300" t="e">
        <f t="shared" si="51"/>
        <v>#DIV/0!</v>
      </c>
      <c r="AR269" s="300" t="e">
        <f t="shared" si="51"/>
        <v>#DIV/0!</v>
      </c>
      <c r="AS269" s="300" t="e">
        <f t="shared" si="51"/>
        <v>#DIV/0!</v>
      </c>
      <c r="AT269" s="300" t="e">
        <f t="shared" si="51"/>
        <v>#DIV/0!</v>
      </c>
    </row>
    <row r="270" spans="1:47" s="245" customFormat="1" ht="22.5" customHeight="1" x14ac:dyDescent="0.35">
      <c r="A270" s="149" t="s">
        <v>169</v>
      </c>
      <c r="B270" s="130"/>
      <c r="C270" s="298" t="e">
        <f t="shared" ref="C270:C272" si="52">C265/C260*10</f>
        <v>#DIV/0!</v>
      </c>
      <c r="D270" s="299"/>
      <c r="E270" s="300" t="e">
        <f t="shared" ref="E270:T272" si="53">E265/E260*10</f>
        <v>#DIV/0!</v>
      </c>
      <c r="F270" s="300"/>
      <c r="G270" s="300" t="e">
        <f t="shared" si="53"/>
        <v>#DIV/0!</v>
      </c>
      <c r="H270" s="300" t="e">
        <f t="shared" si="53"/>
        <v>#DIV/0!</v>
      </c>
      <c r="I270" s="300" t="e">
        <f t="shared" si="53"/>
        <v>#DIV/0!</v>
      </c>
      <c r="J270" s="300" t="e">
        <f t="shared" si="53"/>
        <v>#DIV/0!</v>
      </c>
      <c r="K270" s="300" t="e">
        <f t="shared" si="53"/>
        <v>#DIV/0!</v>
      </c>
      <c r="L270" s="300" t="e">
        <f t="shared" si="53"/>
        <v>#DIV/0!</v>
      </c>
      <c r="M270" s="300" t="e">
        <f t="shared" si="53"/>
        <v>#DIV/0!</v>
      </c>
      <c r="N270" s="300"/>
      <c r="O270" s="300" t="e">
        <f t="shared" si="53"/>
        <v>#DIV/0!</v>
      </c>
      <c r="P270" s="300" t="e">
        <f t="shared" si="53"/>
        <v>#DIV/0!</v>
      </c>
      <c r="Q270" s="300" t="e">
        <f t="shared" si="53"/>
        <v>#DIV/0!</v>
      </c>
      <c r="R270" s="300" t="e">
        <f t="shared" si="53"/>
        <v>#DIV/0!</v>
      </c>
      <c r="S270" s="300" t="e">
        <f t="shared" si="53"/>
        <v>#DIV/0!</v>
      </c>
      <c r="T270" s="300" t="e">
        <f t="shared" si="53"/>
        <v>#DIV/0!</v>
      </c>
      <c r="U270" s="300" t="e">
        <f t="shared" si="51"/>
        <v>#DIV/0!</v>
      </c>
      <c r="V270" s="300" t="e">
        <f t="shared" si="51"/>
        <v>#DIV/0!</v>
      </c>
      <c r="W270" s="300" t="e">
        <f t="shared" si="51"/>
        <v>#DIV/0!</v>
      </c>
      <c r="X270" s="300" t="e">
        <f t="shared" si="51"/>
        <v>#DIV/0!</v>
      </c>
      <c r="Y270" s="300" t="e">
        <f t="shared" si="51"/>
        <v>#DIV/0!</v>
      </c>
      <c r="Z270" s="301" t="e">
        <f t="shared" si="51"/>
        <v>#DIV/0!</v>
      </c>
      <c r="AA270" s="301" t="e">
        <f t="shared" si="51"/>
        <v>#DIV/0!</v>
      </c>
      <c r="AB270" s="300" t="e">
        <f t="shared" si="51"/>
        <v>#DIV/0!</v>
      </c>
      <c r="AC270" s="300" t="e">
        <f t="shared" si="51"/>
        <v>#DIV/0!</v>
      </c>
      <c r="AD270" s="300" t="e">
        <f t="shared" si="51"/>
        <v>#DIV/0!</v>
      </c>
      <c r="AE270" s="300" t="e">
        <f t="shared" si="51"/>
        <v>#DIV/0!</v>
      </c>
      <c r="AF270" s="300" t="e">
        <f t="shared" si="51"/>
        <v>#DIV/0!</v>
      </c>
      <c r="AG270" s="300" t="e">
        <f t="shared" si="51"/>
        <v>#DIV/0!</v>
      </c>
      <c r="AH270" s="300" t="e">
        <f t="shared" si="51"/>
        <v>#DIV/0!</v>
      </c>
      <c r="AI270" s="300" t="e">
        <f t="shared" si="51"/>
        <v>#DIV/0!</v>
      </c>
      <c r="AJ270" s="300" t="e">
        <f t="shared" si="51"/>
        <v>#DIV/0!</v>
      </c>
      <c r="AK270" s="300" t="e">
        <f t="shared" si="51"/>
        <v>#DIV/0!</v>
      </c>
      <c r="AL270" s="300" t="e">
        <f t="shared" si="51"/>
        <v>#DIV/0!</v>
      </c>
      <c r="AM270" s="300" t="e">
        <f t="shared" si="51"/>
        <v>#DIV/0!</v>
      </c>
      <c r="AN270" s="300" t="e">
        <f t="shared" si="51"/>
        <v>#DIV/0!</v>
      </c>
      <c r="AO270" s="300" t="e">
        <f t="shared" si="51"/>
        <v>#DIV/0!</v>
      </c>
      <c r="AP270" s="300" t="e">
        <f t="shared" si="51"/>
        <v>#DIV/0!</v>
      </c>
      <c r="AQ270" s="300" t="e">
        <f t="shared" si="51"/>
        <v>#DIV/0!</v>
      </c>
      <c r="AR270" s="300" t="e">
        <f t="shared" si="51"/>
        <v>#DIV/0!</v>
      </c>
      <c r="AS270" s="300" t="e">
        <f t="shared" si="51"/>
        <v>#DIV/0!</v>
      </c>
      <c r="AT270" s="300" t="e">
        <f t="shared" si="51"/>
        <v>#DIV/0!</v>
      </c>
    </row>
    <row r="271" spans="1:47" s="245" customFormat="1" ht="22.5" customHeight="1" x14ac:dyDescent="0.35">
      <c r="A271" s="149" t="s">
        <v>92</v>
      </c>
      <c r="B271" s="130">
        <v>29</v>
      </c>
      <c r="C271" s="298">
        <f t="shared" si="52"/>
        <v>37.5</v>
      </c>
      <c r="D271" s="299"/>
      <c r="E271" s="300" t="e">
        <f t="shared" si="53"/>
        <v>#DIV/0!</v>
      </c>
      <c r="F271" s="300"/>
      <c r="G271" s="300" t="e">
        <f t="shared" si="53"/>
        <v>#DIV/0!</v>
      </c>
      <c r="H271" s="300" t="e">
        <f t="shared" si="53"/>
        <v>#DIV/0!</v>
      </c>
      <c r="I271" s="300" t="e">
        <f t="shared" si="53"/>
        <v>#DIV/0!</v>
      </c>
      <c r="J271" s="300" t="e">
        <f t="shared" si="53"/>
        <v>#DIV/0!</v>
      </c>
      <c r="K271" s="300" t="e">
        <f t="shared" si="53"/>
        <v>#DIV/0!</v>
      </c>
      <c r="L271" s="300" t="e">
        <f t="shared" si="53"/>
        <v>#DIV/0!</v>
      </c>
      <c r="M271" s="300">
        <f t="shared" si="53"/>
        <v>37.5</v>
      </c>
      <c r="N271" s="300"/>
      <c r="O271" s="300" t="e">
        <f t="shared" si="53"/>
        <v>#DIV/0!</v>
      </c>
      <c r="P271" s="300" t="e">
        <f t="shared" si="53"/>
        <v>#DIV/0!</v>
      </c>
      <c r="Q271" s="300" t="e">
        <f t="shared" si="53"/>
        <v>#DIV/0!</v>
      </c>
      <c r="R271" s="300" t="e">
        <f t="shared" si="53"/>
        <v>#DIV/0!</v>
      </c>
      <c r="S271" s="300" t="e">
        <f t="shared" si="53"/>
        <v>#DIV/0!</v>
      </c>
      <c r="T271" s="300" t="e">
        <f t="shared" si="53"/>
        <v>#DIV/0!</v>
      </c>
      <c r="U271" s="300" t="e">
        <f t="shared" si="51"/>
        <v>#DIV/0!</v>
      </c>
      <c r="V271" s="300" t="e">
        <f t="shared" si="51"/>
        <v>#DIV/0!</v>
      </c>
      <c r="W271" s="300" t="e">
        <f t="shared" si="51"/>
        <v>#DIV/0!</v>
      </c>
      <c r="X271" s="300" t="e">
        <f t="shared" si="51"/>
        <v>#DIV/0!</v>
      </c>
      <c r="Y271" s="300" t="e">
        <f t="shared" si="51"/>
        <v>#DIV/0!</v>
      </c>
      <c r="Z271" s="301">
        <f t="shared" si="51"/>
        <v>37.5</v>
      </c>
      <c r="AA271" s="301" t="e">
        <f t="shared" si="51"/>
        <v>#DIV/0!</v>
      </c>
      <c r="AB271" s="300" t="e">
        <f t="shared" si="51"/>
        <v>#DIV/0!</v>
      </c>
      <c r="AC271" s="300" t="e">
        <f t="shared" si="51"/>
        <v>#DIV/0!</v>
      </c>
      <c r="AD271" s="300" t="e">
        <f t="shared" si="51"/>
        <v>#DIV/0!</v>
      </c>
      <c r="AE271" s="300" t="e">
        <f t="shared" si="51"/>
        <v>#DIV/0!</v>
      </c>
      <c r="AF271" s="300" t="e">
        <f t="shared" si="51"/>
        <v>#DIV/0!</v>
      </c>
      <c r="AG271" s="300" t="e">
        <f t="shared" si="51"/>
        <v>#DIV/0!</v>
      </c>
      <c r="AH271" s="300" t="e">
        <f t="shared" si="51"/>
        <v>#DIV/0!</v>
      </c>
      <c r="AI271" s="300" t="e">
        <f t="shared" si="51"/>
        <v>#DIV/0!</v>
      </c>
      <c r="AJ271" s="300" t="e">
        <f t="shared" si="51"/>
        <v>#DIV/0!</v>
      </c>
      <c r="AK271" s="300" t="e">
        <f t="shared" si="51"/>
        <v>#DIV/0!</v>
      </c>
      <c r="AL271" s="300" t="e">
        <f t="shared" si="51"/>
        <v>#DIV/0!</v>
      </c>
      <c r="AM271" s="300" t="e">
        <f t="shared" si="51"/>
        <v>#DIV/0!</v>
      </c>
      <c r="AN271" s="300" t="e">
        <f t="shared" si="51"/>
        <v>#DIV/0!</v>
      </c>
      <c r="AO271" s="300" t="e">
        <f t="shared" si="51"/>
        <v>#DIV/0!</v>
      </c>
      <c r="AP271" s="300" t="e">
        <f t="shared" si="51"/>
        <v>#DIV/0!</v>
      </c>
      <c r="AQ271" s="300" t="e">
        <f t="shared" si="51"/>
        <v>#DIV/0!</v>
      </c>
      <c r="AR271" s="300" t="e">
        <f t="shared" si="51"/>
        <v>#DIV/0!</v>
      </c>
      <c r="AS271" s="300" t="e">
        <f t="shared" si="51"/>
        <v>#DIV/0!</v>
      </c>
      <c r="AT271" s="300" t="e">
        <f t="shared" si="51"/>
        <v>#DIV/0!</v>
      </c>
    </row>
    <row r="272" spans="1:47" s="245" customFormat="1" ht="22.5" customHeight="1" x14ac:dyDescent="0.35">
      <c r="A272" s="149" t="s">
        <v>259</v>
      </c>
      <c r="B272" s="130"/>
      <c r="C272" s="298">
        <f t="shared" si="52"/>
        <v>30.869565217391305</v>
      </c>
      <c r="D272" s="299"/>
      <c r="E272" s="300" t="e">
        <f t="shared" si="53"/>
        <v>#DIV/0!</v>
      </c>
      <c r="F272" s="300"/>
      <c r="G272" s="300" t="e">
        <f t="shared" si="53"/>
        <v>#DIV/0!</v>
      </c>
      <c r="H272" s="300" t="e">
        <f t="shared" si="53"/>
        <v>#DIV/0!</v>
      </c>
      <c r="I272" s="300" t="e">
        <f t="shared" si="53"/>
        <v>#DIV/0!</v>
      </c>
      <c r="J272" s="300" t="e">
        <f t="shared" si="53"/>
        <v>#DIV/0!</v>
      </c>
      <c r="K272" s="300" t="e">
        <f t="shared" si="53"/>
        <v>#DIV/0!</v>
      </c>
      <c r="L272" s="300" t="e">
        <f t="shared" si="53"/>
        <v>#DIV/0!</v>
      </c>
      <c r="M272" s="300">
        <f t="shared" si="53"/>
        <v>30.869565217391305</v>
      </c>
      <c r="N272" s="300"/>
      <c r="O272" s="300" t="e">
        <f t="shared" si="53"/>
        <v>#DIV/0!</v>
      </c>
      <c r="P272" s="300" t="e">
        <f t="shared" si="53"/>
        <v>#DIV/0!</v>
      </c>
      <c r="Q272" s="300" t="e">
        <f t="shared" si="53"/>
        <v>#DIV/0!</v>
      </c>
      <c r="R272" s="300" t="e">
        <f t="shared" si="53"/>
        <v>#DIV/0!</v>
      </c>
      <c r="S272" s="300" t="e">
        <f t="shared" si="53"/>
        <v>#DIV/0!</v>
      </c>
      <c r="T272" s="300" t="e">
        <f t="shared" si="53"/>
        <v>#DIV/0!</v>
      </c>
      <c r="U272" s="300" t="e">
        <f t="shared" si="51"/>
        <v>#DIV/0!</v>
      </c>
      <c r="V272" s="300" t="e">
        <f t="shared" si="51"/>
        <v>#DIV/0!</v>
      </c>
      <c r="W272" s="300" t="e">
        <f t="shared" si="51"/>
        <v>#DIV/0!</v>
      </c>
      <c r="X272" s="300" t="e">
        <f t="shared" si="51"/>
        <v>#DIV/0!</v>
      </c>
      <c r="Y272" s="300" t="e">
        <f t="shared" si="51"/>
        <v>#DIV/0!</v>
      </c>
      <c r="Z272" s="301">
        <f t="shared" si="51"/>
        <v>30.869565217391305</v>
      </c>
      <c r="AA272" s="301" t="e">
        <f t="shared" si="51"/>
        <v>#DIV/0!</v>
      </c>
      <c r="AB272" s="300" t="e">
        <f t="shared" si="51"/>
        <v>#DIV/0!</v>
      </c>
      <c r="AC272" s="300" t="e">
        <f t="shared" si="51"/>
        <v>#DIV/0!</v>
      </c>
      <c r="AD272" s="300" t="e">
        <f t="shared" si="51"/>
        <v>#DIV/0!</v>
      </c>
      <c r="AE272" s="300" t="e">
        <f t="shared" si="51"/>
        <v>#DIV/0!</v>
      </c>
      <c r="AF272" s="300" t="e">
        <f t="shared" si="51"/>
        <v>#DIV/0!</v>
      </c>
      <c r="AG272" s="300" t="e">
        <f t="shared" si="51"/>
        <v>#DIV/0!</v>
      </c>
      <c r="AH272" s="300" t="e">
        <f t="shared" si="51"/>
        <v>#DIV/0!</v>
      </c>
      <c r="AI272" s="300" t="e">
        <f t="shared" si="51"/>
        <v>#DIV/0!</v>
      </c>
      <c r="AJ272" s="300" t="e">
        <f t="shared" si="51"/>
        <v>#DIV/0!</v>
      </c>
      <c r="AK272" s="300" t="e">
        <f t="shared" si="51"/>
        <v>#DIV/0!</v>
      </c>
      <c r="AL272" s="300" t="e">
        <f t="shared" si="51"/>
        <v>#DIV/0!</v>
      </c>
      <c r="AM272" s="300" t="e">
        <f t="shared" si="51"/>
        <v>#DIV/0!</v>
      </c>
      <c r="AN272" s="300" t="e">
        <f t="shared" si="51"/>
        <v>#DIV/0!</v>
      </c>
      <c r="AO272" s="300" t="e">
        <f t="shared" si="51"/>
        <v>#DIV/0!</v>
      </c>
      <c r="AP272" s="300" t="e">
        <f t="shared" si="51"/>
        <v>#DIV/0!</v>
      </c>
      <c r="AQ272" s="300" t="e">
        <f t="shared" si="51"/>
        <v>#DIV/0!</v>
      </c>
      <c r="AR272" s="300" t="e">
        <f t="shared" si="51"/>
        <v>#DIV/0!</v>
      </c>
      <c r="AS272" s="300" t="e">
        <f t="shared" si="51"/>
        <v>#DIV/0!</v>
      </c>
      <c r="AT272" s="300" t="e">
        <f t="shared" si="51"/>
        <v>#DIV/0!</v>
      </c>
    </row>
    <row r="273" spans="1:47" s="296" customFormat="1" ht="22.5" customHeight="1" x14ac:dyDescent="0.35">
      <c r="A273" s="290" t="s">
        <v>260</v>
      </c>
      <c r="B273" s="263">
        <v>4</v>
      </c>
      <c r="C273" s="144">
        <f>Z273+AA273</f>
        <v>12</v>
      </c>
      <c r="D273" s="291"/>
      <c r="E273" s="292">
        <v>3</v>
      </c>
      <c r="F273" s="292"/>
      <c r="G273" s="292"/>
      <c r="H273" s="292"/>
      <c r="I273" s="292"/>
      <c r="J273" s="292"/>
      <c r="K273" s="292"/>
      <c r="L273" s="292"/>
      <c r="M273" s="292">
        <v>6</v>
      </c>
      <c r="N273" s="292"/>
      <c r="O273" s="292">
        <v>2</v>
      </c>
      <c r="P273" s="292">
        <v>1</v>
      </c>
      <c r="Q273" s="292"/>
      <c r="R273" s="292"/>
      <c r="S273" s="292"/>
      <c r="T273" s="292"/>
      <c r="U273" s="293"/>
      <c r="V273" s="292"/>
      <c r="W273" s="292"/>
      <c r="X273" s="292"/>
      <c r="Y273" s="292"/>
      <c r="Z273" s="294">
        <f>SUM(D273:Y273)</f>
        <v>12</v>
      </c>
      <c r="AA273" s="294">
        <f>SUM(AB273:AS273)</f>
        <v>0</v>
      </c>
      <c r="AB273" s="292"/>
      <c r="AC273" s="292"/>
      <c r="AD273" s="292"/>
      <c r="AE273" s="292"/>
      <c r="AF273" s="292"/>
      <c r="AG273" s="292"/>
      <c r="AH273" s="292"/>
      <c r="AI273" s="292"/>
      <c r="AJ273" s="292"/>
      <c r="AK273" s="292"/>
      <c r="AL273" s="292"/>
      <c r="AM273" s="292"/>
      <c r="AN273" s="292"/>
      <c r="AO273" s="292"/>
      <c r="AP273" s="292"/>
      <c r="AQ273" s="292"/>
      <c r="AR273" s="292"/>
      <c r="AS273" s="292"/>
      <c r="AT273" s="292">
        <f>SUM(AB273:AS273)</f>
        <v>0</v>
      </c>
      <c r="AU273" s="295"/>
    </row>
    <row r="274" spans="1:47" s="245" customFormat="1" ht="22.5" x14ac:dyDescent="0.35">
      <c r="A274" s="252" t="s">
        <v>246</v>
      </c>
      <c r="B274" s="130">
        <v>4085</v>
      </c>
      <c r="C274" s="144">
        <f>Z274+AA274</f>
        <v>4286.8999999999996</v>
      </c>
      <c r="D274" s="244"/>
      <c r="E274" s="130">
        <v>443</v>
      </c>
      <c r="F274" s="130"/>
      <c r="G274" s="130">
        <v>150</v>
      </c>
      <c r="H274" s="130">
        <v>483</v>
      </c>
      <c r="I274" s="130">
        <v>550</v>
      </c>
      <c r="J274" s="130"/>
      <c r="K274" s="130">
        <v>140</v>
      </c>
      <c r="L274" s="130"/>
      <c r="M274" s="130">
        <v>769</v>
      </c>
      <c r="N274" s="130"/>
      <c r="O274" s="130">
        <v>114</v>
      </c>
      <c r="P274" s="130">
        <v>240</v>
      </c>
      <c r="Q274" s="130">
        <v>23</v>
      </c>
      <c r="R274" s="130">
        <v>611</v>
      </c>
      <c r="S274" s="130">
        <v>198</v>
      </c>
      <c r="T274" s="130">
        <v>300</v>
      </c>
      <c r="U274" s="253"/>
      <c r="V274" s="130"/>
      <c r="W274" s="130">
        <v>62</v>
      </c>
      <c r="X274" s="130">
        <v>0.9</v>
      </c>
      <c r="Y274" s="130"/>
      <c r="Z274" s="150">
        <f>SUM(E274:Y274)</f>
        <v>4083.9</v>
      </c>
      <c r="AA274" s="150">
        <f t="shared" si="37"/>
        <v>203</v>
      </c>
      <c r="AB274" s="130">
        <v>6</v>
      </c>
      <c r="AC274" s="130"/>
      <c r="AD274" s="130"/>
      <c r="AE274" s="130"/>
      <c r="AF274" s="130"/>
      <c r="AG274" s="130"/>
      <c r="AH274" s="130">
        <v>35</v>
      </c>
      <c r="AI274" s="130"/>
      <c r="AJ274" s="130"/>
      <c r="AK274" s="130"/>
      <c r="AL274" s="130"/>
      <c r="AM274" s="130"/>
      <c r="AN274" s="130"/>
      <c r="AO274" s="130"/>
      <c r="AP274" s="130"/>
      <c r="AQ274" s="130">
        <v>112</v>
      </c>
      <c r="AR274" s="130">
        <v>50</v>
      </c>
      <c r="AS274" s="130"/>
      <c r="AT274" s="117">
        <f t="shared" si="38"/>
        <v>203</v>
      </c>
    </row>
    <row r="275" spans="1:47" s="202" customFormat="1" ht="22.5" hidden="1" x14ac:dyDescent="0.35">
      <c r="A275" s="129" t="s">
        <v>235</v>
      </c>
      <c r="B275" s="200">
        <v>11224</v>
      </c>
      <c r="C275" s="271">
        <v>9823</v>
      </c>
      <c r="D275" s="244"/>
      <c r="E275" s="200">
        <v>967</v>
      </c>
      <c r="F275" s="200"/>
      <c r="G275" s="200">
        <v>420</v>
      </c>
      <c r="H275" s="200">
        <v>1166</v>
      </c>
      <c r="I275" s="200">
        <v>625</v>
      </c>
      <c r="J275" s="200">
        <v>160</v>
      </c>
      <c r="K275" s="200">
        <v>500</v>
      </c>
      <c r="L275" s="200">
        <v>39</v>
      </c>
      <c r="M275" s="200">
        <v>1120</v>
      </c>
      <c r="N275" s="200"/>
      <c r="O275" s="200">
        <v>206</v>
      </c>
      <c r="P275" s="200">
        <v>770</v>
      </c>
      <c r="Q275" s="200">
        <v>141</v>
      </c>
      <c r="R275" s="200"/>
      <c r="S275" s="200">
        <v>1000</v>
      </c>
      <c r="T275" s="200">
        <v>400</v>
      </c>
      <c r="U275" s="201">
        <v>1000</v>
      </c>
      <c r="V275" s="200"/>
      <c r="W275" s="200">
        <v>182</v>
      </c>
      <c r="X275" s="200"/>
      <c r="Y275" s="200"/>
      <c r="Z275" s="205">
        <f>SUM(E275:Y275)</f>
        <v>8696</v>
      </c>
      <c r="AA275" s="205">
        <f t="shared" si="37"/>
        <v>1077.7</v>
      </c>
      <c r="AB275" s="200">
        <v>16</v>
      </c>
      <c r="AC275" s="200"/>
      <c r="AD275" s="200">
        <v>200</v>
      </c>
      <c r="AE275" s="200">
        <v>250</v>
      </c>
      <c r="AF275" s="200">
        <v>150</v>
      </c>
      <c r="AG275" s="200"/>
      <c r="AH275" s="200">
        <v>50</v>
      </c>
      <c r="AI275" s="200">
        <v>10</v>
      </c>
      <c r="AJ275" s="200">
        <v>2.7</v>
      </c>
      <c r="AK275" s="200">
        <v>13</v>
      </c>
      <c r="AL275" s="200">
        <v>50</v>
      </c>
      <c r="AM275" s="200">
        <v>10</v>
      </c>
      <c r="AN275" s="200"/>
      <c r="AO275" s="200">
        <v>30</v>
      </c>
      <c r="AP275" s="200">
        <v>59</v>
      </c>
      <c r="AQ275" s="200">
        <v>167</v>
      </c>
      <c r="AR275" s="200">
        <v>70</v>
      </c>
      <c r="AS275" s="200"/>
      <c r="AT275" s="123">
        <f t="shared" si="38"/>
        <v>1077.7</v>
      </c>
    </row>
    <row r="276" spans="1:47" s="120" customFormat="1" ht="22.5" hidden="1" x14ac:dyDescent="0.35">
      <c r="A276" s="145" t="s">
        <v>224</v>
      </c>
      <c r="B276" s="117">
        <v>11261.5</v>
      </c>
      <c r="C276" s="144">
        <f>SUM(C278:C284)</f>
        <v>9797.7000000000007</v>
      </c>
      <c r="D276" s="233">
        <f t="shared" si="14"/>
        <v>0.87001731563290863</v>
      </c>
      <c r="E276" s="118">
        <f>SUM(E278:E284)</f>
        <v>1089</v>
      </c>
      <c r="F276" s="118">
        <f t="shared" ref="F276:Y276" si="54">SUM(F278:F284)</f>
        <v>0</v>
      </c>
      <c r="G276" s="118">
        <f t="shared" si="54"/>
        <v>420</v>
      </c>
      <c r="H276" s="118">
        <f t="shared" si="54"/>
        <v>1166</v>
      </c>
      <c r="I276" s="118">
        <f t="shared" si="54"/>
        <v>625</v>
      </c>
      <c r="J276" s="118">
        <f t="shared" si="54"/>
        <v>110</v>
      </c>
      <c r="K276" s="118">
        <f t="shared" si="54"/>
        <v>380</v>
      </c>
      <c r="L276" s="118">
        <f t="shared" si="54"/>
        <v>39</v>
      </c>
      <c r="M276" s="118">
        <f t="shared" si="54"/>
        <v>1150</v>
      </c>
      <c r="N276" s="118">
        <f t="shared" si="54"/>
        <v>0</v>
      </c>
      <c r="O276" s="118">
        <f t="shared" si="54"/>
        <v>229</v>
      </c>
      <c r="P276" s="118">
        <f t="shared" si="54"/>
        <v>797</v>
      </c>
      <c r="Q276" s="118">
        <f t="shared" si="54"/>
        <v>141</v>
      </c>
      <c r="R276" s="118">
        <f t="shared" si="54"/>
        <v>0</v>
      </c>
      <c r="S276" s="118">
        <f t="shared" si="54"/>
        <v>1081</v>
      </c>
      <c r="T276" s="118">
        <f t="shared" si="54"/>
        <v>401</v>
      </c>
      <c r="U276" s="118">
        <f t="shared" si="54"/>
        <v>985</v>
      </c>
      <c r="V276" s="118">
        <f t="shared" si="54"/>
        <v>0</v>
      </c>
      <c r="W276" s="118">
        <f t="shared" si="54"/>
        <v>153</v>
      </c>
      <c r="X276" s="118">
        <f t="shared" si="54"/>
        <v>47</v>
      </c>
      <c r="Y276" s="118">
        <f t="shared" si="54"/>
        <v>0</v>
      </c>
      <c r="Z276" s="150">
        <f>SUM(E276:Y276)</f>
        <v>8813</v>
      </c>
      <c r="AA276" s="150">
        <f t="shared" si="37"/>
        <v>984.7</v>
      </c>
      <c r="AB276" s="118">
        <f>SUM(AB278:AB284)</f>
        <v>16</v>
      </c>
      <c r="AC276" s="118">
        <f t="shared" ref="AC276:AS276" si="55">SUM(AC278:AC284)</f>
        <v>0</v>
      </c>
      <c r="AD276" s="118">
        <f t="shared" si="55"/>
        <v>200</v>
      </c>
      <c r="AE276" s="118">
        <f t="shared" si="55"/>
        <v>166</v>
      </c>
      <c r="AF276" s="118">
        <f t="shared" si="55"/>
        <v>150</v>
      </c>
      <c r="AG276" s="118">
        <f t="shared" si="55"/>
        <v>0</v>
      </c>
      <c r="AH276" s="118">
        <f t="shared" si="55"/>
        <v>35</v>
      </c>
      <c r="AI276" s="118">
        <f t="shared" si="55"/>
        <v>10</v>
      </c>
      <c r="AJ276" s="118">
        <f t="shared" si="55"/>
        <v>2.7</v>
      </c>
      <c r="AK276" s="118">
        <f t="shared" si="55"/>
        <v>15</v>
      </c>
      <c r="AL276" s="118">
        <f t="shared" si="55"/>
        <v>40</v>
      </c>
      <c r="AM276" s="118">
        <f t="shared" si="55"/>
        <v>10</v>
      </c>
      <c r="AN276" s="118">
        <f t="shared" si="55"/>
        <v>0</v>
      </c>
      <c r="AO276" s="118">
        <f t="shared" si="55"/>
        <v>48</v>
      </c>
      <c r="AP276" s="118">
        <f t="shared" si="55"/>
        <v>49</v>
      </c>
      <c r="AQ276" s="118">
        <f t="shared" si="55"/>
        <v>173</v>
      </c>
      <c r="AR276" s="118">
        <f t="shared" si="55"/>
        <v>70</v>
      </c>
      <c r="AS276" s="118">
        <f t="shared" si="55"/>
        <v>0</v>
      </c>
      <c r="AT276" s="118">
        <f t="shared" si="38"/>
        <v>984.7</v>
      </c>
      <c r="AU276" s="245"/>
    </row>
    <row r="277" spans="1:47" s="202" customFormat="1" ht="22.5" hidden="1" x14ac:dyDescent="0.35">
      <c r="A277" s="129" t="s">
        <v>27</v>
      </c>
      <c r="B277" s="225">
        <f>B276/B275</f>
        <v>1.0033410548823949</v>
      </c>
      <c r="C277" s="234">
        <f>C276/C275</f>
        <v>0.99742441209406507</v>
      </c>
      <c r="D277" s="244"/>
      <c r="E277" s="207">
        <f t="shared" ref="E277:AT277" si="56">E276/E275</f>
        <v>1.1261633919338159</v>
      </c>
      <c r="F277" s="207"/>
      <c r="G277" s="207">
        <f t="shared" si="56"/>
        <v>1</v>
      </c>
      <c r="H277" s="207">
        <f t="shared" si="56"/>
        <v>1</v>
      </c>
      <c r="I277" s="207">
        <f t="shared" si="56"/>
        <v>1</v>
      </c>
      <c r="J277" s="207">
        <f t="shared" si="56"/>
        <v>0.6875</v>
      </c>
      <c r="K277" s="207">
        <f t="shared" si="56"/>
        <v>0.76</v>
      </c>
      <c r="L277" s="207">
        <f t="shared" si="56"/>
        <v>1</v>
      </c>
      <c r="M277" s="207">
        <f t="shared" si="56"/>
        <v>1.0267857142857142</v>
      </c>
      <c r="N277" s="207"/>
      <c r="O277" s="207">
        <f t="shared" si="56"/>
        <v>1.1116504854368932</v>
      </c>
      <c r="P277" s="207">
        <f t="shared" si="56"/>
        <v>1.035064935064935</v>
      </c>
      <c r="Q277" s="207">
        <f t="shared" si="56"/>
        <v>1</v>
      </c>
      <c r="R277" s="207"/>
      <c r="S277" s="207">
        <f t="shared" si="56"/>
        <v>1.081</v>
      </c>
      <c r="T277" s="207">
        <f t="shared" si="56"/>
        <v>1.0024999999999999</v>
      </c>
      <c r="U277" s="207">
        <f t="shared" si="56"/>
        <v>0.98499999999999999</v>
      </c>
      <c r="V277" s="207"/>
      <c r="W277" s="207">
        <f t="shared" si="56"/>
        <v>0.84065934065934067</v>
      </c>
      <c r="X277" s="207" t="e">
        <f t="shared" si="56"/>
        <v>#DIV/0!</v>
      </c>
      <c r="Y277" s="207"/>
      <c r="Z277" s="234">
        <f t="shared" si="56"/>
        <v>1.0134544618215271</v>
      </c>
      <c r="AA277" s="234">
        <f t="shared" si="56"/>
        <v>0.91370511274009469</v>
      </c>
      <c r="AB277" s="207">
        <f t="shared" si="56"/>
        <v>1</v>
      </c>
      <c r="AC277" s="207"/>
      <c r="AD277" s="207">
        <f t="shared" si="56"/>
        <v>1</v>
      </c>
      <c r="AE277" s="207">
        <f t="shared" si="56"/>
        <v>0.66400000000000003</v>
      </c>
      <c r="AF277" s="207">
        <f t="shared" si="56"/>
        <v>1</v>
      </c>
      <c r="AG277" s="207"/>
      <c r="AH277" s="207">
        <f t="shared" si="56"/>
        <v>0.7</v>
      </c>
      <c r="AI277" s="207">
        <f t="shared" si="56"/>
        <v>1</v>
      </c>
      <c r="AJ277" s="207">
        <f t="shared" si="56"/>
        <v>1</v>
      </c>
      <c r="AK277" s="207">
        <f t="shared" si="56"/>
        <v>1.1538461538461537</v>
      </c>
      <c r="AL277" s="207">
        <f t="shared" si="56"/>
        <v>0.8</v>
      </c>
      <c r="AM277" s="207">
        <f t="shared" si="56"/>
        <v>1</v>
      </c>
      <c r="AN277" s="207"/>
      <c r="AO277" s="207">
        <f t="shared" si="56"/>
        <v>1.6</v>
      </c>
      <c r="AP277" s="207">
        <f t="shared" si="56"/>
        <v>0.83050847457627119</v>
      </c>
      <c r="AQ277" s="207">
        <f t="shared" si="56"/>
        <v>1.0359281437125749</v>
      </c>
      <c r="AR277" s="207">
        <f t="shared" si="56"/>
        <v>1</v>
      </c>
      <c r="AS277" s="244"/>
      <c r="AT277" s="233">
        <f t="shared" si="56"/>
        <v>0.91370511274009469</v>
      </c>
    </row>
    <row r="278" spans="1:47" s="120" customFormat="1" ht="22.5" hidden="1" x14ac:dyDescent="0.35">
      <c r="A278" s="149" t="s">
        <v>225</v>
      </c>
      <c r="B278" s="130">
        <v>3026</v>
      </c>
      <c r="C278" s="144">
        <f>SUM(Z278+AA278)</f>
        <v>3054</v>
      </c>
      <c r="D278" s="244">
        <f t="shared" si="14"/>
        <v>1.0092531394580304</v>
      </c>
      <c r="E278" s="131">
        <v>132</v>
      </c>
      <c r="F278" s="131"/>
      <c r="G278" s="131">
        <v>220</v>
      </c>
      <c r="H278" s="131">
        <v>162</v>
      </c>
      <c r="I278" s="131">
        <v>265</v>
      </c>
      <c r="J278" s="131"/>
      <c r="K278" s="131">
        <v>102</v>
      </c>
      <c r="L278" s="131"/>
      <c r="M278" s="131">
        <v>258</v>
      </c>
      <c r="N278" s="131"/>
      <c r="O278" s="131"/>
      <c r="P278" s="131">
        <v>543</v>
      </c>
      <c r="Q278" s="131">
        <v>40</v>
      </c>
      <c r="R278" s="131"/>
      <c r="S278" s="131">
        <v>426</v>
      </c>
      <c r="T278" s="131"/>
      <c r="U278" s="132">
        <v>500</v>
      </c>
      <c r="V278" s="131"/>
      <c r="W278" s="131">
        <v>73</v>
      </c>
      <c r="X278" s="131">
        <v>27</v>
      </c>
      <c r="Y278" s="131"/>
      <c r="Z278" s="150">
        <f t="shared" ref="Z278:Z288" si="57">SUM(E278:Y278)</f>
        <v>2748</v>
      </c>
      <c r="AA278" s="150">
        <f t="shared" ref="AA278:AA288" si="58">SUM(AB278:AS278)</f>
        <v>306</v>
      </c>
      <c r="AB278" s="131">
        <v>6</v>
      </c>
      <c r="AC278" s="131"/>
      <c r="AD278" s="131">
        <v>150</v>
      </c>
      <c r="AE278" s="131">
        <v>10</v>
      </c>
      <c r="AF278" s="131"/>
      <c r="AG278" s="131"/>
      <c r="AH278" s="131"/>
      <c r="AI278" s="131">
        <v>2</v>
      </c>
      <c r="AJ278" s="131"/>
      <c r="AK278" s="131">
        <v>6</v>
      </c>
      <c r="AL278" s="131"/>
      <c r="AM278" s="131">
        <v>8</v>
      </c>
      <c r="AN278" s="131"/>
      <c r="AO278" s="131">
        <v>20</v>
      </c>
      <c r="AP278" s="131">
        <v>12</v>
      </c>
      <c r="AQ278" s="131">
        <v>72</v>
      </c>
      <c r="AR278" s="131">
        <v>20</v>
      </c>
      <c r="AS278" s="131"/>
      <c r="AT278" s="118">
        <f t="shared" ref="AT278:AT291" si="59">SUM(AB278:AS278)</f>
        <v>306</v>
      </c>
      <c r="AU278" s="245"/>
    </row>
    <row r="279" spans="1:47" s="120" customFormat="1" ht="22.5" hidden="1" x14ac:dyDescent="0.35">
      <c r="A279" s="149" t="s">
        <v>240</v>
      </c>
      <c r="B279" s="130">
        <v>0</v>
      </c>
      <c r="C279" s="144">
        <f>SUM(Z279+AA279)</f>
        <v>0</v>
      </c>
      <c r="D279" s="244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2"/>
      <c r="V279" s="131"/>
      <c r="W279" s="131"/>
      <c r="X279" s="131"/>
      <c r="Y279" s="131"/>
      <c r="Z279" s="150">
        <f t="shared" si="57"/>
        <v>0</v>
      </c>
      <c r="AA279" s="150">
        <f t="shared" si="58"/>
        <v>0</v>
      </c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18">
        <f t="shared" si="59"/>
        <v>0</v>
      </c>
      <c r="AU279" s="245"/>
    </row>
    <row r="280" spans="1:47" s="120" customFormat="1" ht="22.5" hidden="1" x14ac:dyDescent="0.35">
      <c r="A280" s="149" t="s">
        <v>226</v>
      </c>
      <c r="B280" s="130">
        <v>6605.5</v>
      </c>
      <c r="C280" s="144">
        <f t="shared" ref="C280:C284" si="60">SUM(Z280+AA280)</f>
        <v>5410.7</v>
      </c>
      <c r="D280" s="244">
        <f t="shared" si="14"/>
        <v>0.81912042994474299</v>
      </c>
      <c r="E280" s="131">
        <v>802</v>
      </c>
      <c r="F280" s="131"/>
      <c r="G280" s="131">
        <v>200</v>
      </c>
      <c r="H280" s="131">
        <v>724</v>
      </c>
      <c r="I280" s="131">
        <v>360</v>
      </c>
      <c r="J280" s="131"/>
      <c r="K280" s="131">
        <v>120</v>
      </c>
      <c r="L280" s="131">
        <v>39</v>
      </c>
      <c r="M280" s="131">
        <v>645</v>
      </c>
      <c r="N280" s="131"/>
      <c r="O280" s="131">
        <v>202</v>
      </c>
      <c r="P280" s="131">
        <v>254</v>
      </c>
      <c r="Q280" s="131">
        <v>101</v>
      </c>
      <c r="R280" s="131"/>
      <c r="S280" s="131">
        <v>590</v>
      </c>
      <c r="T280" s="131">
        <v>300</v>
      </c>
      <c r="U280" s="132">
        <v>485</v>
      </c>
      <c r="V280" s="131"/>
      <c r="W280" s="131">
        <v>80</v>
      </c>
      <c r="X280" s="131">
        <v>20</v>
      </c>
      <c r="Y280" s="131"/>
      <c r="Z280" s="150">
        <f t="shared" si="57"/>
        <v>4922</v>
      </c>
      <c r="AA280" s="150">
        <f t="shared" si="58"/>
        <v>488.7</v>
      </c>
      <c r="AB280" s="131">
        <v>10</v>
      </c>
      <c r="AC280" s="131"/>
      <c r="AD280" s="131">
        <v>50</v>
      </c>
      <c r="AE280" s="131">
        <v>50</v>
      </c>
      <c r="AF280" s="131">
        <v>150</v>
      </c>
      <c r="AG280" s="131"/>
      <c r="AH280" s="131">
        <v>35</v>
      </c>
      <c r="AI280" s="131">
        <v>8</v>
      </c>
      <c r="AJ280" s="131">
        <v>2.7</v>
      </c>
      <c r="AK280" s="131">
        <v>9</v>
      </c>
      <c r="AL280" s="131">
        <v>40</v>
      </c>
      <c r="AM280" s="131">
        <v>2</v>
      </c>
      <c r="AN280" s="131"/>
      <c r="AO280" s="131">
        <v>18</v>
      </c>
      <c r="AP280" s="131">
        <v>15</v>
      </c>
      <c r="AQ280" s="131">
        <v>69</v>
      </c>
      <c r="AR280" s="131">
        <v>30</v>
      </c>
      <c r="AS280" s="131"/>
      <c r="AT280" s="118">
        <f t="shared" si="59"/>
        <v>488.7</v>
      </c>
      <c r="AU280" s="245"/>
    </row>
    <row r="281" spans="1:47" s="120" customFormat="1" ht="22.5" hidden="1" x14ac:dyDescent="0.35">
      <c r="A281" s="149" t="s">
        <v>227</v>
      </c>
      <c r="B281" s="130">
        <v>765</v>
      </c>
      <c r="C281" s="144">
        <f t="shared" si="60"/>
        <v>542</v>
      </c>
      <c r="D281" s="244">
        <f t="shared" si="14"/>
        <v>0.70849673202614383</v>
      </c>
      <c r="E281" s="131">
        <v>133</v>
      </c>
      <c r="F281" s="131"/>
      <c r="G281" s="131"/>
      <c r="H281" s="131"/>
      <c r="I281" s="131"/>
      <c r="J281" s="131">
        <v>110</v>
      </c>
      <c r="K281" s="131">
        <v>48</v>
      </c>
      <c r="L281" s="131"/>
      <c r="M281" s="131">
        <v>47</v>
      </c>
      <c r="N281" s="131"/>
      <c r="O281" s="131">
        <v>27</v>
      </c>
      <c r="P281" s="131"/>
      <c r="Q281" s="131"/>
      <c r="R281" s="131"/>
      <c r="S281" s="131">
        <v>45</v>
      </c>
      <c r="T281" s="131">
        <v>1</v>
      </c>
      <c r="U281" s="132"/>
      <c r="V281" s="131"/>
      <c r="W281" s="131"/>
      <c r="X281" s="131"/>
      <c r="Y281" s="131"/>
      <c r="Z281" s="150">
        <f t="shared" si="57"/>
        <v>411</v>
      </c>
      <c r="AA281" s="150">
        <f t="shared" si="58"/>
        <v>131</v>
      </c>
      <c r="AB281" s="131"/>
      <c r="AC281" s="131"/>
      <c r="AD281" s="131"/>
      <c r="AE281" s="131">
        <v>106</v>
      </c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>
        <v>10</v>
      </c>
      <c r="AP281" s="131">
        <v>15</v>
      </c>
      <c r="AQ281" s="131"/>
      <c r="AR281" s="131"/>
      <c r="AS281" s="131"/>
      <c r="AT281" s="118">
        <f t="shared" si="59"/>
        <v>131</v>
      </c>
      <c r="AU281" s="245"/>
    </row>
    <row r="282" spans="1:47" s="120" customFormat="1" ht="22.5" hidden="1" x14ac:dyDescent="0.35">
      <c r="A282" s="149" t="s">
        <v>244</v>
      </c>
      <c r="B282" s="130">
        <v>243</v>
      </c>
      <c r="C282" s="144">
        <f t="shared" si="60"/>
        <v>70</v>
      </c>
      <c r="D282" s="244">
        <f t="shared" si="14"/>
        <v>0.2880658436213992</v>
      </c>
      <c r="E282" s="131"/>
      <c r="F282" s="131"/>
      <c r="G282" s="131"/>
      <c r="H282" s="131">
        <v>70</v>
      </c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2"/>
      <c r="V282" s="131"/>
      <c r="W282" s="131"/>
      <c r="X282" s="131"/>
      <c r="Y282" s="131"/>
      <c r="Z282" s="150">
        <f t="shared" si="57"/>
        <v>70</v>
      </c>
      <c r="AA282" s="150">
        <f t="shared" si="58"/>
        <v>0</v>
      </c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18">
        <f t="shared" si="59"/>
        <v>0</v>
      </c>
      <c r="AU282" s="245"/>
    </row>
    <row r="283" spans="1:47" s="120" customFormat="1" ht="22.5" hidden="1" x14ac:dyDescent="0.35">
      <c r="A283" s="149" t="s">
        <v>245</v>
      </c>
      <c r="B283" s="130">
        <v>40</v>
      </c>
      <c r="C283" s="144">
        <f t="shared" si="60"/>
        <v>39</v>
      </c>
      <c r="D283" s="244">
        <f t="shared" si="14"/>
        <v>0.97499999999999998</v>
      </c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2"/>
      <c r="V283" s="131"/>
      <c r="W283" s="131"/>
      <c r="X283" s="131"/>
      <c r="Y283" s="131"/>
      <c r="Z283" s="150">
        <f t="shared" si="57"/>
        <v>0</v>
      </c>
      <c r="AA283" s="150">
        <f t="shared" si="58"/>
        <v>39</v>
      </c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>
        <v>7</v>
      </c>
      <c r="AQ283" s="131">
        <v>32</v>
      </c>
      <c r="AR283" s="131"/>
      <c r="AS283" s="131"/>
      <c r="AT283" s="118">
        <f t="shared" si="59"/>
        <v>39</v>
      </c>
      <c r="AU283" s="245"/>
    </row>
    <row r="284" spans="1:47" s="120" customFormat="1" ht="22.5" hidden="1" x14ac:dyDescent="0.35">
      <c r="A284" s="149" t="s">
        <v>228</v>
      </c>
      <c r="B284" s="130">
        <v>507</v>
      </c>
      <c r="C284" s="144">
        <f t="shared" si="60"/>
        <v>682</v>
      </c>
      <c r="D284" s="244">
        <f t="shared" si="14"/>
        <v>1.3451676528599605</v>
      </c>
      <c r="E284" s="131">
        <v>22</v>
      </c>
      <c r="F284" s="131"/>
      <c r="G284" s="131"/>
      <c r="H284" s="131">
        <v>210</v>
      </c>
      <c r="I284" s="131"/>
      <c r="J284" s="131"/>
      <c r="K284" s="131">
        <v>110</v>
      </c>
      <c r="L284" s="131"/>
      <c r="M284" s="131">
        <v>200</v>
      </c>
      <c r="N284" s="131"/>
      <c r="O284" s="131"/>
      <c r="P284" s="131"/>
      <c r="Q284" s="131"/>
      <c r="R284" s="131"/>
      <c r="S284" s="131">
        <v>20</v>
      </c>
      <c r="T284" s="131">
        <v>100</v>
      </c>
      <c r="U284" s="132"/>
      <c r="V284" s="131"/>
      <c r="W284" s="131"/>
      <c r="X284" s="131"/>
      <c r="Y284" s="131"/>
      <c r="Z284" s="150">
        <f t="shared" si="57"/>
        <v>662</v>
      </c>
      <c r="AA284" s="150">
        <f t="shared" si="58"/>
        <v>20</v>
      </c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>
        <v>20</v>
      </c>
      <c r="AS284" s="131"/>
      <c r="AT284" s="118">
        <f t="shared" si="59"/>
        <v>20</v>
      </c>
      <c r="AU284" s="245"/>
    </row>
    <row r="285" spans="1:47" s="142" customFormat="1" ht="22.5" hidden="1" x14ac:dyDescent="0.3">
      <c r="A285" s="145" t="s">
        <v>242</v>
      </c>
      <c r="B285" s="117">
        <v>9209</v>
      </c>
      <c r="C285" s="144">
        <f>Z285+AA285</f>
        <v>12291.7</v>
      </c>
      <c r="D285" s="233">
        <f t="shared" si="14"/>
        <v>1.3347486154848518</v>
      </c>
      <c r="E285" s="117">
        <v>1532</v>
      </c>
      <c r="F285" s="117"/>
      <c r="G285" s="117">
        <v>420</v>
      </c>
      <c r="H285" s="117">
        <v>1649</v>
      </c>
      <c r="I285" s="117">
        <v>1175</v>
      </c>
      <c r="J285" s="117"/>
      <c r="K285" s="117">
        <v>520</v>
      </c>
      <c r="L285" s="117">
        <v>39</v>
      </c>
      <c r="M285" s="117">
        <v>1889</v>
      </c>
      <c r="N285" s="117"/>
      <c r="O285" s="117">
        <v>343</v>
      </c>
      <c r="P285" s="117">
        <v>1037</v>
      </c>
      <c r="Q285" s="117">
        <v>164</v>
      </c>
      <c r="R285" s="117"/>
      <c r="S285" s="117">
        <v>900</v>
      </c>
      <c r="T285" s="117">
        <v>700</v>
      </c>
      <c r="U285" s="203">
        <v>985</v>
      </c>
      <c r="V285" s="117"/>
      <c r="W285" s="117">
        <v>215</v>
      </c>
      <c r="X285" s="117">
        <v>48</v>
      </c>
      <c r="Y285" s="117"/>
      <c r="Z285" s="150">
        <f t="shared" si="57"/>
        <v>11616</v>
      </c>
      <c r="AA285" s="150">
        <f t="shared" si="58"/>
        <v>675.7</v>
      </c>
      <c r="AB285" s="117">
        <v>16</v>
      </c>
      <c r="AC285" s="117"/>
      <c r="AD285" s="117"/>
      <c r="AE285" s="117">
        <v>50</v>
      </c>
      <c r="AF285" s="117">
        <v>100</v>
      </c>
      <c r="AG285" s="117"/>
      <c r="AH285" s="117">
        <v>35</v>
      </c>
      <c r="AI285" s="117">
        <v>10</v>
      </c>
      <c r="AJ285" s="117">
        <v>2.7</v>
      </c>
      <c r="AK285" s="117">
        <v>15</v>
      </c>
      <c r="AL285" s="117">
        <v>20</v>
      </c>
      <c r="AM285" s="117">
        <v>10</v>
      </c>
      <c r="AN285" s="117"/>
      <c r="AO285" s="117">
        <v>48</v>
      </c>
      <c r="AP285" s="117">
        <v>49</v>
      </c>
      <c r="AQ285" s="117">
        <v>200</v>
      </c>
      <c r="AR285" s="117">
        <v>120</v>
      </c>
      <c r="AS285" s="117"/>
      <c r="AT285" s="117">
        <f t="shared" si="59"/>
        <v>675.7</v>
      </c>
      <c r="AU285" s="246"/>
    </row>
    <row r="286" spans="1:47" s="142" customFormat="1" ht="22.5" hidden="1" x14ac:dyDescent="0.3">
      <c r="A286" s="145" t="s">
        <v>243</v>
      </c>
      <c r="B286" s="117">
        <v>3177</v>
      </c>
      <c r="C286" s="144">
        <f>Z286+AA286</f>
        <v>2568</v>
      </c>
      <c r="D286" s="233">
        <f t="shared" si="14"/>
        <v>0.80830972615675167</v>
      </c>
      <c r="E286" s="117"/>
      <c r="F286" s="117"/>
      <c r="G286" s="117"/>
      <c r="H286" s="117">
        <v>483</v>
      </c>
      <c r="I286" s="117">
        <v>550</v>
      </c>
      <c r="J286" s="117"/>
      <c r="K286" s="117"/>
      <c r="L286" s="117"/>
      <c r="M286" s="117">
        <v>1189</v>
      </c>
      <c r="N286" s="117"/>
      <c r="O286" s="117">
        <v>46</v>
      </c>
      <c r="P286" s="117"/>
      <c r="Q286" s="117"/>
      <c r="R286" s="117"/>
      <c r="S286" s="117"/>
      <c r="T286" s="117">
        <v>300</v>
      </c>
      <c r="U286" s="203"/>
      <c r="V286" s="117"/>
      <c r="W286" s="117"/>
      <c r="X286" s="117"/>
      <c r="Y286" s="117"/>
      <c r="Z286" s="150">
        <f t="shared" si="57"/>
        <v>2568</v>
      </c>
      <c r="AA286" s="150">
        <f t="shared" si="58"/>
        <v>0</v>
      </c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>
        <f t="shared" si="59"/>
        <v>0</v>
      </c>
      <c r="AU286" s="246"/>
    </row>
    <row r="287" spans="1:47" s="206" customFormat="1" ht="22.5" hidden="1" x14ac:dyDescent="0.35">
      <c r="A287" s="129" t="s">
        <v>233</v>
      </c>
      <c r="B287" s="204">
        <v>401</v>
      </c>
      <c r="C287" s="272">
        <f t="shared" ref="C287:C294" si="61">Z287+AA287</f>
        <v>200</v>
      </c>
      <c r="D287" s="244">
        <f t="shared" si="14"/>
        <v>0.49875311720698257</v>
      </c>
      <c r="E287" s="200"/>
      <c r="F287" s="200"/>
      <c r="G287" s="200"/>
      <c r="H287" s="200"/>
      <c r="I287" s="200"/>
      <c r="J287" s="200"/>
      <c r="K287" s="200"/>
      <c r="L287" s="200"/>
      <c r="M287" s="200">
        <v>200</v>
      </c>
      <c r="N287" s="200"/>
      <c r="O287" s="200"/>
      <c r="P287" s="200"/>
      <c r="Q287" s="200"/>
      <c r="R287" s="200"/>
      <c r="S287" s="200"/>
      <c r="T287" s="200"/>
      <c r="U287" s="201"/>
      <c r="V287" s="200"/>
      <c r="W287" s="200"/>
      <c r="X287" s="200"/>
      <c r="Y287" s="200"/>
      <c r="Z287" s="205">
        <f t="shared" si="57"/>
        <v>200</v>
      </c>
      <c r="AA287" s="205">
        <f t="shared" si="58"/>
        <v>0</v>
      </c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  <c r="AR287" s="200"/>
      <c r="AS287" s="200"/>
      <c r="AT287" s="123">
        <f t="shared" si="59"/>
        <v>0</v>
      </c>
      <c r="AU287" s="202"/>
    </row>
    <row r="288" spans="1:47" s="142" customFormat="1" ht="22.5" hidden="1" x14ac:dyDescent="0.35">
      <c r="A288" s="145" t="s">
        <v>60</v>
      </c>
      <c r="B288" s="117">
        <v>401</v>
      </c>
      <c r="C288" s="144">
        <f t="shared" si="61"/>
        <v>200</v>
      </c>
      <c r="D288" s="233">
        <f t="shared" si="14"/>
        <v>0.49875311720698257</v>
      </c>
      <c r="E288" s="117"/>
      <c r="F288" s="117"/>
      <c r="G288" s="117"/>
      <c r="H288" s="117"/>
      <c r="I288" s="117"/>
      <c r="J288" s="117"/>
      <c r="K288" s="117"/>
      <c r="L288" s="117"/>
      <c r="M288" s="118">
        <v>200</v>
      </c>
      <c r="N288" s="117"/>
      <c r="O288" s="117"/>
      <c r="P288" s="117"/>
      <c r="Q288" s="117"/>
      <c r="R288" s="117"/>
      <c r="S288" s="117"/>
      <c r="T288" s="117"/>
      <c r="U288" s="203"/>
      <c r="V288" s="117"/>
      <c r="W288" s="117"/>
      <c r="X288" s="117"/>
      <c r="Y288" s="117"/>
      <c r="Z288" s="150">
        <f t="shared" si="57"/>
        <v>200</v>
      </c>
      <c r="AA288" s="150">
        <f t="shared" si="58"/>
        <v>0</v>
      </c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>
        <f t="shared" si="59"/>
        <v>0</v>
      </c>
      <c r="AU288" s="246"/>
    </row>
    <row r="289" spans="1:47" s="206" customFormat="1" ht="22.5" hidden="1" x14ac:dyDescent="0.35">
      <c r="A289" s="129" t="s">
        <v>35</v>
      </c>
      <c r="B289" s="214">
        <f>B288/B287</f>
        <v>1</v>
      </c>
      <c r="C289" s="212">
        <f>C288/C287</f>
        <v>1</v>
      </c>
      <c r="D289" s="244"/>
      <c r="E289" s="211"/>
      <c r="F289" s="211"/>
      <c r="G289" s="211"/>
      <c r="H289" s="211"/>
      <c r="I289" s="211"/>
      <c r="J289" s="211"/>
      <c r="K289" s="211"/>
      <c r="L289" s="211"/>
      <c r="M289" s="211">
        <f t="shared" ref="M289:AA289" si="62">M288/M287</f>
        <v>1</v>
      </c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2">
        <f t="shared" si="62"/>
        <v>1</v>
      </c>
      <c r="AA289" s="212" t="e">
        <f t="shared" si="62"/>
        <v>#DIV/0!</v>
      </c>
      <c r="AB289" s="200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Q289" s="200"/>
      <c r="AR289" s="200"/>
      <c r="AS289" s="200"/>
      <c r="AT289" s="123">
        <f t="shared" si="59"/>
        <v>0</v>
      </c>
      <c r="AU289" s="202"/>
    </row>
    <row r="290" spans="1:47" s="206" customFormat="1" ht="22.5" hidden="1" x14ac:dyDescent="0.35">
      <c r="A290" s="129" t="s">
        <v>234</v>
      </c>
      <c r="B290" s="200">
        <v>1842</v>
      </c>
      <c r="C290" s="271">
        <f>Z290+AA290</f>
        <v>1819</v>
      </c>
      <c r="D290" s="244">
        <f t="shared" si="14"/>
        <v>0.98751357220412594</v>
      </c>
      <c r="E290" s="200">
        <v>106</v>
      </c>
      <c r="F290" s="200"/>
      <c r="G290" s="200"/>
      <c r="H290" s="200"/>
      <c r="I290" s="200">
        <v>424</v>
      </c>
      <c r="J290" s="200"/>
      <c r="K290" s="200"/>
      <c r="L290" s="200"/>
      <c r="M290" s="200">
        <v>800</v>
      </c>
      <c r="N290" s="200"/>
      <c r="O290" s="200">
        <v>406</v>
      </c>
      <c r="P290" s="200"/>
      <c r="Q290" s="200"/>
      <c r="R290" s="200"/>
      <c r="S290" s="200">
        <v>83</v>
      </c>
      <c r="T290" s="200"/>
      <c r="U290" s="201"/>
      <c r="V290" s="200"/>
      <c r="W290" s="200"/>
      <c r="X290" s="200"/>
      <c r="Y290" s="200"/>
      <c r="Z290" s="210">
        <f>SUM(E290:Y290)</f>
        <v>1819</v>
      </c>
      <c r="AA290" s="210">
        <f>SUM(AB290:AS290)</f>
        <v>0</v>
      </c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123">
        <f t="shared" si="59"/>
        <v>0</v>
      </c>
      <c r="AU290" s="202"/>
    </row>
    <row r="291" spans="1:47" s="142" customFormat="1" ht="22.5" hidden="1" x14ac:dyDescent="0.35">
      <c r="A291" s="145" t="s">
        <v>231</v>
      </c>
      <c r="B291" s="117">
        <v>1842</v>
      </c>
      <c r="C291" s="144">
        <f>Z291+AA291</f>
        <v>1819</v>
      </c>
      <c r="D291" s="233">
        <f t="shared" si="14"/>
        <v>0.98751357220412594</v>
      </c>
      <c r="E291" s="118">
        <v>106</v>
      </c>
      <c r="F291" s="117"/>
      <c r="G291" s="117"/>
      <c r="H291" s="117"/>
      <c r="I291" s="118">
        <v>424</v>
      </c>
      <c r="J291" s="117"/>
      <c r="K291" s="117"/>
      <c r="L291" s="117"/>
      <c r="M291" s="118">
        <v>800</v>
      </c>
      <c r="N291" s="117"/>
      <c r="O291" s="118">
        <v>406</v>
      </c>
      <c r="P291" s="117"/>
      <c r="Q291" s="117"/>
      <c r="R291" s="117"/>
      <c r="S291" s="117">
        <v>83</v>
      </c>
      <c r="T291" s="117"/>
      <c r="U291" s="203"/>
      <c r="V291" s="117"/>
      <c r="W291" s="117"/>
      <c r="X291" s="117"/>
      <c r="Y291" s="117"/>
      <c r="Z291" s="210">
        <f>SUM(E291:Y291)</f>
        <v>1819</v>
      </c>
      <c r="AA291" s="210">
        <f>SUM(AB291:AS291)</f>
        <v>0</v>
      </c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23">
        <f t="shared" si="59"/>
        <v>0</v>
      </c>
      <c r="AU291" s="246"/>
    </row>
    <row r="292" spans="1:47" s="206" customFormat="1" ht="22.5" hidden="1" x14ac:dyDescent="0.35">
      <c r="A292" s="129" t="s">
        <v>35</v>
      </c>
      <c r="B292" s="214">
        <f>B291/B290</f>
        <v>1</v>
      </c>
      <c r="C292" s="212">
        <f>C291/C290</f>
        <v>1</v>
      </c>
      <c r="D292" s="244"/>
      <c r="E292" s="211">
        <f t="shared" ref="E292:Z292" si="63">E291/E290</f>
        <v>1</v>
      </c>
      <c r="F292" s="211"/>
      <c r="G292" s="211"/>
      <c r="H292" s="211"/>
      <c r="I292" s="211">
        <f t="shared" si="63"/>
        <v>1</v>
      </c>
      <c r="J292" s="211"/>
      <c r="K292" s="211"/>
      <c r="L292" s="211"/>
      <c r="M292" s="211">
        <f t="shared" si="63"/>
        <v>1</v>
      </c>
      <c r="N292" s="211"/>
      <c r="O292" s="211">
        <f t="shared" si="63"/>
        <v>1</v>
      </c>
      <c r="P292" s="211"/>
      <c r="Q292" s="211"/>
      <c r="R292" s="211"/>
      <c r="S292" s="211">
        <f t="shared" si="63"/>
        <v>1</v>
      </c>
      <c r="T292" s="211"/>
      <c r="U292" s="211"/>
      <c r="V292" s="211"/>
      <c r="W292" s="211"/>
      <c r="X292" s="211"/>
      <c r="Y292" s="211"/>
      <c r="Z292" s="212">
        <f t="shared" si="63"/>
        <v>1</v>
      </c>
      <c r="AA292" s="212">
        <v>0</v>
      </c>
      <c r="AB292" s="200"/>
      <c r="AC292" s="200"/>
      <c r="AD292" s="200"/>
      <c r="AE292" s="200"/>
      <c r="AF292" s="200"/>
      <c r="AG292" s="200"/>
      <c r="AH292" s="200"/>
      <c r="AI292" s="200"/>
      <c r="AJ292" s="200"/>
      <c r="AK292" s="200"/>
      <c r="AL292" s="200"/>
      <c r="AM292" s="200"/>
      <c r="AN292" s="200"/>
      <c r="AO292" s="200"/>
      <c r="AP292" s="200"/>
      <c r="AQ292" s="200"/>
      <c r="AR292" s="200"/>
      <c r="AS292" s="200"/>
      <c r="AT292" s="123"/>
      <c r="AU292" s="202"/>
    </row>
    <row r="293" spans="1:47" s="209" customFormat="1" ht="22.5" hidden="1" x14ac:dyDescent="0.35">
      <c r="A293" s="145" t="s">
        <v>239</v>
      </c>
      <c r="B293" s="117">
        <v>689</v>
      </c>
      <c r="C293" s="144">
        <f t="shared" si="61"/>
        <v>751</v>
      </c>
      <c r="D293" s="233">
        <f t="shared" si="14"/>
        <v>1.0899854862119014</v>
      </c>
      <c r="E293" s="123"/>
      <c r="F293" s="123"/>
      <c r="G293" s="123"/>
      <c r="H293" s="123"/>
      <c r="I293" s="123">
        <v>236</v>
      </c>
      <c r="J293" s="123"/>
      <c r="K293" s="123"/>
      <c r="L293" s="123"/>
      <c r="M293" s="123"/>
      <c r="N293" s="123"/>
      <c r="O293" s="123">
        <v>50</v>
      </c>
      <c r="P293" s="123">
        <v>15</v>
      </c>
      <c r="Q293" s="123"/>
      <c r="R293" s="123"/>
      <c r="S293" s="123"/>
      <c r="T293" s="123"/>
      <c r="U293" s="213"/>
      <c r="V293" s="123">
        <v>450</v>
      </c>
      <c r="W293" s="123"/>
      <c r="X293" s="123"/>
      <c r="Y293" s="123"/>
      <c r="Z293" s="205">
        <f>SUM(E293:Y293)</f>
        <v>751</v>
      </c>
      <c r="AA293" s="205">
        <f>SUM(AB293:AS293)</f>
        <v>0</v>
      </c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>
        <f>SUM(AB293:AS293)</f>
        <v>0</v>
      </c>
      <c r="AU293" s="247"/>
    </row>
    <row r="294" spans="1:47" s="142" customFormat="1" ht="22.5" hidden="1" x14ac:dyDescent="0.35">
      <c r="A294" s="145" t="s">
        <v>232</v>
      </c>
      <c r="B294" s="117">
        <v>374</v>
      </c>
      <c r="C294" s="144">
        <f t="shared" si="61"/>
        <v>841</v>
      </c>
      <c r="D294" s="233">
        <f t="shared" si="14"/>
        <v>2.248663101604278</v>
      </c>
      <c r="E294" s="118">
        <v>25</v>
      </c>
      <c r="F294" s="118"/>
      <c r="G294" s="118"/>
      <c r="H294" s="118"/>
      <c r="I294" s="118">
        <v>83</v>
      </c>
      <c r="J294" s="118"/>
      <c r="K294" s="118">
        <v>100</v>
      </c>
      <c r="L294" s="118"/>
      <c r="M294" s="118">
        <v>145</v>
      </c>
      <c r="N294" s="118"/>
      <c r="O294" s="118">
        <v>105</v>
      </c>
      <c r="P294" s="118"/>
      <c r="Q294" s="118"/>
      <c r="R294" s="118"/>
      <c r="S294" s="118">
        <v>233</v>
      </c>
      <c r="T294" s="118"/>
      <c r="U294" s="119"/>
      <c r="V294" s="118">
        <v>150</v>
      </c>
      <c r="W294" s="118"/>
      <c r="X294" s="118"/>
      <c r="Y294" s="118"/>
      <c r="Z294" s="150">
        <f>SUM(E294:Y294)</f>
        <v>841</v>
      </c>
      <c r="AA294" s="150">
        <f>SUM(AB294:AS294)</f>
        <v>0</v>
      </c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>
        <f>SUM(AB294:AS294)</f>
        <v>0</v>
      </c>
      <c r="AU294" s="246"/>
    </row>
    <row r="295" spans="1:47" s="206" customFormat="1" ht="22.5" hidden="1" x14ac:dyDescent="0.35">
      <c r="A295" s="129" t="s">
        <v>51</v>
      </c>
      <c r="B295" s="200">
        <v>94</v>
      </c>
      <c r="C295" s="271">
        <v>40</v>
      </c>
      <c r="D295" s="244">
        <f t="shared" si="14"/>
        <v>0.42553191489361702</v>
      </c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1"/>
      <c r="V295" s="200"/>
      <c r="W295" s="200"/>
      <c r="X295" s="200"/>
      <c r="Y295" s="200">
        <v>30</v>
      </c>
      <c r="Z295" s="205">
        <f>SUM(E295:Y295)</f>
        <v>30</v>
      </c>
      <c r="AA295" s="205">
        <f>SUM(AB295:AS295)</f>
        <v>25</v>
      </c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>
        <v>2</v>
      </c>
      <c r="AN295" s="200">
        <v>23</v>
      </c>
      <c r="AO295" s="200"/>
      <c r="AP295" s="200"/>
      <c r="AQ295" s="200"/>
      <c r="AR295" s="200"/>
      <c r="AS295" s="200"/>
      <c r="AT295" s="208">
        <f>SUM(AB295:AS295)</f>
        <v>25</v>
      </c>
      <c r="AU295" s="202"/>
    </row>
    <row r="296" spans="1:47" s="142" customFormat="1" ht="22.5" hidden="1" x14ac:dyDescent="0.35">
      <c r="A296" s="145" t="s">
        <v>52</v>
      </c>
      <c r="B296" s="117">
        <v>63.7</v>
      </c>
      <c r="C296" s="239">
        <f>Z296+AA296</f>
        <v>51</v>
      </c>
      <c r="D296" s="233">
        <f t="shared" si="14"/>
        <v>0.80062794348508626</v>
      </c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9"/>
      <c r="V296" s="118"/>
      <c r="W296" s="118"/>
      <c r="X296" s="118"/>
      <c r="Y296" s="118">
        <v>30</v>
      </c>
      <c r="Z296" s="203">
        <f>SUM(E296:Y296)</f>
        <v>30</v>
      </c>
      <c r="AA296" s="203">
        <f>SUM(AB296:AS296)</f>
        <v>21</v>
      </c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>
        <v>1</v>
      </c>
      <c r="AN296" s="117">
        <v>20</v>
      </c>
      <c r="AO296" s="117"/>
      <c r="AP296" s="117"/>
      <c r="AQ296" s="117"/>
      <c r="AR296" s="117"/>
      <c r="AS296" s="117"/>
      <c r="AT296" s="117">
        <f>SUM(AB296:AS296)</f>
        <v>21</v>
      </c>
      <c r="AU296" s="246"/>
    </row>
    <row r="297" spans="1:47" s="206" customFormat="1" ht="22.5" hidden="1" x14ac:dyDescent="0.35">
      <c r="A297" s="129" t="s">
        <v>35</v>
      </c>
      <c r="B297" s="214">
        <f>B296/B295</f>
        <v>0.67765957446808511</v>
      </c>
      <c r="C297" s="243">
        <f>C296/C295</f>
        <v>1.2749999999999999</v>
      </c>
      <c r="D297" s="244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>
        <f t="shared" ref="Y297:AT297" si="64">Y296/Y295</f>
        <v>1</v>
      </c>
      <c r="Z297" s="243">
        <f t="shared" si="64"/>
        <v>1</v>
      </c>
      <c r="AA297" s="243">
        <f t="shared" si="64"/>
        <v>0.84</v>
      </c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>
        <f t="shared" si="64"/>
        <v>0.5</v>
      </c>
      <c r="AN297" s="240">
        <f t="shared" si="64"/>
        <v>0.86956521739130432</v>
      </c>
      <c r="AO297" s="240"/>
      <c r="AP297" s="240"/>
      <c r="AQ297" s="240"/>
      <c r="AR297" s="240"/>
      <c r="AS297" s="240"/>
      <c r="AT297" s="243">
        <f t="shared" si="64"/>
        <v>0.84</v>
      </c>
      <c r="AU297" s="202"/>
    </row>
    <row r="298" spans="1:47" s="120" customFormat="1" ht="0.75" hidden="1" customHeight="1" x14ac:dyDescent="0.35">
      <c r="A298" s="236" t="s">
        <v>178</v>
      </c>
      <c r="B298" s="122">
        <v>0</v>
      </c>
      <c r="C298" s="94">
        <f>Z298+AA298</f>
        <v>7</v>
      </c>
      <c r="D298" s="94"/>
      <c r="E298" s="236">
        <v>1</v>
      </c>
      <c r="F298" s="236"/>
      <c r="G298" s="236"/>
      <c r="H298" s="236">
        <v>1</v>
      </c>
      <c r="I298" s="236">
        <v>1</v>
      </c>
      <c r="J298" s="236"/>
      <c r="K298" s="236"/>
      <c r="L298" s="236"/>
      <c r="M298" s="236">
        <v>1</v>
      </c>
      <c r="N298" s="236"/>
      <c r="O298" s="236">
        <v>1</v>
      </c>
      <c r="P298" s="236">
        <v>1</v>
      </c>
      <c r="Q298" s="236"/>
      <c r="R298" s="236"/>
      <c r="S298" s="236">
        <v>1</v>
      </c>
      <c r="T298" s="236"/>
      <c r="U298" s="237"/>
      <c r="V298" s="236"/>
      <c r="W298" s="236"/>
      <c r="X298" s="236"/>
      <c r="Y298" s="236"/>
      <c r="Z298" s="238">
        <f>SUM(E298:Y298)</f>
        <v>7</v>
      </c>
      <c r="AA298" s="238">
        <f>SUM(AB298:AS298)</f>
        <v>0</v>
      </c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118"/>
      <c r="AT298" s="118">
        <f>SUM(AB298:AS298)</f>
        <v>0</v>
      </c>
      <c r="AU298" s="245"/>
    </row>
    <row r="299" spans="1:47" ht="22.5" hidden="1" x14ac:dyDescent="0.35">
      <c r="A299" s="72" t="s">
        <v>237</v>
      </c>
      <c r="B299" s="74">
        <v>21</v>
      </c>
      <c r="C299" s="117">
        <f>Z299+AA299</f>
        <v>21</v>
      </c>
      <c r="D299" s="277">
        <f>C299/B299</f>
        <v>1</v>
      </c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>
        <f>SUM(E299:Y299)</f>
        <v>0</v>
      </c>
      <c r="AA299" s="203">
        <f>SUM(AB299:AS299)</f>
        <v>21</v>
      </c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>
        <v>4</v>
      </c>
      <c r="AN299" s="72">
        <v>17</v>
      </c>
      <c r="AO299" s="72"/>
      <c r="AP299" s="72"/>
      <c r="AQ299" s="72"/>
      <c r="AR299" s="72"/>
      <c r="AS299" s="72"/>
      <c r="AT299" s="118">
        <f>SUM(AB299:AS299)</f>
        <v>21</v>
      </c>
      <c r="AU299" s="248"/>
    </row>
    <row r="300" spans="1:47" s="2" customFormat="1" ht="21.75" hidden="1" x14ac:dyDescent="0.3">
      <c r="A300" s="117" t="s">
        <v>238</v>
      </c>
      <c r="B300" s="117">
        <v>21</v>
      </c>
      <c r="C300" s="117">
        <f>Z300+AA300</f>
        <v>14.5</v>
      </c>
      <c r="D300" s="242">
        <f>C300/B300</f>
        <v>0.69047619047619047</v>
      </c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203"/>
      <c r="V300" s="117"/>
      <c r="W300" s="117"/>
      <c r="X300" s="117"/>
      <c r="Y300" s="117"/>
      <c r="Z300" s="203">
        <f>SUM(E300:Y300)</f>
        <v>0</v>
      </c>
      <c r="AA300" s="203">
        <f>SUM(AB300:AS300)</f>
        <v>14.5</v>
      </c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>
        <v>14.5</v>
      </c>
      <c r="AO300" s="117"/>
      <c r="AP300" s="117"/>
      <c r="AQ300" s="117"/>
      <c r="AR300" s="117"/>
      <c r="AS300" s="117"/>
      <c r="AT300" s="117">
        <f>SUM(AB300:AS300)</f>
        <v>14.5</v>
      </c>
      <c r="AU300" s="254"/>
    </row>
    <row r="301" spans="1:47" ht="22.5" hidden="1" x14ac:dyDescent="0.35">
      <c r="A301" s="72" t="s">
        <v>35</v>
      </c>
      <c r="B301" s="241">
        <f>B300/B299</f>
        <v>1</v>
      </c>
      <c r="C301" s="242">
        <f>C300/C299</f>
        <v>0.69047619047619047</v>
      </c>
      <c r="D301" s="277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2"/>
      <c r="AA301" s="242">
        <f t="shared" ref="AA301:AT301" si="65">AA300/AA299</f>
        <v>0.69047619047619047</v>
      </c>
      <c r="AB301" s="241"/>
      <c r="AC301" s="241"/>
      <c r="AD301" s="241"/>
      <c r="AE301" s="241"/>
      <c r="AF301" s="241"/>
      <c r="AG301" s="241"/>
      <c r="AH301" s="241"/>
      <c r="AI301" s="241"/>
      <c r="AJ301" s="241"/>
      <c r="AK301" s="241"/>
      <c r="AL301" s="241"/>
      <c r="AM301" s="241">
        <f t="shared" si="65"/>
        <v>0</v>
      </c>
      <c r="AN301" s="241">
        <f t="shared" si="65"/>
        <v>0.8529411764705882</v>
      </c>
      <c r="AO301" s="241"/>
      <c r="AP301" s="241"/>
      <c r="AQ301" s="241"/>
      <c r="AR301" s="241"/>
      <c r="AS301" s="241"/>
      <c r="AT301" s="242">
        <f t="shared" si="65"/>
        <v>0.69047619047619047</v>
      </c>
      <c r="AU301" s="248"/>
    </row>
    <row r="302" spans="1:47" s="264" customFormat="1" ht="21.75" x14ac:dyDescent="0.3">
      <c r="A302" s="263" t="s">
        <v>129</v>
      </c>
      <c r="B302" s="263">
        <v>1975</v>
      </c>
      <c r="C302" s="263">
        <f>Z302+AA302</f>
        <v>1582</v>
      </c>
      <c r="D302" s="270">
        <f>C302/B302</f>
        <v>0.80101265822784806</v>
      </c>
      <c r="E302" s="263">
        <v>210</v>
      </c>
      <c r="F302" s="263"/>
      <c r="G302" s="263"/>
      <c r="H302" s="263">
        <v>100</v>
      </c>
      <c r="I302" s="263">
        <v>150</v>
      </c>
      <c r="J302" s="263"/>
      <c r="K302" s="263"/>
      <c r="L302" s="263"/>
      <c r="M302" s="263">
        <v>205</v>
      </c>
      <c r="N302" s="263"/>
      <c r="O302" s="263">
        <v>117</v>
      </c>
      <c r="P302" s="263">
        <v>200</v>
      </c>
      <c r="Q302" s="263"/>
      <c r="R302" s="263">
        <v>500</v>
      </c>
      <c r="S302" s="263"/>
      <c r="T302" s="263">
        <v>100</v>
      </c>
      <c r="U302" s="263"/>
      <c r="V302" s="263"/>
      <c r="W302" s="263"/>
      <c r="X302" s="263"/>
      <c r="Y302" s="263"/>
      <c r="Z302" s="263">
        <f>SUM(E302:Y302)</f>
        <v>1582</v>
      </c>
      <c r="AA302" s="263">
        <f>SUM(AB302:AS302)</f>
        <v>0</v>
      </c>
      <c r="AB302" s="263"/>
      <c r="AC302" s="263"/>
      <c r="AD302" s="263"/>
      <c r="AE302" s="263"/>
      <c r="AF302" s="263"/>
      <c r="AG302" s="263"/>
      <c r="AH302" s="263"/>
      <c r="AI302" s="263"/>
      <c r="AJ302" s="263"/>
      <c r="AK302" s="263"/>
      <c r="AL302" s="263"/>
      <c r="AM302" s="263"/>
      <c r="AN302" s="263"/>
      <c r="AO302" s="263"/>
      <c r="AP302" s="263"/>
      <c r="AQ302" s="263"/>
      <c r="AR302" s="263"/>
      <c r="AS302" s="263"/>
      <c r="AT302" s="263">
        <f>SUM(AB302:AS302)</f>
        <v>0</v>
      </c>
      <c r="AU302" s="289"/>
    </row>
    <row r="303" spans="1:47" s="245" customFormat="1" ht="22.5" customHeight="1" x14ac:dyDescent="0.35">
      <c r="A303" s="149" t="s">
        <v>222</v>
      </c>
      <c r="B303" s="131">
        <v>4319</v>
      </c>
      <c r="C303" s="273">
        <v>4899</v>
      </c>
      <c r="D303" s="278"/>
      <c r="E303" s="131">
        <v>739</v>
      </c>
      <c r="F303" s="131"/>
      <c r="G303" s="131">
        <v>401</v>
      </c>
      <c r="H303" s="131"/>
      <c r="I303" s="131">
        <v>781</v>
      </c>
      <c r="J303" s="131"/>
      <c r="K303" s="131">
        <v>80</v>
      </c>
      <c r="L303" s="131">
        <v>45</v>
      </c>
      <c r="M303" s="131">
        <v>1225</v>
      </c>
      <c r="N303" s="131">
        <v>69</v>
      </c>
      <c r="O303" s="131">
        <v>482</v>
      </c>
      <c r="P303" s="131"/>
      <c r="Q303" s="131">
        <v>30</v>
      </c>
      <c r="R303" s="131"/>
      <c r="S303" s="131">
        <v>330</v>
      </c>
      <c r="T303" s="131"/>
      <c r="U303" s="132"/>
      <c r="V303" s="131"/>
      <c r="W303" s="131">
        <v>20</v>
      </c>
      <c r="X303" s="131">
        <v>16</v>
      </c>
      <c r="Y303" s="131"/>
      <c r="Z303" s="268">
        <f>SUM(E303:Y303)</f>
        <v>4218</v>
      </c>
      <c r="AA303" s="268">
        <f>SUM(AB303:AS303)</f>
        <v>258.55</v>
      </c>
      <c r="AB303" s="131">
        <v>8</v>
      </c>
      <c r="AC303" s="131"/>
      <c r="AD303" s="131"/>
      <c r="AE303" s="131"/>
      <c r="AF303" s="131"/>
      <c r="AG303" s="131">
        <v>12.4</v>
      </c>
      <c r="AH303" s="131">
        <v>15</v>
      </c>
      <c r="AI303" s="131">
        <v>2.15</v>
      </c>
      <c r="AJ303" s="131"/>
      <c r="AK303" s="131">
        <v>15</v>
      </c>
      <c r="AL303" s="131"/>
      <c r="AM303" s="131">
        <v>4</v>
      </c>
      <c r="AN303" s="131"/>
      <c r="AO303" s="131">
        <v>10</v>
      </c>
      <c r="AP303" s="131">
        <v>20</v>
      </c>
      <c r="AQ303" s="131">
        <v>172</v>
      </c>
      <c r="AR303" s="131"/>
      <c r="AS303" s="131"/>
      <c r="AT303" s="118">
        <f>SUM(AB303:AS303)</f>
        <v>258.55</v>
      </c>
    </row>
    <row r="304" spans="1:47" s="255" customFormat="1" ht="21.75" x14ac:dyDescent="0.3">
      <c r="A304" s="117" t="s">
        <v>249</v>
      </c>
      <c r="B304" s="146">
        <v>4073</v>
      </c>
      <c r="C304" s="146">
        <f>Z304+AA304</f>
        <v>4442.55</v>
      </c>
      <c r="D304" s="270">
        <f t="shared" ref="D304" si="66">C304/B304</f>
        <v>1.0907316474343236</v>
      </c>
      <c r="E304" s="146">
        <v>739</v>
      </c>
      <c r="F304" s="146"/>
      <c r="G304" s="146">
        <v>401</v>
      </c>
      <c r="H304" s="146"/>
      <c r="I304" s="146">
        <v>781</v>
      </c>
      <c r="J304" s="146"/>
      <c r="K304" s="146">
        <v>150</v>
      </c>
      <c r="L304" s="146">
        <v>45</v>
      </c>
      <c r="M304" s="146">
        <v>1225</v>
      </c>
      <c r="N304" s="146">
        <v>69</v>
      </c>
      <c r="O304" s="146">
        <v>482</v>
      </c>
      <c r="P304" s="146"/>
      <c r="Q304" s="146">
        <v>30</v>
      </c>
      <c r="R304" s="146"/>
      <c r="S304" s="146">
        <v>293</v>
      </c>
      <c r="T304" s="146"/>
      <c r="U304" s="257"/>
      <c r="V304" s="146"/>
      <c r="W304" s="146">
        <v>20</v>
      </c>
      <c r="X304" s="146">
        <v>16</v>
      </c>
      <c r="Y304" s="146"/>
      <c r="Z304" s="257">
        <f>SUM(E304:Y304)</f>
        <v>4251</v>
      </c>
      <c r="AA304" s="257">
        <f>SUM(AB304:AS304)</f>
        <v>191.55</v>
      </c>
      <c r="AB304" s="146">
        <v>8</v>
      </c>
      <c r="AC304" s="146"/>
      <c r="AD304" s="146">
        <v>30</v>
      </c>
      <c r="AE304" s="146"/>
      <c r="AF304" s="146"/>
      <c r="AG304" s="146">
        <v>12.4</v>
      </c>
      <c r="AH304" s="146">
        <v>35</v>
      </c>
      <c r="AI304" s="146">
        <v>2.15</v>
      </c>
      <c r="AJ304" s="146"/>
      <c r="AK304" s="146">
        <v>15</v>
      </c>
      <c r="AL304" s="146"/>
      <c r="AM304" s="146">
        <v>4</v>
      </c>
      <c r="AN304" s="146"/>
      <c r="AO304" s="146">
        <v>10</v>
      </c>
      <c r="AP304" s="146">
        <v>10</v>
      </c>
      <c r="AQ304" s="146">
        <v>65</v>
      </c>
      <c r="AR304" s="146"/>
      <c r="AS304" s="146"/>
      <c r="AT304" s="146">
        <f>SUM(AB304:AS304)</f>
        <v>191.55</v>
      </c>
      <c r="AU304" s="254"/>
    </row>
    <row r="305" spans="1:47" s="266" customFormat="1" ht="22.5" x14ac:dyDescent="0.35">
      <c r="A305" s="267" t="s">
        <v>35</v>
      </c>
      <c r="B305" s="265">
        <f>B304/B303</f>
        <v>0.94304237091919429</v>
      </c>
      <c r="C305" s="274">
        <f t="shared" ref="C305" si="67">C304/C303</f>
        <v>0.90682792406613599</v>
      </c>
      <c r="D305" s="278"/>
      <c r="E305" s="265">
        <f>E304/E303</f>
        <v>1</v>
      </c>
      <c r="F305" s="265"/>
      <c r="G305" s="265"/>
      <c r="H305" s="265"/>
      <c r="I305" s="265">
        <f t="shared" ref="I305:AT305" si="68">I304/I303</f>
        <v>1</v>
      </c>
      <c r="J305" s="265"/>
      <c r="K305" s="265">
        <f t="shared" si="68"/>
        <v>1.875</v>
      </c>
      <c r="L305" s="265">
        <f t="shared" si="68"/>
        <v>1</v>
      </c>
      <c r="M305" s="265">
        <f t="shared" si="68"/>
        <v>1</v>
      </c>
      <c r="N305" s="265">
        <f t="shared" si="68"/>
        <v>1</v>
      </c>
      <c r="O305" s="265">
        <f t="shared" si="68"/>
        <v>1</v>
      </c>
      <c r="P305" s="265"/>
      <c r="Q305" s="265">
        <f t="shared" si="68"/>
        <v>1</v>
      </c>
      <c r="R305" s="265"/>
      <c r="S305" s="265">
        <f t="shared" si="68"/>
        <v>0.88787878787878793</v>
      </c>
      <c r="T305" s="265"/>
      <c r="U305" s="265"/>
      <c r="V305" s="265"/>
      <c r="W305" s="265">
        <f t="shared" si="68"/>
        <v>1</v>
      </c>
      <c r="X305" s="265">
        <f t="shared" si="68"/>
        <v>1</v>
      </c>
      <c r="Y305" s="265"/>
      <c r="Z305" s="274">
        <f t="shared" si="68"/>
        <v>1.007823613086771</v>
      </c>
      <c r="AA305" s="274">
        <f t="shared" si="68"/>
        <v>0.74086250241732743</v>
      </c>
      <c r="AB305" s="265">
        <f t="shared" si="68"/>
        <v>1</v>
      </c>
      <c r="AC305" s="265"/>
      <c r="AD305" s="265" t="e">
        <f t="shared" si="68"/>
        <v>#DIV/0!</v>
      </c>
      <c r="AE305" s="265" t="e">
        <f t="shared" si="68"/>
        <v>#DIV/0!</v>
      </c>
      <c r="AF305" s="265"/>
      <c r="AG305" s="265">
        <f t="shared" si="68"/>
        <v>1</v>
      </c>
      <c r="AH305" s="265">
        <f t="shared" si="68"/>
        <v>2.3333333333333335</v>
      </c>
      <c r="AI305" s="265">
        <f t="shared" si="68"/>
        <v>1</v>
      </c>
      <c r="AJ305" s="265"/>
      <c r="AK305" s="265">
        <f t="shared" si="68"/>
        <v>1</v>
      </c>
      <c r="AL305" s="265"/>
      <c r="AM305" s="265">
        <f t="shared" si="68"/>
        <v>1</v>
      </c>
      <c r="AN305" s="265"/>
      <c r="AO305" s="265">
        <f t="shared" si="68"/>
        <v>1</v>
      </c>
      <c r="AP305" s="265">
        <f t="shared" si="68"/>
        <v>0.5</v>
      </c>
      <c r="AQ305" s="265">
        <f t="shared" si="68"/>
        <v>0.37790697674418605</v>
      </c>
      <c r="AR305" s="265"/>
      <c r="AS305" s="265"/>
      <c r="AT305" s="265">
        <f t="shared" si="68"/>
        <v>0.74086250241732743</v>
      </c>
    </row>
    <row r="306" spans="1:47" s="283" customFormat="1" ht="22.5" x14ac:dyDescent="0.35">
      <c r="A306" s="281" t="s">
        <v>138</v>
      </c>
      <c r="B306" s="282">
        <v>461</v>
      </c>
      <c r="C306" s="263">
        <f>Z306+AA306</f>
        <v>878</v>
      </c>
      <c r="D306" s="278"/>
      <c r="E306" s="282">
        <v>25</v>
      </c>
      <c r="F306" s="282"/>
      <c r="G306" s="282"/>
      <c r="H306" s="282"/>
      <c r="I306" s="282">
        <v>83</v>
      </c>
      <c r="J306" s="282"/>
      <c r="K306" s="282">
        <v>100</v>
      </c>
      <c r="L306" s="282"/>
      <c r="M306" s="282"/>
      <c r="N306" s="282">
        <v>182</v>
      </c>
      <c r="O306" s="282">
        <v>105</v>
      </c>
      <c r="P306" s="282"/>
      <c r="Q306" s="282"/>
      <c r="R306" s="282"/>
      <c r="S306" s="282">
        <v>233</v>
      </c>
      <c r="T306" s="282"/>
      <c r="U306" s="282"/>
      <c r="V306" s="282">
        <v>150</v>
      </c>
      <c r="W306" s="282"/>
      <c r="X306" s="282"/>
      <c r="Y306" s="282"/>
      <c r="Z306" s="263">
        <f>SUM(E306:Y306)</f>
        <v>878</v>
      </c>
      <c r="AA306" s="263">
        <v>0</v>
      </c>
      <c r="AB306" s="282"/>
      <c r="AC306" s="282"/>
      <c r="AD306" s="282"/>
      <c r="AE306" s="282"/>
      <c r="AF306" s="282"/>
      <c r="AG306" s="282"/>
      <c r="AH306" s="282"/>
      <c r="AI306" s="282"/>
      <c r="AJ306" s="282"/>
      <c r="AK306" s="282"/>
      <c r="AL306" s="282"/>
      <c r="AM306" s="282"/>
      <c r="AN306" s="282"/>
      <c r="AO306" s="282"/>
      <c r="AP306" s="282"/>
      <c r="AQ306" s="282"/>
      <c r="AR306" s="282"/>
      <c r="AS306" s="282"/>
      <c r="AT306" s="282">
        <v>0</v>
      </c>
    </row>
    <row r="307" spans="1:47" s="284" customFormat="1" ht="21.75" x14ac:dyDescent="0.3">
      <c r="A307" s="263" t="s">
        <v>139</v>
      </c>
      <c r="B307" s="263">
        <v>502</v>
      </c>
      <c r="C307" s="263">
        <f>SUM(Z307+AA307)</f>
        <v>430</v>
      </c>
      <c r="D307" s="263"/>
      <c r="E307" s="263"/>
      <c r="F307" s="263"/>
      <c r="G307" s="263"/>
      <c r="H307" s="263"/>
      <c r="I307" s="263">
        <v>83</v>
      </c>
      <c r="J307" s="263"/>
      <c r="K307" s="263">
        <v>60</v>
      </c>
      <c r="L307" s="263"/>
      <c r="M307" s="263"/>
      <c r="N307" s="263">
        <v>182</v>
      </c>
      <c r="O307" s="263">
        <v>105</v>
      </c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3">
        <f>SUM(D307:Y307)</f>
        <v>430</v>
      </c>
      <c r="AA307" s="263">
        <v>0</v>
      </c>
      <c r="AB307" s="263"/>
      <c r="AC307" s="263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3"/>
      <c r="AN307" s="263"/>
      <c r="AO307" s="263"/>
      <c r="AP307" s="263"/>
      <c r="AQ307" s="263"/>
      <c r="AR307" s="263"/>
      <c r="AS307" s="263"/>
      <c r="AT307" s="263"/>
      <c r="AU307" s="283"/>
    </row>
    <row r="308" spans="1:47" s="266" customFormat="1" ht="22.5" x14ac:dyDescent="0.35">
      <c r="A308" s="267" t="s">
        <v>35</v>
      </c>
      <c r="B308" s="265">
        <f>B307/B306</f>
        <v>1.088937093275488</v>
      </c>
      <c r="C308" s="274">
        <f t="shared" ref="C308:Z308" si="69">C307/C306</f>
        <v>0.48974943052391801</v>
      </c>
      <c r="D308" s="265"/>
      <c r="E308" s="265">
        <f t="shared" si="69"/>
        <v>0</v>
      </c>
      <c r="F308" s="265"/>
      <c r="G308" s="265"/>
      <c r="H308" s="265"/>
      <c r="I308" s="265">
        <f t="shared" si="69"/>
        <v>1</v>
      </c>
      <c r="J308" s="265"/>
      <c r="K308" s="265">
        <f t="shared" si="69"/>
        <v>0.6</v>
      </c>
      <c r="L308" s="265"/>
      <c r="M308" s="265"/>
      <c r="N308" s="265">
        <f t="shared" si="69"/>
        <v>1</v>
      </c>
      <c r="O308" s="265">
        <f t="shared" si="69"/>
        <v>1</v>
      </c>
      <c r="P308" s="265"/>
      <c r="Q308" s="265"/>
      <c r="R308" s="265"/>
      <c r="S308" s="265">
        <f t="shared" si="69"/>
        <v>0</v>
      </c>
      <c r="T308" s="265"/>
      <c r="U308" s="265"/>
      <c r="V308" s="265">
        <f t="shared" si="69"/>
        <v>0</v>
      </c>
      <c r="W308" s="265"/>
      <c r="X308" s="265"/>
      <c r="Y308" s="265"/>
      <c r="Z308" s="274">
        <f t="shared" si="69"/>
        <v>0.48974943052391801</v>
      </c>
      <c r="AA308" s="274"/>
      <c r="AB308" s="265"/>
      <c r="AC308" s="265"/>
      <c r="AD308" s="265"/>
      <c r="AE308" s="265"/>
      <c r="AF308" s="265"/>
      <c r="AG308" s="265"/>
      <c r="AH308" s="265"/>
      <c r="AI308" s="265"/>
      <c r="AJ308" s="265"/>
      <c r="AK308" s="265"/>
      <c r="AL308" s="265"/>
      <c r="AM308" s="265"/>
      <c r="AN308" s="265"/>
      <c r="AO308" s="265"/>
      <c r="AP308" s="265"/>
      <c r="AQ308" s="265"/>
      <c r="AR308" s="265"/>
      <c r="AS308" s="265"/>
      <c r="AT308" s="265"/>
    </row>
    <row r="309" spans="1:47" s="248" customFormat="1" ht="22.5" x14ac:dyDescent="0.35">
      <c r="A309" s="131" t="s">
        <v>250</v>
      </c>
      <c r="B309" s="258"/>
      <c r="C309" s="146"/>
      <c r="D309" s="258"/>
      <c r="E309" s="259"/>
      <c r="F309" s="259"/>
      <c r="G309" s="259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60"/>
      <c r="V309" s="259"/>
      <c r="W309" s="259"/>
      <c r="X309" s="259"/>
      <c r="Y309" s="259"/>
      <c r="Z309" s="257">
        <f>SUM(E309:Y309)</f>
        <v>0</v>
      </c>
      <c r="AA309" s="257">
        <f>SUM(AB309:AS309)</f>
        <v>0</v>
      </c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>
        <f>SUM(AB309:AS309)</f>
        <v>0</v>
      </c>
    </row>
    <row r="310" spans="1:47" s="256" customFormat="1" ht="22.5" x14ac:dyDescent="0.35">
      <c r="A310" s="118" t="s">
        <v>251</v>
      </c>
      <c r="B310" s="146">
        <v>3273</v>
      </c>
      <c r="C310" s="146">
        <f t="shared" ref="C310:C314" si="70">Z310+AA310</f>
        <v>4017</v>
      </c>
      <c r="D310" s="270">
        <f>C310/B310</f>
        <v>1.227314390467461</v>
      </c>
      <c r="E310" s="262">
        <v>710</v>
      </c>
      <c r="F310" s="147"/>
      <c r="G310" s="147">
        <v>100</v>
      </c>
      <c r="H310" s="147"/>
      <c r="I310" s="147">
        <v>100</v>
      </c>
      <c r="J310" s="147"/>
      <c r="K310" s="147">
        <v>240</v>
      </c>
      <c r="L310" s="147">
        <v>60</v>
      </c>
      <c r="M310" s="147">
        <v>740</v>
      </c>
      <c r="N310" s="147">
        <v>230</v>
      </c>
      <c r="O310" s="147">
        <v>586</v>
      </c>
      <c r="P310" s="147"/>
      <c r="Q310" s="147">
        <v>30</v>
      </c>
      <c r="R310" s="147"/>
      <c r="S310" s="147">
        <v>450</v>
      </c>
      <c r="T310" s="147"/>
      <c r="U310" s="261"/>
      <c r="V310" s="147"/>
      <c r="W310" s="262">
        <v>12</v>
      </c>
      <c r="X310" s="147">
        <v>10</v>
      </c>
      <c r="Y310" s="147"/>
      <c r="Z310" s="257">
        <f t="shared" ref="Z310:Z314" si="71">SUM(E310:Y310)</f>
        <v>3268</v>
      </c>
      <c r="AA310" s="257">
        <f t="shared" ref="AA310:AA314" si="72">SUM(AB310:AS310)</f>
        <v>749</v>
      </c>
      <c r="AB310" s="147">
        <v>40</v>
      </c>
      <c r="AC310" s="147">
        <v>50</v>
      </c>
      <c r="AD310" s="147">
        <v>30</v>
      </c>
      <c r="AE310" s="147">
        <v>150</v>
      </c>
      <c r="AF310" s="147"/>
      <c r="AG310" s="262">
        <v>60</v>
      </c>
      <c r="AH310" s="147">
        <v>200</v>
      </c>
      <c r="AI310" s="147"/>
      <c r="AJ310" s="147"/>
      <c r="AK310" s="262">
        <v>54</v>
      </c>
      <c r="AL310" s="147"/>
      <c r="AM310" s="147">
        <v>5</v>
      </c>
      <c r="AN310" s="147"/>
      <c r="AO310" s="262">
        <v>50</v>
      </c>
      <c r="AP310" s="147">
        <v>40</v>
      </c>
      <c r="AQ310" s="147">
        <v>70</v>
      </c>
      <c r="AR310" s="147"/>
      <c r="AS310" s="147"/>
      <c r="AT310" s="147">
        <f t="shared" ref="AT310:AT314" si="73">SUM(AB310:AS310)</f>
        <v>749</v>
      </c>
      <c r="AU310" s="248"/>
    </row>
    <row r="311" spans="1:47" s="248" customFormat="1" ht="22.5" x14ac:dyDescent="0.35">
      <c r="A311" s="131" t="s">
        <v>254</v>
      </c>
      <c r="B311" s="258">
        <v>6627</v>
      </c>
      <c r="C311" s="146">
        <v>4990</v>
      </c>
      <c r="D311" s="278"/>
      <c r="E311" s="259"/>
      <c r="F311" s="259"/>
      <c r="G311" s="259"/>
      <c r="H311" s="259"/>
      <c r="I311" s="259"/>
      <c r="J311" s="259"/>
      <c r="K311" s="259">
        <v>300</v>
      </c>
      <c r="L311" s="259"/>
      <c r="M311" s="259"/>
      <c r="N311" s="259"/>
      <c r="O311" s="259"/>
      <c r="P311" s="259"/>
      <c r="Q311" s="259"/>
      <c r="R311" s="259"/>
      <c r="S311" s="259"/>
      <c r="T311" s="259"/>
      <c r="U311" s="260"/>
      <c r="V311" s="259"/>
      <c r="W311" s="259"/>
      <c r="X311" s="259"/>
      <c r="Y311" s="259"/>
      <c r="Z311" s="257">
        <f>SUM(E311:Y311)</f>
        <v>300</v>
      </c>
      <c r="AA311" s="257">
        <f>SUM(AB311:AS311)</f>
        <v>0</v>
      </c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>
        <f>SUM(AB311:AS311)</f>
        <v>0</v>
      </c>
    </row>
    <row r="312" spans="1:47" s="248" customFormat="1" ht="22.5" x14ac:dyDescent="0.35">
      <c r="A312" s="131" t="s">
        <v>255</v>
      </c>
      <c r="B312" s="258">
        <f>B310*0.45</f>
        <v>1472.8500000000001</v>
      </c>
      <c r="C312" s="146">
        <f>C310*0.45</f>
        <v>1807.65</v>
      </c>
      <c r="D312" s="278"/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60"/>
      <c r="V312" s="259"/>
      <c r="W312" s="259"/>
      <c r="X312" s="259"/>
      <c r="Y312" s="259"/>
      <c r="Z312" s="257"/>
      <c r="AA312" s="257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259"/>
      <c r="AS312" s="259"/>
      <c r="AT312" s="259"/>
    </row>
    <row r="313" spans="1:47" s="248" customFormat="1" ht="22.5" x14ac:dyDescent="0.35">
      <c r="A313" s="131" t="s">
        <v>256</v>
      </c>
      <c r="B313" s="278">
        <f>B310/B311</f>
        <v>0.49388863739248529</v>
      </c>
      <c r="C313" s="270">
        <f>C310/C311</f>
        <v>0.80501002004008015</v>
      </c>
      <c r="D313" s="278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60"/>
      <c r="V313" s="259"/>
      <c r="W313" s="259"/>
      <c r="X313" s="259"/>
      <c r="Y313" s="259"/>
      <c r="Z313" s="257"/>
      <c r="AA313" s="257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259"/>
      <c r="AS313" s="259"/>
      <c r="AT313" s="259"/>
    </row>
    <row r="314" spans="1:47" s="256" customFormat="1" ht="22.5" x14ac:dyDescent="0.35">
      <c r="A314" s="118" t="s">
        <v>252</v>
      </c>
      <c r="B314" s="146">
        <v>29939</v>
      </c>
      <c r="C314" s="146">
        <f t="shared" si="70"/>
        <v>40222</v>
      </c>
      <c r="D314" s="270">
        <f t="shared" ref="D314" si="74">C314/B314</f>
        <v>1.3434650455927051</v>
      </c>
      <c r="E314" s="147">
        <v>4110</v>
      </c>
      <c r="F314" s="147"/>
      <c r="G314" s="147"/>
      <c r="H314" s="147"/>
      <c r="I314" s="147">
        <v>10000</v>
      </c>
      <c r="J314" s="147"/>
      <c r="K314" s="147"/>
      <c r="L314" s="147">
        <v>1500</v>
      </c>
      <c r="M314" s="147">
        <v>15400</v>
      </c>
      <c r="N314" s="147">
        <v>940</v>
      </c>
      <c r="O314" s="147">
        <v>6572</v>
      </c>
      <c r="P314" s="147"/>
      <c r="Q314" s="147"/>
      <c r="R314" s="147"/>
      <c r="S314" s="147">
        <v>1700</v>
      </c>
      <c r="T314" s="147"/>
      <c r="U314" s="261"/>
      <c r="V314" s="147"/>
      <c r="W314" s="147"/>
      <c r="X314" s="147"/>
      <c r="Y314" s="147"/>
      <c r="Z314" s="257">
        <f t="shared" si="71"/>
        <v>40222</v>
      </c>
      <c r="AA314" s="257">
        <f t="shared" si="72"/>
        <v>0</v>
      </c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>
        <f t="shared" si="73"/>
        <v>0</v>
      </c>
      <c r="AU314" s="248"/>
    </row>
    <row r="315" spans="1:47" ht="22.5" x14ac:dyDescent="0.35">
      <c r="A315" s="72" t="s">
        <v>254</v>
      </c>
      <c r="B315" s="74">
        <v>33418</v>
      </c>
      <c r="C315" s="117">
        <v>34931</v>
      </c>
      <c r="D315" s="74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3"/>
      <c r="V315" s="72"/>
      <c r="W315" s="72"/>
      <c r="X315" s="72"/>
      <c r="Y315" s="72"/>
      <c r="Z315" s="203"/>
      <c r="AA315" s="203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</row>
    <row r="316" spans="1:47" ht="22.5" x14ac:dyDescent="0.35">
      <c r="A316" s="72" t="s">
        <v>255</v>
      </c>
      <c r="B316" s="74">
        <f>B314*0.3</f>
        <v>8981.6999999999989</v>
      </c>
      <c r="C316" s="146">
        <f>C314*0.3</f>
        <v>12066.6</v>
      </c>
      <c r="D316" s="74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3"/>
      <c r="V316" s="72"/>
      <c r="W316" s="72"/>
      <c r="X316" s="72"/>
      <c r="Y316" s="72"/>
      <c r="Z316" s="203"/>
      <c r="AA316" s="203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</row>
    <row r="317" spans="1:47" ht="19.5" customHeight="1" x14ac:dyDescent="0.35">
      <c r="A317" s="72" t="s">
        <v>256</v>
      </c>
      <c r="B317" s="279">
        <f>B314/B315</f>
        <v>0.89589442815249265</v>
      </c>
      <c r="C317" s="275">
        <f>C314/C315</f>
        <v>1.1514700409378489</v>
      </c>
      <c r="D317" s="74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203"/>
      <c r="AA317" s="203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</row>
    <row r="318" spans="1:47" s="120" customFormat="1" ht="22.5" hidden="1" x14ac:dyDescent="0.35">
      <c r="A318" s="118" t="s">
        <v>257</v>
      </c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9"/>
      <c r="V318" s="118"/>
      <c r="W318" s="118"/>
      <c r="X318" s="118"/>
      <c r="Y318" s="118"/>
      <c r="Z318" s="203"/>
      <c r="AA318" s="203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</row>
    <row r="319" spans="1:47" s="75" customFormat="1" ht="22.5" hidden="1" x14ac:dyDescent="0.35">
      <c r="A319" s="72" t="s">
        <v>254</v>
      </c>
      <c r="B319" s="74"/>
      <c r="C319" s="117">
        <v>49901</v>
      </c>
      <c r="D319" s="74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269"/>
      <c r="V319" s="72"/>
      <c r="W319" s="72"/>
      <c r="X319" s="72"/>
      <c r="Y319" s="72"/>
      <c r="Z319" s="203"/>
      <c r="AA319" s="203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</row>
    <row r="320" spans="1:47" s="75" customFormat="1" ht="22.5" hidden="1" x14ac:dyDescent="0.35">
      <c r="A320" s="72" t="s">
        <v>255</v>
      </c>
      <c r="B320" s="74"/>
      <c r="C320" s="117">
        <f>C318*0.19</f>
        <v>0</v>
      </c>
      <c r="D320" s="74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3"/>
      <c r="V320" s="72"/>
      <c r="W320" s="72"/>
      <c r="X320" s="72"/>
      <c r="Y320" s="72"/>
      <c r="Z320" s="203"/>
      <c r="AA320" s="203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</row>
    <row r="321" spans="1:46" s="75" customFormat="1" ht="22.5" hidden="1" x14ac:dyDescent="0.35">
      <c r="A321" s="72" t="s">
        <v>256</v>
      </c>
      <c r="B321" s="74"/>
      <c r="C321" s="270">
        <f>C318/C319</f>
        <v>0</v>
      </c>
      <c r="D321" s="74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3"/>
      <c r="V321" s="72"/>
      <c r="W321" s="72"/>
      <c r="X321" s="72"/>
      <c r="Y321" s="72"/>
      <c r="Z321" s="203"/>
      <c r="AA321" s="203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</row>
    <row r="322" spans="1:46" ht="22.5" x14ac:dyDescent="0.35">
      <c r="A322" s="72" t="s">
        <v>154</v>
      </c>
      <c r="B322" s="280">
        <f>B312+B316</f>
        <v>10454.549999999999</v>
      </c>
      <c r="C322" s="146">
        <f>C312+C316+C320</f>
        <v>13874.25</v>
      </c>
      <c r="D322" s="74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3"/>
      <c r="V322" s="72"/>
      <c r="W322" s="72"/>
      <c r="X322" s="72"/>
      <c r="Y322" s="72"/>
      <c r="Z322" s="203"/>
      <c r="AA322" s="203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</row>
    <row r="323" spans="1:46" ht="22.5" x14ac:dyDescent="0.35">
      <c r="A323" s="72" t="s">
        <v>258</v>
      </c>
      <c r="B323" s="74"/>
      <c r="C323" s="117">
        <v>7485</v>
      </c>
      <c r="D323" s="74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3"/>
      <c r="V323" s="72"/>
      <c r="W323" s="72"/>
      <c r="X323" s="72"/>
      <c r="Y323" s="72"/>
      <c r="Z323" s="203"/>
      <c r="AA323" s="203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</row>
    <row r="324" spans="1:46" ht="22.5" x14ac:dyDescent="0.35">
      <c r="A324" s="72" t="s">
        <v>253</v>
      </c>
      <c r="B324" s="74" t="e">
        <f>B322/B323</f>
        <v>#DIV/0!</v>
      </c>
      <c r="C324" s="276">
        <f>C322/C323*10</f>
        <v>18.536072144288578</v>
      </c>
      <c r="D324" s="74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3"/>
      <c r="V324" s="72"/>
      <c r="W324" s="72"/>
      <c r="X324" s="72"/>
      <c r="Y324" s="72"/>
      <c r="Z324" s="203"/>
      <c r="AA324" s="203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2020-08-03T08:49:57Z</cp:lastPrinted>
  <dcterms:created xsi:type="dcterms:W3CDTF">2017-06-08T05:54:08Z</dcterms:created>
  <dcterms:modified xsi:type="dcterms:W3CDTF">2020-08-03T08:50:01Z</dcterms:modified>
</cp:coreProperties>
</file>