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оперативка!$A$2:$AU$333</definedName>
  </definedNames>
  <calcPr calcId="152511"/>
</workbook>
</file>

<file path=xl/calcChain.xml><?xml version="1.0" encoding="utf-8"?>
<calcChain xmlns="http://schemas.openxmlformats.org/spreadsheetml/2006/main">
  <c r="AT266" i="1" l="1"/>
  <c r="AT267" i="1"/>
  <c r="AA266" i="1"/>
  <c r="AA267" i="1"/>
  <c r="Z266" i="1"/>
  <c r="Z267" i="1"/>
  <c r="C266" i="1"/>
  <c r="C267" i="1"/>
  <c r="AT263" i="1"/>
  <c r="AA263" i="1"/>
  <c r="Z263" i="1"/>
  <c r="G260" i="1"/>
  <c r="H260" i="1"/>
  <c r="I260" i="1"/>
  <c r="J260" i="1"/>
  <c r="K260" i="1"/>
  <c r="L260" i="1"/>
  <c r="M260" i="1"/>
  <c r="O260" i="1"/>
  <c r="P260" i="1"/>
  <c r="Q260" i="1"/>
  <c r="R260" i="1"/>
  <c r="S260" i="1"/>
  <c r="T260" i="1"/>
  <c r="U260" i="1"/>
  <c r="W260" i="1"/>
  <c r="X260" i="1"/>
  <c r="AB260" i="1"/>
  <c r="AD260" i="1"/>
  <c r="AE260" i="1"/>
  <c r="AF260" i="1"/>
  <c r="AH260" i="1"/>
  <c r="AI260" i="1"/>
  <c r="AJ260" i="1"/>
  <c r="AK260" i="1"/>
  <c r="AL260" i="1"/>
  <c r="AM260" i="1"/>
  <c r="AO260" i="1"/>
  <c r="AP260" i="1"/>
  <c r="AQ260" i="1"/>
  <c r="AR260" i="1"/>
  <c r="E260" i="1"/>
  <c r="C263" i="1" l="1"/>
  <c r="C258" i="1" l="1"/>
  <c r="AA258" i="1"/>
  <c r="AT258" i="1"/>
  <c r="Z258" i="1"/>
  <c r="B269" i="1" l="1"/>
  <c r="B259" i="1"/>
  <c r="C274" i="1"/>
  <c r="AT274" i="1"/>
  <c r="AA274" i="1"/>
  <c r="Z274" i="1"/>
  <c r="AT268" i="1"/>
  <c r="AA268" i="1"/>
  <c r="Z268" i="1"/>
  <c r="C268" i="1" s="1"/>
  <c r="C280" i="1" s="1"/>
  <c r="B275" i="1" l="1"/>
  <c r="G279" i="1"/>
  <c r="H279" i="1"/>
  <c r="I279" i="1"/>
  <c r="J279" i="1"/>
  <c r="K279" i="1"/>
  <c r="L279" i="1"/>
  <c r="M279" i="1"/>
  <c r="O279" i="1"/>
  <c r="P279" i="1"/>
  <c r="Q279" i="1"/>
  <c r="R279" i="1"/>
  <c r="S279" i="1"/>
  <c r="T279" i="1"/>
  <c r="U279" i="1"/>
  <c r="V279" i="1"/>
  <c r="W279" i="1"/>
  <c r="X279" i="1"/>
  <c r="Y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G278" i="1"/>
  <c r="H278" i="1"/>
  <c r="I278" i="1"/>
  <c r="J278" i="1"/>
  <c r="K278" i="1"/>
  <c r="L278" i="1"/>
  <c r="M278" i="1"/>
  <c r="O278" i="1"/>
  <c r="P278" i="1"/>
  <c r="Q278" i="1"/>
  <c r="R278" i="1"/>
  <c r="S278" i="1"/>
  <c r="T278" i="1"/>
  <c r="U278" i="1"/>
  <c r="V278" i="1"/>
  <c r="W278" i="1"/>
  <c r="X278" i="1"/>
  <c r="Y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G277" i="1"/>
  <c r="H277" i="1"/>
  <c r="I277" i="1"/>
  <c r="J277" i="1"/>
  <c r="K277" i="1"/>
  <c r="L277" i="1"/>
  <c r="M277" i="1"/>
  <c r="O277" i="1"/>
  <c r="P277" i="1"/>
  <c r="Q277" i="1"/>
  <c r="R277" i="1"/>
  <c r="S277" i="1"/>
  <c r="T277" i="1"/>
  <c r="U277" i="1"/>
  <c r="V277" i="1"/>
  <c r="W277" i="1"/>
  <c r="X277" i="1"/>
  <c r="Y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G276" i="1"/>
  <c r="H276" i="1"/>
  <c r="I276" i="1"/>
  <c r="J276" i="1"/>
  <c r="K276" i="1"/>
  <c r="L276" i="1"/>
  <c r="M276" i="1"/>
  <c r="O276" i="1"/>
  <c r="P276" i="1"/>
  <c r="Q276" i="1"/>
  <c r="R276" i="1"/>
  <c r="S276" i="1"/>
  <c r="T276" i="1"/>
  <c r="U276" i="1"/>
  <c r="V276" i="1"/>
  <c r="W276" i="1"/>
  <c r="X276" i="1"/>
  <c r="Y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E277" i="1"/>
  <c r="E278" i="1"/>
  <c r="E279" i="1"/>
  <c r="E276" i="1"/>
  <c r="AT281" i="1" l="1"/>
  <c r="AA281" i="1"/>
  <c r="Z281" i="1"/>
  <c r="AT271" i="1"/>
  <c r="AT272" i="1"/>
  <c r="AT273" i="1"/>
  <c r="AT270" i="1"/>
  <c r="AA271" i="1"/>
  <c r="AA272" i="1"/>
  <c r="AA273" i="1"/>
  <c r="AA270" i="1"/>
  <c r="Z271" i="1"/>
  <c r="C271" i="1" s="1"/>
  <c r="Z272" i="1"/>
  <c r="C272" i="1" s="1"/>
  <c r="Z273" i="1"/>
  <c r="C273" i="1" s="1"/>
  <c r="Z270" i="1"/>
  <c r="C270" i="1" s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AT262" i="1"/>
  <c r="AT264" i="1"/>
  <c r="AT265" i="1"/>
  <c r="AT261" i="1"/>
  <c r="AA262" i="1"/>
  <c r="AA264" i="1"/>
  <c r="AA265" i="1"/>
  <c r="AA261" i="1"/>
  <c r="Z262" i="1"/>
  <c r="C262" i="1" s="1"/>
  <c r="Z264" i="1"/>
  <c r="Z265" i="1"/>
  <c r="Z279" i="1" s="1"/>
  <c r="Z261" i="1"/>
  <c r="Z276" i="1" l="1"/>
  <c r="C269" i="1"/>
  <c r="Z278" i="1"/>
  <c r="AA259" i="1"/>
  <c r="AA260" i="1" s="1"/>
  <c r="AT259" i="1"/>
  <c r="AT260" i="1" s="1"/>
  <c r="AS275" i="1"/>
  <c r="AQ275" i="1"/>
  <c r="AO275" i="1"/>
  <c r="AM275" i="1"/>
  <c r="AK275" i="1"/>
  <c r="AI275" i="1"/>
  <c r="AG275" i="1"/>
  <c r="AE275" i="1"/>
  <c r="AC275" i="1"/>
  <c r="M275" i="1"/>
  <c r="O275" i="1"/>
  <c r="P275" i="1"/>
  <c r="E275" i="1"/>
  <c r="X275" i="1"/>
  <c r="V275" i="1"/>
  <c r="T275" i="1"/>
  <c r="R275" i="1"/>
  <c r="L275" i="1"/>
  <c r="J275" i="1"/>
  <c r="H275" i="1"/>
  <c r="AA269" i="1"/>
  <c r="AA276" i="1"/>
  <c r="AA278" i="1"/>
  <c r="AT276" i="1"/>
  <c r="AT269" i="1"/>
  <c r="AT278" i="1"/>
  <c r="C277" i="1"/>
  <c r="AR275" i="1"/>
  <c r="AP275" i="1"/>
  <c r="AN275" i="1"/>
  <c r="AL275" i="1"/>
  <c r="AJ275" i="1"/>
  <c r="AH275" i="1"/>
  <c r="AF275" i="1"/>
  <c r="AD275" i="1"/>
  <c r="AB275" i="1"/>
  <c r="Y275" i="1"/>
  <c r="W275" i="1"/>
  <c r="U275" i="1"/>
  <c r="S275" i="1"/>
  <c r="Q275" i="1"/>
  <c r="K275" i="1"/>
  <c r="I275" i="1"/>
  <c r="G275" i="1"/>
  <c r="Z277" i="1"/>
  <c r="AA279" i="1"/>
  <c r="AA277" i="1"/>
  <c r="AT279" i="1"/>
  <c r="AT277" i="1"/>
  <c r="C281" i="1"/>
  <c r="C261" i="1"/>
  <c r="C264" i="1"/>
  <c r="C278" i="1" s="1"/>
  <c r="C265" i="1"/>
  <c r="C279" i="1" s="1"/>
  <c r="Z259" i="1"/>
  <c r="E316" i="1"/>
  <c r="I316" i="1"/>
  <c r="K316" i="1"/>
  <c r="N316" i="1"/>
  <c r="O316" i="1"/>
  <c r="S316" i="1"/>
  <c r="V316" i="1"/>
  <c r="B316" i="1"/>
  <c r="Z314" i="1"/>
  <c r="C314" i="1" s="1"/>
  <c r="AA275" i="1" l="1"/>
  <c r="Z275" i="1"/>
  <c r="Z260" i="1"/>
  <c r="AT275" i="1"/>
  <c r="C276" i="1"/>
  <c r="C259" i="1"/>
  <c r="B325" i="1"/>
  <c r="B324" i="1"/>
  <c r="B321" i="1"/>
  <c r="B320" i="1"/>
  <c r="C275" i="1" l="1"/>
  <c r="C260" i="1"/>
  <c r="B330" i="1"/>
  <c r="B332" i="1" s="1"/>
  <c r="C329" i="1" l="1"/>
  <c r="C328" i="1"/>
  <c r="Z312" i="1" l="1"/>
  <c r="B313" i="1" l="1"/>
  <c r="I313" i="1"/>
  <c r="K313" i="1"/>
  <c r="L313" i="1"/>
  <c r="M313" i="1"/>
  <c r="N313" i="1"/>
  <c r="O313" i="1"/>
  <c r="Q313" i="1"/>
  <c r="S313" i="1"/>
  <c r="W313" i="1"/>
  <c r="X313" i="1"/>
  <c r="AB313" i="1"/>
  <c r="AD313" i="1"/>
  <c r="AE313" i="1"/>
  <c r="AG313" i="1"/>
  <c r="AH313" i="1"/>
  <c r="AI313" i="1"/>
  <c r="AK313" i="1"/>
  <c r="AM313" i="1"/>
  <c r="AO313" i="1"/>
  <c r="AP313" i="1"/>
  <c r="AQ313" i="1"/>
  <c r="E313" i="1"/>
  <c r="AT310" i="1" l="1"/>
  <c r="AA310" i="1"/>
  <c r="Z310" i="1"/>
  <c r="C310" i="1" l="1"/>
  <c r="AT312" i="1"/>
  <c r="AA312" i="1"/>
  <c r="C312" i="1" l="1"/>
  <c r="AT319" i="1"/>
  <c r="AT318" i="1"/>
  <c r="AT322" i="1"/>
  <c r="AA319" i="1"/>
  <c r="AA318" i="1"/>
  <c r="AA322" i="1"/>
  <c r="Z319" i="1"/>
  <c r="Z318" i="1"/>
  <c r="Z322" i="1"/>
  <c r="AT317" i="1"/>
  <c r="AA317" i="1"/>
  <c r="Z317" i="1"/>
  <c r="C322" i="1" l="1"/>
  <c r="C318" i="1"/>
  <c r="L284" i="1"/>
  <c r="L285" i="1" s="1"/>
  <c r="G284" i="1"/>
  <c r="G285" i="1" s="1"/>
  <c r="C321" i="1" l="1"/>
  <c r="C320" i="1"/>
  <c r="C325" i="1"/>
  <c r="C324" i="1"/>
  <c r="AT311" i="1"/>
  <c r="AT313" i="1" s="1"/>
  <c r="AA311" i="1"/>
  <c r="AA313" i="1" s="1"/>
  <c r="Z311" i="1"/>
  <c r="Z313" i="1" s="1"/>
  <c r="AA282" i="1"/>
  <c r="AT282" i="1"/>
  <c r="Z282" i="1"/>
  <c r="C282" i="1" s="1"/>
  <c r="C330" i="1" l="1"/>
  <c r="C332" i="1" s="1"/>
  <c r="C313" i="1"/>
  <c r="AT290" i="1"/>
  <c r="AT291" i="1"/>
  <c r="AA290" i="1"/>
  <c r="AA291" i="1"/>
  <c r="Z290" i="1"/>
  <c r="Z291" i="1"/>
  <c r="C290" i="1"/>
  <c r="C291" i="1"/>
  <c r="AT293" i="1" l="1"/>
  <c r="AT294" i="1"/>
  <c r="AA293" i="1"/>
  <c r="AA294" i="1"/>
  <c r="Z293" i="1"/>
  <c r="Z294" i="1"/>
  <c r="C294" i="1" s="1"/>
  <c r="C293" i="1" l="1"/>
  <c r="AT287" i="1"/>
  <c r="AA287" i="1"/>
  <c r="Z287" i="1"/>
  <c r="C287" i="1" l="1"/>
  <c r="AM309" i="1"/>
  <c r="AN309" i="1"/>
  <c r="B309" i="1"/>
  <c r="AT308" i="1"/>
  <c r="AA308" i="1"/>
  <c r="Z308" i="1"/>
  <c r="AT307" i="1"/>
  <c r="AA307" i="1"/>
  <c r="Z307" i="1"/>
  <c r="AA309" i="1" l="1"/>
  <c r="C308" i="1"/>
  <c r="AT309" i="1"/>
  <c r="C307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05" i="1"/>
  <c r="B297" i="1"/>
  <c r="B300" i="1"/>
  <c r="Y305" i="1"/>
  <c r="AM305" i="1"/>
  <c r="AN305" i="1"/>
  <c r="AT303" i="1"/>
  <c r="AA303" i="1"/>
  <c r="Z303" i="1"/>
  <c r="E300" i="1"/>
  <c r="I300" i="1"/>
  <c r="M300" i="1"/>
  <c r="O300" i="1"/>
  <c r="S300" i="1"/>
  <c r="AT299" i="1"/>
  <c r="AT298" i="1"/>
  <c r="AA299" i="1"/>
  <c r="Z299" i="1"/>
  <c r="C309" i="1" l="1"/>
  <c r="C299" i="1"/>
  <c r="AT297" i="1"/>
  <c r="AA298" i="1"/>
  <c r="Z298" i="1"/>
  <c r="Z300" i="1" s="1"/>
  <c r="M297" i="1"/>
  <c r="AT295" i="1"/>
  <c r="AA295" i="1"/>
  <c r="Z295" i="1"/>
  <c r="AT283" i="1"/>
  <c r="AA283" i="1"/>
  <c r="Z283" i="1"/>
  <c r="B285" i="1"/>
  <c r="C295" i="1" l="1"/>
  <c r="C298" i="1"/>
  <c r="B256" i="1"/>
  <c r="B254" i="1"/>
  <c r="B250" i="1"/>
  <c r="C300" i="1" l="1"/>
  <c r="AT304" i="1"/>
  <c r="AT305" i="1" s="1"/>
  <c r="AA304" i="1"/>
  <c r="AA305" i="1" s="1"/>
  <c r="Z304" i="1"/>
  <c r="C304" i="1" l="1"/>
  <c r="Z305" i="1"/>
  <c r="AT301" i="1"/>
  <c r="AT302" i="1"/>
  <c r="AA301" i="1"/>
  <c r="AA302" i="1"/>
  <c r="Z301" i="1"/>
  <c r="Z302" i="1"/>
  <c r="C305" i="1" l="1"/>
  <c r="C301" i="1"/>
  <c r="C302" i="1"/>
  <c r="AT296" i="1"/>
  <c r="AA296" i="1"/>
  <c r="AA297" i="1" s="1"/>
  <c r="Z296" i="1"/>
  <c r="Z297" i="1" s="1"/>
  <c r="C296" i="1" l="1"/>
  <c r="A3" i="1"/>
  <c r="C297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84" i="1"/>
  <c r="AD284" i="1"/>
  <c r="AD285" i="1" s="1"/>
  <c r="AE284" i="1"/>
  <c r="AE285" i="1" s="1"/>
  <c r="AF284" i="1"/>
  <c r="AF285" i="1" s="1"/>
  <c r="AG284" i="1"/>
  <c r="AH284" i="1"/>
  <c r="AH285" i="1" s="1"/>
  <c r="AI284" i="1"/>
  <c r="AI285" i="1" s="1"/>
  <c r="AJ284" i="1"/>
  <c r="AJ285" i="1" s="1"/>
  <c r="AK284" i="1"/>
  <c r="AK285" i="1" s="1"/>
  <c r="AL284" i="1"/>
  <c r="AL285" i="1" s="1"/>
  <c r="AM284" i="1"/>
  <c r="AM285" i="1" s="1"/>
  <c r="AN284" i="1"/>
  <c r="AO284" i="1"/>
  <c r="AO285" i="1" s="1"/>
  <c r="AP284" i="1"/>
  <c r="AP285" i="1" s="1"/>
  <c r="AQ284" i="1"/>
  <c r="AQ285" i="1" s="1"/>
  <c r="AR284" i="1"/>
  <c r="AR285" i="1" s="1"/>
  <c r="AS284" i="1"/>
  <c r="AB284" i="1"/>
  <c r="AB285" i="1" s="1"/>
  <c r="F284" i="1"/>
  <c r="H284" i="1"/>
  <c r="H285" i="1" s="1"/>
  <c r="I284" i="1"/>
  <c r="I285" i="1" s="1"/>
  <c r="J284" i="1"/>
  <c r="J285" i="1" s="1"/>
  <c r="K284" i="1"/>
  <c r="K285" i="1" s="1"/>
  <c r="M284" i="1"/>
  <c r="M285" i="1" s="1"/>
  <c r="N284" i="1"/>
  <c r="O284" i="1"/>
  <c r="O285" i="1" s="1"/>
  <c r="P284" i="1"/>
  <c r="P285" i="1" s="1"/>
  <c r="Q284" i="1"/>
  <c r="Q285" i="1" s="1"/>
  <c r="R284" i="1"/>
  <c r="S284" i="1"/>
  <c r="S285" i="1" s="1"/>
  <c r="T284" i="1"/>
  <c r="T285" i="1" s="1"/>
  <c r="U284" i="1"/>
  <c r="U285" i="1" s="1"/>
  <c r="V284" i="1"/>
  <c r="W284" i="1"/>
  <c r="W285" i="1" s="1"/>
  <c r="X284" i="1"/>
  <c r="X285" i="1" s="1"/>
  <c r="Y284" i="1"/>
  <c r="E284" i="1"/>
  <c r="E285" i="1" s="1"/>
  <c r="AT288" i="1"/>
  <c r="AT289" i="1"/>
  <c r="AT292" i="1"/>
  <c r="AA288" i="1"/>
  <c r="AA289" i="1"/>
  <c r="AA292" i="1"/>
  <c r="AT286" i="1"/>
  <c r="AA286" i="1"/>
  <c r="Z288" i="1"/>
  <c r="Z289" i="1"/>
  <c r="Z292" i="1"/>
  <c r="Z286" i="1"/>
  <c r="C286" i="1" s="1"/>
  <c r="C289" i="1" l="1"/>
  <c r="C292" i="1"/>
  <c r="C288" i="1"/>
  <c r="C251" i="1"/>
  <c r="D251" i="1" s="1"/>
  <c r="AA284" i="1"/>
  <c r="AA285" i="1" s="1"/>
  <c r="Z284" i="1"/>
  <c r="AT284" i="1"/>
  <c r="AT285" i="1" s="1"/>
  <c r="Z252" i="1"/>
  <c r="Z9" i="1"/>
  <c r="C10" i="1" s="1"/>
  <c r="C284" i="1" l="1"/>
  <c r="Z285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06" i="1"/>
  <c r="AA306" i="1"/>
  <c r="Z306" i="1"/>
  <c r="AT253" i="1"/>
  <c r="AT254" i="1" s="1"/>
  <c r="AA253" i="1"/>
  <c r="AA254" i="1" s="1"/>
  <c r="Z253" i="1"/>
  <c r="Z254" i="1" s="1"/>
  <c r="C250" i="1" l="1"/>
  <c r="D31" i="1"/>
  <c r="C253" i="1"/>
  <c r="C306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85" i="1"/>
  <c r="Z315" i="1"/>
  <c r="Z316" i="1" s="1"/>
  <c r="C315" i="1" l="1"/>
  <c r="C316" i="1" s="1"/>
</calcChain>
</file>

<file path=xl/sharedStrings.xml><?xml version="1.0" encoding="utf-8"?>
<sst xmlns="http://schemas.openxmlformats.org/spreadsheetml/2006/main" count="361" uniqueCount="270">
  <si>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</si>
  <si>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</si>
  <si>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</si>
  <si>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</si>
  <si>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</si>
  <si>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</si>
  <si>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</si>
  <si>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</si>
  <si>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</si>
  <si>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</si>
  <si>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</si>
  <si>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</si>
  <si>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</si>
  <si>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</si>
  <si>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</si>
  <si>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</si>
  <si>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</si>
  <si>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</si>
  <si>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</si>
  <si>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</si>
  <si>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</si>
  <si>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</si>
  <si>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</si>
  <si>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</si>
  <si>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</si>
  <si>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</si>
  <si>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</si>
  <si>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</si>
  <si>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</si>
  <si>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</si>
  <si>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</si>
  <si>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</si>
  <si>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</si>
  <si>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</si>
  <si>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</si>
  <si>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</si>
  <si>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</si>
  <si>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</si>
  <si>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</si>
  <si>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</si>
  <si>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</si>
  <si>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</si>
  <si>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</si>
  <si>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</si>
  <si>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</si>
  <si>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</si>
  <si>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</si>
  <si>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</si>
  <si>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</si>
  <si>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</si>
  <si>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</si>
  <si>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</si>
  <si>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</si>
  <si>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</si>
  <si>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</si>
  <si>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</si>
  <si>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</si>
  <si>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</si>
  <si>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</si>
  <si>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</si>
  <si>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</si>
  <si>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</si>
  <si>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</si>
  <si>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</si>
  <si>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</si>
  <si>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</si>
  <si>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</si>
  <si>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</si>
  <si>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</si>
  <si>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</si>
  <si>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</si>
  <si>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</si>
  <si>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</si>
  <si>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</si>
  <si>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</si>
  <si>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</si>
  <si>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</si>
  <si>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</si>
  <si>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</si>
  <si>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</si>
  <si>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</si>
  <si>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</si>
  <si>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</si>
  <si>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</si>
  <si>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</si>
  <si>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</si>
  <si>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</si>
  <si>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</si>
  <si>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</si>
  <si>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</si>
  <si>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</si>
  <si>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</si>
  <si>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</si>
  <si>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</si>
  <si>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</si>
  <si>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</si>
  <si>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</si>
  <si>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</si>
  <si>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</si>
  <si>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</si>
  <si>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</si>
  <si>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</si>
  <si>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</si>
  <si>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</si>
  <si>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</si>
  <si>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</si>
  <si>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</si>
  <si>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</si>
  <si>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</si>
  <si>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</si>
  <si>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</si>
  <si>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</si>
  <si>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</si>
  <si>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</si>
  <si>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</si>
  <si>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</si>
  <si>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</si>
  <si>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</si>
  <si>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</si>
  <si>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</si>
  <si>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</si>
  <si>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</si>
  <si>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</si>
  <si>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</si>
  <si>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</si>
  <si>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</si>
  <si>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</si>
  <si>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</si>
  <si>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</si>
  <si>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</si>
  <si>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</si>
  <si>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</si>
  <si>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</si>
  <si>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</si>
  <si>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</si>
  <si>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</si>
  <si>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</si>
  <si>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</si>
  <si>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</si>
  <si>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</si>
  <si>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</si>
  <si>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</si>
  <si>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</si>
  <si>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</si>
  <si>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</si>
  <si>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</si>
  <si>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</si>
  <si>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</si>
  <si>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</si>
  <si>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</si>
  <si>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</si>
  <si>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</si>
  <si>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</si>
  <si>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</si>
  <si>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</si>
  <si>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</si>
  <si>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</si>
  <si>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</si>
  <si>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</si>
  <si>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</si>
  <si>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</si>
  <si>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</si>
  <si>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</si>
  <si>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</si>
  <si>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</si>
  <si>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</si>
  <si>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</si>
  <si>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</si>
  <si>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</si>
  <si>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</si>
  <si>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</si>
  <si>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</si>
  <si>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</si>
  <si>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</si>
  <si>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</si>
  <si>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</si>
  <si>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</si>
  <si>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</si>
  <si>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</si>
  <si>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</si>
  <si>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</si>
  <si>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</si>
  <si>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</si>
  <si>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</si>
  <si>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</si>
  <si>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</si>
  <si>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</si>
  <si>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</si>
  <si>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</si>
  <si>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</si>
  <si>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</si>
  <si>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</si>
  <si>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</si>
  <si>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</si>
  <si>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</si>
  <si>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</si>
  <si>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</si>
  <si>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</si>
  <si>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</si>
  <si>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</si>
  <si>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</si>
  <si>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</si>
  <si>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</si>
  <si>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</si>
  <si>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</si>
  <si>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</si>
  <si>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</si>
  <si>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</si>
  <si>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</si>
  <si>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</si>
  <si>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</si>
  <si>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</si>
  <si>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</si>
  <si>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</si>
  <si>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</si>
  <si>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</si>
  <si>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</si>
  <si>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</si>
  <si>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</si>
  <si>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</si>
  <si>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</si>
  <si>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</si>
  <si>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</si>
  <si>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</si>
  <si>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</si>
  <si>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</si>
  <si>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</si>
  <si>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</si>
  <si>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</si>
  <si>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</si>
  <si>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</si>
  <si>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</si>
  <si>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</si>
  <si>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</si>
  <si>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</si>
  <si>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</si>
  <si>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</si>
  <si>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</si>
  <si>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</si>
  <si>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</si>
  <si>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</si>
  <si>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</si>
  <si>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</si>
  <si>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</si>
  <si>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</si>
  <si>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</si>
  <si>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</si>
  <si>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</si>
  <si>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</si>
  <si>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</si>
  <si>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</si>
  <si>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</si>
  <si>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</si>
  <si>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</si>
  <si>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</si>
  <si>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</si>
  <si>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</si>
  <si>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Поголовье скота (без свиней, птицы), усл.голов (по данным на 01.05)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</si>
  <si>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</si>
  <si>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</si>
  <si>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</si>
  <si>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</si>
  <si>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>Информация о сельскохозяйственных работах на 04 августа 2020 г.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</si>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</sst>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166" fontId="7" fillId="2" borderId="11" xfId="0" applyNumberFormat="1" applyFont="1" applyFill="1" applyBorder="1"/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32"/>
  <sheetViews>
    <sheetView tabSelected="1" view="pageBreakPreview" topLeftCell="A2" zoomScale="55" zoomScaleNormal="70" zoomScaleSheetLayoutView="55" zoomScalePageLayoutView="82" workbookViewId="0">
      <pane xSplit="1" ySplit="4" topLeftCell="B264" activePane="bottomRight" state="frozen"/>
      <selection activeCell="A2" sqref="A2"/>
      <selection pane="topRight" activeCell="B2" sqref="B2"/>
      <selection pane="bottomLeft" activeCell="A7" sqref="A7"/>
      <selection pane="bottomRight" activeCell="A2" sqref="A2:AA332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10.42578125" style="1" hidden="1" customWidth="1"/>
    <col min="29" max="29" width="9.5703125" style="1" hidden="1" customWidth="1"/>
    <col min="30" max="30" width="10.7109375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8.2851562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9.570312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21" t="s">
        <v>262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2" t="s">
        <v>2</v>
      </c>
      <c r="B4" s="324" t="s">
        <v>216</v>
      </c>
      <c r="C4" s="326" t="s">
        <v>215</v>
      </c>
      <c r="D4" s="326" t="s">
        <v>264</v>
      </c>
      <c r="E4" s="328" t="s">
        <v>213</v>
      </c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30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23"/>
      <c r="B5" s="325"/>
      <c r="C5" s="327"/>
      <c r="D5" s="327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2" t="s">
        <v>156</v>
      </c>
      <c r="B225" s="313"/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  <c r="W225" s="313"/>
      <c r="X225" s="313"/>
      <c r="Y225" s="313"/>
      <c r="Z225" s="313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6"/>
      <c r="B229" s="3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191"/>
      <c r="AT229" s="124"/>
      <c r="AU229" s="112"/>
    </row>
    <row r="230" spans="1:47" s="107" customFormat="1" ht="43.9" hidden="1" customHeight="1" x14ac:dyDescent="0.2">
      <c r="A230" s="317"/>
      <c r="B230" s="317"/>
      <c r="C230" s="317"/>
      <c r="D230" s="317"/>
      <c r="E230" s="317"/>
      <c r="F230" s="317"/>
      <c r="G230" s="317"/>
      <c r="H230" s="317"/>
      <c r="I230" s="317"/>
      <c r="J230" s="317"/>
      <c r="K230" s="317"/>
      <c r="L230" s="317"/>
      <c r="M230" s="317"/>
      <c r="N230" s="317"/>
      <c r="O230" s="317"/>
      <c r="P230" s="317"/>
      <c r="Q230" s="317"/>
      <c r="R230" s="317"/>
      <c r="S230" s="317"/>
      <c r="T230" s="317"/>
      <c r="U230" s="317"/>
      <c r="V230" s="317"/>
      <c r="W230" s="317"/>
      <c r="X230" s="317"/>
      <c r="Y230" s="317"/>
      <c r="Z230" s="317"/>
      <c r="AA230" s="192"/>
      <c r="AT230" s="124"/>
      <c r="AU230" s="112"/>
    </row>
    <row r="231" spans="1:47" s="75" customFormat="1" ht="18" hidden="1" customHeight="1" x14ac:dyDescent="0.35">
      <c r="A231" s="317"/>
      <c r="B231" s="317"/>
      <c r="C231" s="317"/>
      <c r="D231" s="317"/>
      <c r="E231" s="317"/>
      <c r="F231" s="317"/>
      <c r="G231" s="317"/>
      <c r="H231" s="317"/>
      <c r="I231" s="317"/>
      <c r="J231" s="317"/>
      <c r="K231" s="317"/>
      <c r="L231" s="317"/>
      <c r="M231" s="317"/>
      <c r="N231" s="317"/>
      <c r="O231" s="317"/>
      <c r="P231" s="317"/>
      <c r="Q231" s="317"/>
      <c r="R231" s="317"/>
      <c r="S231" s="317"/>
      <c r="T231" s="317"/>
      <c r="U231" s="317"/>
      <c r="V231" s="317"/>
      <c r="W231" s="317"/>
      <c r="X231" s="317"/>
      <c r="Y231" s="317"/>
      <c r="Z231" s="317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18" t="s">
        <v>157</v>
      </c>
      <c r="B233" s="319"/>
      <c r="C233" s="319"/>
      <c r="D233" s="319"/>
      <c r="E233" s="319"/>
      <c r="F233" s="319"/>
      <c r="G233" s="319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194"/>
      <c r="AT233" s="118"/>
      <c r="AU233" s="113"/>
    </row>
    <row r="234" spans="1:47" s="75" customFormat="1" ht="28.15" hidden="1" customHeight="1" x14ac:dyDescent="0.35">
      <c r="A234" s="318" t="s">
        <v>171</v>
      </c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19"/>
      <c r="W234" s="319"/>
      <c r="X234" s="319"/>
      <c r="Y234" s="319"/>
      <c r="Z234" s="319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0"/>
      <c r="B241" s="320"/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20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4"/>
      <c r="B242" s="315"/>
      <c r="C242" s="315"/>
      <c r="D242" s="315"/>
      <c r="E242" s="315"/>
      <c r="F242" s="315"/>
      <c r="G242" s="315"/>
      <c r="H242" s="315"/>
      <c r="I242" s="315"/>
      <c r="J242" s="315"/>
      <c r="K242" s="315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84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84" si="38">SUM(AB257:AS257)</f>
        <v>280</v>
      </c>
    </row>
    <row r="258" spans="1:47" s="245" customFormat="1" ht="22.5" customHeight="1" x14ac:dyDescent="0.35">
      <c r="A258" s="252" t="s">
        <v>86</v>
      </c>
      <c r="B258" s="130"/>
      <c r="C258" s="288">
        <f>SUM(Z258+AA258)</f>
        <v>13970.2</v>
      </c>
      <c r="D258" s="308"/>
      <c r="E258" s="301">
        <v>1532</v>
      </c>
      <c r="F258" s="301">
        <v>0</v>
      </c>
      <c r="G258" s="301">
        <v>570</v>
      </c>
      <c r="H258" s="301">
        <v>1649</v>
      </c>
      <c r="I258" s="301">
        <v>1175</v>
      </c>
      <c r="J258" s="301">
        <v>110</v>
      </c>
      <c r="K258" s="301">
        <v>520</v>
      </c>
      <c r="L258" s="301">
        <v>39</v>
      </c>
      <c r="M258" s="301">
        <v>1919</v>
      </c>
      <c r="N258" s="301">
        <v>0</v>
      </c>
      <c r="O258" s="301">
        <v>343</v>
      </c>
      <c r="P258" s="301">
        <v>1037</v>
      </c>
      <c r="Q258" s="301">
        <v>164</v>
      </c>
      <c r="R258" s="301">
        <v>611</v>
      </c>
      <c r="S258" s="301">
        <v>1279</v>
      </c>
      <c r="T258" s="301">
        <v>701</v>
      </c>
      <c r="U258" s="302">
        <v>985</v>
      </c>
      <c r="V258" s="301">
        <v>0</v>
      </c>
      <c r="W258" s="301">
        <v>215</v>
      </c>
      <c r="X258" s="301">
        <v>53.5</v>
      </c>
      <c r="Y258" s="301">
        <v>0</v>
      </c>
      <c r="Z258" s="150">
        <f>SUM(E258:Y258)</f>
        <v>12902.5</v>
      </c>
      <c r="AA258" s="150">
        <f>SUM(AB258:AS258)</f>
        <v>1067.7</v>
      </c>
      <c r="AB258" s="304">
        <v>22</v>
      </c>
      <c r="AC258" s="304">
        <v>0</v>
      </c>
      <c r="AD258" s="304">
        <v>80</v>
      </c>
      <c r="AE258" s="304">
        <v>166</v>
      </c>
      <c r="AF258" s="304">
        <v>150</v>
      </c>
      <c r="AG258" s="304">
        <v>0</v>
      </c>
      <c r="AH258" s="304">
        <v>70</v>
      </c>
      <c r="AI258" s="304">
        <v>10</v>
      </c>
      <c r="AJ258" s="304">
        <v>2.7</v>
      </c>
      <c r="AK258" s="304">
        <v>15</v>
      </c>
      <c r="AL258" s="304">
        <v>40</v>
      </c>
      <c r="AM258" s="304">
        <v>10</v>
      </c>
      <c r="AN258" s="304">
        <v>0</v>
      </c>
      <c r="AO258" s="304">
        <v>48</v>
      </c>
      <c r="AP258" s="304">
        <v>49</v>
      </c>
      <c r="AQ258" s="304">
        <v>285</v>
      </c>
      <c r="AR258" s="304">
        <v>120</v>
      </c>
      <c r="AS258" s="131">
        <v>0</v>
      </c>
      <c r="AT258" s="118">
        <f>SUM(AB258:AS258)</f>
        <v>1067.7</v>
      </c>
    </row>
    <row r="259" spans="1:47" s="120" customFormat="1" ht="22.5" customHeight="1" x14ac:dyDescent="0.35">
      <c r="A259" s="145" t="s">
        <v>100</v>
      </c>
      <c r="B259" s="117">
        <f>SUM(B261:B268)</f>
        <v>125</v>
      </c>
      <c r="C259" s="144">
        <f>SUM(C261:C268)</f>
        <v>373</v>
      </c>
      <c r="D259" s="296"/>
      <c r="E259" s="144">
        <f t="shared" ref="E259:Y259" si="39">SUM(E261:E265)</f>
        <v>80</v>
      </c>
      <c r="F259" s="144">
        <f t="shared" si="39"/>
        <v>0</v>
      </c>
      <c r="G259" s="144">
        <f t="shared" si="39"/>
        <v>4</v>
      </c>
      <c r="H259" s="144">
        <f t="shared" si="39"/>
        <v>0</v>
      </c>
      <c r="I259" s="144">
        <f t="shared" si="39"/>
        <v>25</v>
      </c>
      <c r="J259" s="144">
        <f t="shared" si="39"/>
        <v>0</v>
      </c>
      <c r="K259" s="144">
        <f t="shared" si="39"/>
        <v>0</v>
      </c>
      <c r="L259" s="144">
        <f t="shared" si="39"/>
        <v>0</v>
      </c>
      <c r="M259" s="144">
        <f t="shared" si="39"/>
        <v>193</v>
      </c>
      <c r="N259" s="144">
        <f t="shared" si="39"/>
        <v>0</v>
      </c>
      <c r="O259" s="144">
        <f t="shared" si="39"/>
        <v>56</v>
      </c>
      <c r="P259" s="144">
        <f t="shared" si="39"/>
        <v>15</v>
      </c>
      <c r="Q259" s="144">
        <f t="shared" si="39"/>
        <v>0</v>
      </c>
      <c r="R259" s="144">
        <f t="shared" si="39"/>
        <v>0</v>
      </c>
      <c r="S259" s="144">
        <f t="shared" si="39"/>
        <v>0</v>
      </c>
      <c r="T259" s="144">
        <f t="shared" si="39"/>
        <v>0</v>
      </c>
      <c r="U259" s="144">
        <f t="shared" si="39"/>
        <v>0</v>
      </c>
      <c r="V259" s="144">
        <f t="shared" si="39"/>
        <v>0</v>
      </c>
      <c r="W259" s="144">
        <f t="shared" si="39"/>
        <v>0</v>
      </c>
      <c r="X259" s="144">
        <f t="shared" si="39"/>
        <v>0</v>
      </c>
      <c r="Y259" s="144">
        <f t="shared" si="39"/>
        <v>0</v>
      </c>
      <c r="Z259" s="150">
        <f>SUM(Z261:Z265)</f>
        <v>373</v>
      </c>
      <c r="AA259" s="150">
        <f>SUM(AA261:AA265)</f>
        <v>0</v>
      </c>
      <c r="AB259" s="150">
        <f t="shared" ref="AB259:AT259" si="40">SUM(AB261:AB265)</f>
        <v>0</v>
      </c>
      <c r="AC259" s="150">
        <f t="shared" si="40"/>
        <v>0</v>
      </c>
      <c r="AD259" s="150">
        <f t="shared" si="40"/>
        <v>0</v>
      </c>
      <c r="AE259" s="150">
        <f t="shared" si="40"/>
        <v>0</v>
      </c>
      <c r="AF259" s="150">
        <f t="shared" si="40"/>
        <v>0</v>
      </c>
      <c r="AG259" s="150">
        <f t="shared" si="40"/>
        <v>0</v>
      </c>
      <c r="AH259" s="150">
        <f t="shared" si="40"/>
        <v>0</v>
      </c>
      <c r="AI259" s="150">
        <f t="shared" si="40"/>
        <v>0</v>
      </c>
      <c r="AJ259" s="150">
        <f t="shared" si="40"/>
        <v>0</v>
      </c>
      <c r="AK259" s="150">
        <f t="shared" si="40"/>
        <v>0</v>
      </c>
      <c r="AL259" s="150">
        <f t="shared" si="40"/>
        <v>0</v>
      </c>
      <c r="AM259" s="150">
        <f t="shared" si="40"/>
        <v>0</v>
      </c>
      <c r="AN259" s="150">
        <f t="shared" si="40"/>
        <v>0</v>
      </c>
      <c r="AO259" s="150">
        <f t="shared" si="40"/>
        <v>0</v>
      </c>
      <c r="AP259" s="150">
        <f t="shared" si="40"/>
        <v>0</v>
      </c>
      <c r="AQ259" s="150">
        <f t="shared" si="40"/>
        <v>0</v>
      </c>
      <c r="AR259" s="150">
        <f t="shared" si="40"/>
        <v>0</v>
      </c>
      <c r="AS259" s="203">
        <f t="shared" si="40"/>
        <v>0</v>
      </c>
      <c r="AT259" s="203">
        <f t="shared" si="40"/>
        <v>0</v>
      </c>
      <c r="AU259" s="245"/>
    </row>
    <row r="260" spans="1:47" s="307" customFormat="1" ht="22.5" customHeight="1" x14ac:dyDescent="0.35">
      <c r="A260" s="305" t="s">
        <v>263</v>
      </c>
      <c r="B260" s="277"/>
      <c r="C260" s="306">
        <f>C259/C258</f>
        <v>2.6699689338735306E-2</v>
      </c>
      <c r="D260" s="297"/>
      <c r="E260" s="306">
        <f>E259/E258</f>
        <v>5.2219321148825062E-2</v>
      </c>
      <c r="F260" s="306"/>
      <c r="G260" s="306">
        <f t="shared" ref="G260:AT260" si="41">G259/G258</f>
        <v>7.0175438596491229E-3</v>
      </c>
      <c r="H260" s="306">
        <f t="shared" si="41"/>
        <v>0</v>
      </c>
      <c r="I260" s="306">
        <f t="shared" si="41"/>
        <v>2.1276595744680851E-2</v>
      </c>
      <c r="J260" s="306">
        <f t="shared" si="41"/>
        <v>0</v>
      </c>
      <c r="K260" s="306">
        <f t="shared" si="41"/>
        <v>0</v>
      </c>
      <c r="L260" s="306">
        <f t="shared" si="41"/>
        <v>0</v>
      </c>
      <c r="M260" s="306">
        <f t="shared" si="41"/>
        <v>0.10057321521625846</v>
      </c>
      <c r="N260" s="306"/>
      <c r="O260" s="306">
        <f t="shared" si="41"/>
        <v>0.16326530612244897</v>
      </c>
      <c r="P260" s="306">
        <f t="shared" si="41"/>
        <v>1.446480231436837E-2</v>
      </c>
      <c r="Q260" s="306">
        <f t="shared" si="41"/>
        <v>0</v>
      </c>
      <c r="R260" s="306">
        <f t="shared" si="41"/>
        <v>0</v>
      </c>
      <c r="S260" s="306">
        <f t="shared" si="41"/>
        <v>0</v>
      </c>
      <c r="T260" s="306">
        <f t="shared" si="41"/>
        <v>0</v>
      </c>
      <c r="U260" s="306">
        <f t="shared" si="41"/>
        <v>0</v>
      </c>
      <c r="V260" s="306"/>
      <c r="W260" s="306">
        <f t="shared" si="41"/>
        <v>0</v>
      </c>
      <c r="X260" s="306">
        <f t="shared" si="41"/>
        <v>0</v>
      </c>
      <c r="Y260" s="306"/>
      <c r="Z260" s="232">
        <f t="shared" si="41"/>
        <v>2.8909126138345283E-2</v>
      </c>
      <c r="AA260" s="232">
        <f t="shared" si="41"/>
        <v>0</v>
      </c>
      <c r="AB260" s="306">
        <f t="shared" si="41"/>
        <v>0</v>
      </c>
      <c r="AC260" s="306"/>
      <c r="AD260" s="306">
        <f t="shared" si="41"/>
        <v>0</v>
      </c>
      <c r="AE260" s="306">
        <f t="shared" si="41"/>
        <v>0</v>
      </c>
      <c r="AF260" s="306">
        <f t="shared" si="41"/>
        <v>0</v>
      </c>
      <c r="AG260" s="306"/>
      <c r="AH260" s="306">
        <f t="shared" si="41"/>
        <v>0</v>
      </c>
      <c r="AI260" s="306">
        <f t="shared" si="41"/>
        <v>0</v>
      </c>
      <c r="AJ260" s="306">
        <f t="shared" si="41"/>
        <v>0</v>
      </c>
      <c r="AK260" s="306">
        <f t="shared" si="41"/>
        <v>0</v>
      </c>
      <c r="AL260" s="306">
        <f t="shared" si="41"/>
        <v>0</v>
      </c>
      <c r="AM260" s="306">
        <f t="shared" si="41"/>
        <v>0</v>
      </c>
      <c r="AN260" s="306"/>
      <c r="AO260" s="306">
        <f t="shared" si="41"/>
        <v>0</v>
      </c>
      <c r="AP260" s="306">
        <f t="shared" si="41"/>
        <v>0</v>
      </c>
      <c r="AQ260" s="306">
        <f t="shared" si="41"/>
        <v>0</v>
      </c>
      <c r="AR260" s="306">
        <f t="shared" si="41"/>
        <v>0</v>
      </c>
      <c r="AS260" s="306"/>
      <c r="AT260" s="232">
        <f t="shared" si="41"/>
        <v>0</v>
      </c>
    </row>
    <row r="261" spans="1:47" s="245" customFormat="1" ht="22.5" customHeight="1" x14ac:dyDescent="0.35">
      <c r="A261" s="149" t="s">
        <v>266</v>
      </c>
      <c r="B261" s="130">
        <v>3</v>
      </c>
      <c r="C261" s="288">
        <f>Z261+AA261</f>
        <v>310</v>
      </c>
      <c r="D261" s="298">
        <v>3980.7</v>
      </c>
      <c r="E261" s="131">
        <v>80</v>
      </c>
      <c r="F261" s="131"/>
      <c r="G261" s="131">
        <v>4</v>
      </c>
      <c r="H261" s="131"/>
      <c r="I261" s="131">
        <v>25</v>
      </c>
      <c r="J261" s="131"/>
      <c r="K261" s="131"/>
      <c r="L261" s="131"/>
      <c r="M261" s="131">
        <v>130</v>
      </c>
      <c r="N261" s="131"/>
      <c r="O261" s="131">
        <v>56</v>
      </c>
      <c r="P261" s="131">
        <v>15</v>
      </c>
      <c r="Q261" s="131"/>
      <c r="R261" s="131"/>
      <c r="S261" s="131"/>
      <c r="T261" s="131"/>
      <c r="U261" s="132"/>
      <c r="V261" s="131"/>
      <c r="W261" s="131"/>
      <c r="X261" s="131"/>
      <c r="Y261" s="131"/>
      <c r="Z261" s="150">
        <f>SUM(E261:Y261)</f>
        <v>310</v>
      </c>
      <c r="AA261" s="150">
        <f>SUM(AB261:AS261)</f>
        <v>0</v>
      </c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18">
        <f>SUM(AB261:AS261)</f>
        <v>0</v>
      </c>
    </row>
    <row r="262" spans="1:47" s="245" customFormat="1" ht="22.5" customHeight="1" x14ac:dyDescent="0.35">
      <c r="A262" s="149" t="s">
        <v>265</v>
      </c>
      <c r="B262" s="130"/>
      <c r="C262" s="288">
        <f t="shared" ref="C262:C268" si="42">Z262+AA262</f>
        <v>0</v>
      </c>
      <c r="D262" s="298">
        <v>126.1</v>
      </c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2"/>
      <c r="V262" s="131"/>
      <c r="W262" s="131"/>
      <c r="X262" s="131"/>
      <c r="Y262" s="131"/>
      <c r="Z262" s="150">
        <f t="shared" ref="Z262:Z268" si="43">SUM(E262:Y262)</f>
        <v>0</v>
      </c>
      <c r="AA262" s="150">
        <f t="shared" ref="AA262:AA268" si="44">SUM(AB262:AS262)</f>
        <v>0</v>
      </c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18">
        <f t="shared" ref="AT262:AT268" si="45">SUM(AB262:AS262)</f>
        <v>0</v>
      </c>
    </row>
    <row r="263" spans="1:47" s="245" customFormat="1" ht="22.5" customHeight="1" x14ac:dyDescent="0.35">
      <c r="A263" s="149" t="s">
        <v>267</v>
      </c>
      <c r="B263" s="130"/>
      <c r="C263" s="288">
        <f t="shared" si="42"/>
        <v>0</v>
      </c>
      <c r="D263" s="298">
        <v>3151.5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3"/>
        <v>0</v>
      </c>
      <c r="AA263" s="150">
        <f t="shared" si="44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5"/>
        <v>0</v>
      </c>
    </row>
    <row r="264" spans="1:47" s="245" customFormat="1" ht="22.5" customHeight="1" x14ac:dyDescent="0.35">
      <c r="A264" s="149" t="s">
        <v>92</v>
      </c>
      <c r="B264" s="130">
        <v>60</v>
      </c>
      <c r="C264" s="288">
        <f t="shared" si="42"/>
        <v>40</v>
      </c>
      <c r="D264" s="298">
        <v>5377.1</v>
      </c>
      <c r="E264" s="131"/>
      <c r="F264" s="131"/>
      <c r="G264" s="131"/>
      <c r="H264" s="131"/>
      <c r="I264" s="131"/>
      <c r="J264" s="131"/>
      <c r="K264" s="131"/>
      <c r="L264" s="131"/>
      <c r="M264" s="131">
        <v>40</v>
      </c>
      <c r="N264" s="131"/>
      <c r="O264" s="131"/>
      <c r="P264" s="131"/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3"/>
        <v>40</v>
      </c>
      <c r="AA264" s="150">
        <f t="shared" si="44"/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18">
        <f t="shared" si="45"/>
        <v>0</v>
      </c>
    </row>
    <row r="265" spans="1:47" s="245" customFormat="1" ht="22.5" customHeight="1" x14ac:dyDescent="0.35">
      <c r="A265" s="149" t="s">
        <v>258</v>
      </c>
      <c r="B265" s="130"/>
      <c r="C265" s="288">
        <f t="shared" si="42"/>
        <v>23</v>
      </c>
      <c r="D265" s="298">
        <v>542.1</v>
      </c>
      <c r="E265" s="131"/>
      <c r="F265" s="131"/>
      <c r="G265" s="131"/>
      <c r="H265" s="131"/>
      <c r="I265" s="131"/>
      <c r="J265" s="131"/>
      <c r="K265" s="131"/>
      <c r="L265" s="131"/>
      <c r="M265" s="131">
        <v>23</v>
      </c>
      <c r="N265" s="131"/>
      <c r="O265" s="131"/>
      <c r="P265" s="131"/>
      <c r="Q265" s="131"/>
      <c r="R265" s="131"/>
      <c r="S265" s="131"/>
      <c r="T265" s="131"/>
      <c r="U265" s="132"/>
      <c r="V265" s="131"/>
      <c r="W265" s="131"/>
      <c r="X265" s="131"/>
      <c r="Y265" s="131"/>
      <c r="Z265" s="150">
        <f t="shared" si="43"/>
        <v>23</v>
      </c>
      <c r="AA265" s="150">
        <f t="shared" si="44"/>
        <v>0</v>
      </c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18">
        <f t="shared" si="45"/>
        <v>0</v>
      </c>
    </row>
    <row r="266" spans="1:47" s="245" customFormat="1" ht="22.5" hidden="1" customHeight="1" x14ac:dyDescent="0.35">
      <c r="A266" s="149" t="s">
        <v>268</v>
      </c>
      <c r="B266" s="130"/>
      <c r="C266" s="288">
        <f t="shared" si="42"/>
        <v>0</v>
      </c>
      <c r="D266" s="308">
        <v>70</v>
      </c>
      <c r="E266" s="301"/>
      <c r="F266" s="301"/>
      <c r="G266" s="301"/>
      <c r="H266" s="301"/>
      <c r="I266" s="301"/>
      <c r="J266" s="301"/>
      <c r="K266" s="301"/>
      <c r="L266" s="301"/>
      <c r="M266" s="301"/>
      <c r="N266" s="301"/>
      <c r="O266" s="301"/>
      <c r="P266" s="301"/>
      <c r="Q266" s="301"/>
      <c r="R266" s="301"/>
      <c r="S266" s="301"/>
      <c r="T266" s="301"/>
      <c r="U266" s="302"/>
      <c r="V266" s="301"/>
      <c r="W266" s="301"/>
      <c r="X266" s="301"/>
      <c r="Y266" s="301"/>
      <c r="Z266" s="150">
        <f t="shared" si="43"/>
        <v>0</v>
      </c>
      <c r="AA266" s="150">
        <f t="shared" si="44"/>
        <v>0</v>
      </c>
      <c r="AB266" s="301"/>
      <c r="AC266" s="301"/>
      <c r="AD266" s="301"/>
      <c r="AE266" s="301"/>
      <c r="AF266" s="301"/>
      <c r="AG266" s="301"/>
      <c r="AH266" s="301"/>
      <c r="AI266" s="301"/>
      <c r="AJ266" s="301"/>
      <c r="AK266" s="301"/>
      <c r="AL266" s="301"/>
      <c r="AM266" s="301"/>
      <c r="AN266" s="301"/>
      <c r="AO266" s="301"/>
      <c r="AP266" s="301"/>
      <c r="AQ266" s="301"/>
      <c r="AR266" s="301"/>
      <c r="AS266" s="131"/>
      <c r="AT266" s="118">
        <f t="shared" si="45"/>
        <v>0</v>
      </c>
    </row>
    <row r="267" spans="1:47" s="245" customFormat="1" ht="22.5" hidden="1" customHeight="1" x14ac:dyDescent="0.35">
      <c r="A267" s="149" t="s">
        <v>269</v>
      </c>
      <c r="B267" s="130"/>
      <c r="C267" s="288">
        <f t="shared" si="42"/>
        <v>0</v>
      </c>
      <c r="D267" s="308">
        <v>42.5</v>
      </c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2"/>
      <c r="V267" s="301"/>
      <c r="W267" s="301"/>
      <c r="X267" s="301"/>
      <c r="Y267" s="301"/>
      <c r="Z267" s="150">
        <f t="shared" si="43"/>
        <v>0</v>
      </c>
      <c r="AA267" s="150">
        <f t="shared" si="44"/>
        <v>0</v>
      </c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1"/>
      <c r="AN267" s="301"/>
      <c r="AO267" s="301"/>
      <c r="AP267" s="301"/>
      <c r="AQ267" s="301"/>
      <c r="AR267" s="301"/>
      <c r="AS267" s="131"/>
      <c r="AT267" s="118">
        <f t="shared" si="45"/>
        <v>0</v>
      </c>
    </row>
    <row r="268" spans="1:47" s="245" customFormat="1" ht="22.5" customHeight="1" x14ac:dyDescent="0.35">
      <c r="A268" s="149" t="s">
        <v>261</v>
      </c>
      <c r="B268" s="130">
        <v>62</v>
      </c>
      <c r="C268" s="288">
        <f t="shared" si="42"/>
        <v>0</v>
      </c>
      <c r="D268" s="308">
        <v>525.1</v>
      </c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2"/>
      <c r="V268" s="301"/>
      <c r="W268" s="301"/>
      <c r="X268" s="301"/>
      <c r="Y268" s="301"/>
      <c r="Z268" s="150">
        <f t="shared" si="43"/>
        <v>0</v>
      </c>
      <c r="AA268" s="150">
        <f t="shared" si="44"/>
        <v>0</v>
      </c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  <c r="AP268" s="301"/>
      <c r="AQ268" s="301"/>
      <c r="AR268" s="301"/>
      <c r="AS268" s="131"/>
      <c r="AT268" s="118">
        <f t="shared" si="45"/>
        <v>0</v>
      </c>
    </row>
    <row r="269" spans="1:47" s="120" customFormat="1" ht="22.5" customHeight="1" x14ac:dyDescent="0.35">
      <c r="A269" s="145" t="s">
        <v>260</v>
      </c>
      <c r="B269" s="117">
        <f>SUM(B270:B274)</f>
        <v>336</v>
      </c>
      <c r="C269" s="144">
        <f>SUM(C270:C274)</f>
        <v>1423</v>
      </c>
      <c r="D269" s="296"/>
      <c r="E269" s="144">
        <f t="shared" ref="E269:AT269" si="46">SUM(E270:E273)</f>
        <v>220</v>
      </c>
      <c r="F269" s="144">
        <f t="shared" si="46"/>
        <v>0</v>
      </c>
      <c r="G269" s="144">
        <f t="shared" si="46"/>
        <v>10</v>
      </c>
      <c r="H269" s="144">
        <f t="shared" si="46"/>
        <v>0</v>
      </c>
      <c r="I269" s="144">
        <f t="shared" si="46"/>
        <v>120</v>
      </c>
      <c r="J269" s="144">
        <f t="shared" si="46"/>
        <v>0</v>
      </c>
      <c r="K269" s="144">
        <f t="shared" si="46"/>
        <v>0</v>
      </c>
      <c r="L269" s="144">
        <f t="shared" si="46"/>
        <v>0</v>
      </c>
      <c r="M269" s="144">
        <f t="shared" si="46"/>
        <v>720</v>
      </c>
      <c r="N269" s="144">
        <f t="shared" si="46"/>
        <v>0</v>
      </c>
      <c r="O269" s="144">
        <f t="shared" si="46"/>
        <v>296</v>
      </c>
      <c r="P269" s="144">
        <f t="shared" si="46"/>
        <v>57</v>
      </c>
      <c r="Q269" s="144">
        <f t="shared" si="46"/>
        <v>0</v>
      </c>
      <c r="R269" s="144">
        <f t="shared" si="46"/>
        <v>0</v>
      </c>
      <c r="S269" s="144">
        <f t="shared" si="46"/>
        <v>0</v>
      </c>
      <c r="T269" s="144">
        <f t="shared" si="46"/>
        <v>0</v>
      </c>
      <c r="U269" s="144">
        <f t="shared" si="46"/>
        <v>0</v>
      </c>
      <c r="V269" s="144">
        <f t="shared" si="46"/>
        <v>0</v>
      </c>
      <c r="W269" s="144">
        <f t="shared" si="46"/>
        <v>0</v>
      </c>
      <c r="X269" s="144">
        <f t="shared" si="46"/>
        <v>0</v>
      </c>
      <c r="Y269" s="144">
        <f t="shared" si="46"/>
        <v>0</v>
      </c>
      <c r="Z269" s="144">
        <f t="shared" si="46"/>
        <v>1423</v>
      </c>
      <c r="AA269" s="144">
        <f t="shared" si="46"/>
        <v>0</v>
      </c>
      <c r="AB269" s="144">
        <f t="shared" si="46"/>
        <v>0</v>
      </c>
      <c r="AC269" s="144">
        <f t="shared" si="46"/>
        <v>0</v>
      </c>
      <c r="AD269" s="144">
        <f t="shared" si="46"/>
        <v>0</v>
      </c>
      <c r="AE269" s="144">
        <f t="shared" si="46"/>
        <v>0</v>
      </c>
      <c r="AF269" s="144">
        <f t="shared" si="46"/>
        <v>0</v>
      </c>
      <c r="AG269" s="144">
        <f t="shared" si="46"/>
        <v>0</v>
      </c>
      <c r="AH269" s="144">
        <f t="shared" si="46"/>
        <v>0</v>
      </c>
      <c r="AI269" s="144">
        <f t="shared" si="46"/>
        <v>0</v>
      </c>
      <c r="AJ269" s="144">
        <f t="shared" si="46"/>
        <v>0</v>
      </c>
      <c r="AK269" s="144">
        <f t="shared" si="46"/>
        <v>0</v>
      </c>
      <c r="AL269" s="144">
        <f t="shared" si="46"/>
        <v>0</v>
      </c>
      <c r="AM269" s="144">
        <f t="shared" si="46"/>
        <v>0</v>
      </c>
      <c r="AN269" s="144">
        <f t="shared" si="46"/>
        <v>0</v>
      </c>
      <c r="AO269" s="144">
        <f t="shared" si="46"/>
        <v>0</v>
      </c>
      <c r="AP269" s="144">
        <f t="shared" si="46"/>
        <v>0</v>
      </c>
      <c r="AQ269" s="144">
        <f t="shared" si="46"/>
        <v>0</v>
      </c>
      <c r="AR269" s="144">
        <f t="shared" si="46"/>
        <v>0</v>
      </c>
      <c r="AS269" s="239">
        <f t="shared" si="46"/>
        <v>0</v>
      </c>
      <c r="AT269" s="239">
        <f t="shared" si="46"/>
        <v>0</v>
      </c>
      <c r="AU269" s="245"/>
    </row>
    <row r="270" spans="1:47" s="245" customFormat="1" ht="22.5" customHeight="1" x14ac:dyDescent="0.35">
      <c r="A270" s="149" t="s">
        <v>90</v>
      </c>
      <c r="B270" s="130">
        <v>6</v>
      </c>
      <c r="C270" s="288">
        <f>Z270+AA270</f>
        <v>1197</v>
      </c>
      <c r="D270" s="298"/>
      <c r="E270" s="131">
        <v>220</v>
      </c>
      <c r="F270" s="131"/>
      <c r="G270" s="131">
        <v>10</v>
      </c>
      <c r="H270" s="131"/>
      <c r="I270" s="131">
        <v>120</v>
      </c>
      <c r="J270" s="131"/>
      <c r="K270" s="131"/>
      <c r="L270" s="131"/>
      <c r="M270" s="131">
        <v>494</v>
      </c>
      <c r="N270" s="131"/>
      <c r="O270" s="131">
        <v>296</v>
      </c>
      <c r="P270" s="131">
        <v>57</v>
      </c>
      <c r="Q270" s="131"/>
      <c r="R270" s="131"/>
      <c r="S270" s="131"/>
      <c r="T270" s="131"/>
      <c r="U270" s="132"/>
      <c r="V270" s="131"/>
      <c r="W270" s="131"/>
      <c r="X270" s="131"/>
      <c r="Y270" s="131"/>
      <c r="Z270" s="150">
        <f>SUM(E270:Y270)</f>
        <v>1197</v>
      </c>
      <c r="AA270" s="150">
        <f>SUM(AB270:AS270)</f>
        <v>0</v>
      </c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18">
        <f>SUM(AB270:AS270)</f>
        <v>0</v>
      </c>
    </row>
    <row r="271" spans="1:47" s="245" customFormat="1" ht="22.5" customHeight="1" x14ac:dyDescent="0.35">
      <c r="A271" s="149" t="s">
        <v>169</v>
      </c>
      <c r="B271" s="130"/>
      <c r="C271" s="288">
        <f t="shared" ref="C271:C274" si="47">Z271+AA271</f>
        <v>0</v>
      </c>
      <c r="D271" s="298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2"/>
      <c r="V271" s="131"/>
      <c r="W271" s="131"/>
      <c r="X271" s="131"/>
      <c r="Y271" s="131"/>
      <c r="Z271" s="150">
        <f t="shared" ref="Z271:Z274" si="48">SUM(E271:Y271)</f>
        <v>0</v>
      </c>
      <c r="AA271" s="150">
        <f t="shared" ref="AA271:AA274" si="49">SUM(AB271:AS271)</f>
        <v>0</v>
      </c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18">
        <f t="shared" ref="AT271:AT274" si="50">SUM(AB271:AS271)</f>
        <v>0</v>
      </c>
    </row>
    <row r="272" spans="1:47" s="245" customFormat="1" ht="22.5" customHeight="1" x14ac:dyDescent="0.35">
      <c r="A272" s="149" t="s">
        <v>92</v>
      </c>
      <c r="B272" s="130">
        <v>174</v>
      </c>
      <c r="C272" s="288">
        <f t="shared" si="47"/>
        <v>151</v>
      </c>
      <c r="D272" s="298"/>
      <c r="E272" s="131"/>
      <c r="F272" s="131"/>
      <c r="G272" s="131"/>
      <c r="H272" s="131"/>
      <c r="I272" s="131"/>
      <c r="J272" s="131"/>
      <c r="K272" s="131"/>
      <c r="L272" s="131"/>
      <c r="M272" s="131">
        <v>151</v>
      </c>
      <c r="N272" s="131"/>
      <c r="O272" s="131"/>
      <c r="P272" s="131"/>
      <c r="Q272" s="131"/>
      <c r="R272" s="131"/>
      <c r="S272" s="131"/>
      <c r="T272" s="131"/>
      <c r="U272" s="132"/>
      <c r="V272" s="131"/>
      <c r="W272" s="131"/>
      <c r="X272" s="131"/>
      <c r="Y272" s="131"/>
      <c r="Z272" s="150">
        <f t="shared" si="48"/>
        <v>151</v>
      </c>
      <c r="AA272" s="150">
        <f t="shared" si="49"/>
        <v>0</v>
      </c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18">
        <f t="shared" si="50"/>
        <v>0</v>
      </c>
    </row>
    <row r="273" spans="1:47" s="245" customFormat="1" ht="22.5" customHeight="1" x14ac:dyDescent="0.35">
      <c r="A273" s="149" t="s">
        <v>258</v>
      </c>
      <c r="B273" s="130"/>
      <c r="C273" s="288">
        <f t="shared" si="47"/>
        <v>75</v>
      </c>
      <c r="D273" s="298"/>
      <c r="E273" s="131"/>
      <c r="F273" s="131"/>
      <c r="G273" s="131"/>
      <c r="H273" s="131"/>
      <c r="I273" s="131"/>
      <c r="J273" s="131"/>
      <c r="K273" s="131"/>
      <c r="L273" s="131"/>
      <c r="M273" s="131">
        <v>75</v>
      </c>
      <c r="N273" s="131"/>
      <c r="O273" s="131"/>
      <c r="P273" s="131"/>
      <c r="Q273" s="131"/>
      <c r="R273" s="131"/>
      <c r="S273" s="131"/>
      <c r="T273" s="131"/>
      <c r="U273" s="132"/>
      <c r="V273" s="131"/>
      <c r="W273" s="131"/>
      <c r="X273" s="131"/>
      <c r="Y273" s="131"/>
      <c r="Z273" s="150">
        <f t="shared" si="48"/>
        <v>75</v>
      </c>
      <c r="AA273" s="150">
        <f t="shared" si="49"/>
        <v>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18">
        <f t="shared" si="50"/>
        <v>0</v>
      </c>
    </row>
    <row r="274" spans="1:47" s="245" customFormat="1" ht="22.5" customHeight="1" x14ac:dyDescent="0.35">
      <c r="A274" s="149" t="s">
        <v>261</v>
      </c>
      <c r="B274" s="130">
        <v>156</v>
      </c>
      <c r="C274" s="288">
        <f t="shared" si="47"/>
        <v>0</v>
      </c>
      <c r="D274" s="308"/>
      <c r="E274" s="301"/>
      <c r="F274" s="301"/>
      <c r="G274" s="301"/>
      <c r="H274" s="301"/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  <c r="T274" s="301"/>
      <c r="U274" s="302"/>
      <c r="V274" s="301"/>
      <c r="W274" s="301"/>
      <c r="X274" s="301"/>
      <c r="Y274" s="301"/>
      <c r="Z274" s="150">
        <f t="shared" si="48"/>
        <v>0</v>
      </c>
      <c r="AA274" s="150">
        <f t="shared" si="49"/>
        <v>0</v>
      </c>
      <c r="AB274" s="301"/>
      <c r="AC274" s="301"/>
      <c r="AD274" s="301"/>
      <c r="AE274" s="301"/>
      <c r="AF274" s="301"/>
      <c r="AG274" s="301"/>
      <c r="AH274" s="301"/>
      <c r="AI274" s="301"/>
      <c r="AJ274" s="301"/>
      <c r="AK274" s="301"/>
      <c r="AL274" s="301"/>
      <c r="AM274" s="301"/>
      <c r="AN274" s="301"/>
      <c r="AO274" s="301"/>
      <c r="AP274" s="301"/>
      <c r="AQ274" s="301"/>
      <c r="AR274" s="301"/>
      <c r="AS274" s="301"/>
      <c r="AT274" s="118">
        <f t="shared" si="50"/>
        <v>0</v>
      </c>
    </row>
    <row r="275" spans="1:47" s="120" customFormat="1" ht="22.5" customHeight="1" x14ac:dyDescent="0.35">
      <c r="A275" s="145" t="s">
        <v>103</v>
      </c>
      <c r="B275" s="276">
        <f>B269/B259*10</f>
        <v>26.880000000000003</v>
      </c>
      <c r="C275" s="296">
        <f>C269/C259*10</f>
        <v>38.150134048257371</v>
      </c>
      <c r="D275" s="296"/>
      <c r="E275" s="296">
        <f>E269/E259*10</f>
        <v>27.5</v>
      </c>
      <c r="F275" s="296">
        <v>0</v>
      </c>
      <c r="G275" s="296">
        <f t="shared" ref="G275:M275" si="51">G269/G259*10</f>
        <v>25</v>
      </c>
      <c r="H275" s="296" t="e">
        <f t="shared" si="51"/>
        <v>#DIV/0!</v>
      </c>
      <c r="I275" s="296">
        <f t="shared" si="51"/>
        <v>48</v>
      </c>
      <c r="J275" s="296" t="e">
        <f t="shared" si="51"/>
        <v>#DIV/0!</v>
      </c>
      <c r="K275" s="296" t="e">
        <f t="shared" si="51"/>
        <v>#DIV/0!</v>
      </c>
      <c r="L275" s="296" t="e">
        <f t="shared" si="51"/>
        <v>#DIV/0!</v>
      </c>
      <c r="M275" s="296">
        <f t="shared" si="51"/>
        <v>37.305699481865283</v>
      </c>
      <c r="N275" s="296"/>
      <c r="O275" s="296">
        <f t="shared" ref="O275:AT275" si="52">O269/O259*10</f>
        <v>52.857142857142854</v>
      </c>
      <c r="P275" s="296">
        <f t="shared" si="52"/>
        <v>38</v>
      </c>
      <c r="Q275" s="296" t="e">
        <f t="shared" si="52"/>
        <v>#DIV/0!</v>
      </c>
      <c r="R275" s="296" t="e">
        <f t="shared" si="52"/>
        <v>#DIV/0!</v>
      </c>
      <c r="S275" s="296" t="e">
        <f t="shared" si="52"/>
        <v>#DIV/0!</v>
      </c>
      <c r="T275" s="296" t="e">
        <f t="shared" si="52"/>
        <v>#DIV/0!</v>
      </c>
      <c r="U275" s="296" t="e">
        <f t="shared" si="52"/>
        <v>#DIV/0!</v>
      </c>
      <c r="V275" s="296" t="e">
        <f t="shared" si="52"/>
        <v>#DIV/0!</v>
      </c>
      <c r="W275" s="296" t="e">
        <f t="shared" si="52"/>
        <v>#DIV/0!</v>
      </c>
      <c r="X275" s="296" t="e">
        <f t="shared" si="52"/>
        <v>#DIV/0!</v>
      </c>
      <c r="Y275" s="296" t="e">
        <f t="shared" si="52"/>
        <v>#DIV/0!</v>
      </c>
      <c r="Z275" s="296">
        <f t="shared" si="52"/>
        <v>38.150134048257371</v>
      </c>
      <c r="AA275" s="296" t="e">
        <f t="shared" si="52"/>
        <v>#DIV/0!</v>
      </c>
      <c r="AB275" s="296" t="e">
        <f t="shared" si="52"/>
        <v>#DIV/0!</v>
      </c>
      <c r="AC275" s="296" t="e">
        <f t="shared" si="52"/>
        <v>#DIV/0!</v>
      </c>
      <c r="AD275" s="296" t="e">
        <f t="shared" si="52"/>
        <v>#DIV/0!</v>
      </c>
      <c r="AE275" s="296" t="e">
        <f t="shared" si="52"/>
        <v>#DIV/0!</v>
      </c>
      <c r="AF275" s="296" t="e">
        <f t="shared" si="52"/>
        <v>#DIV/0!</v>
      </c>
      <c r="AG275" s="296" t="e">
        <f t="shared" si="52"/>
        <v>#DIV/0!</v>
      </c>
      <c r="AH275" s="296" t="e">
        <f t="shared" si="52"/>
        <v>#DIV/0!</v>
      </c>
      <c r="AI275" s="296" t="e">
        <f t="shared" si="52"/>
        <v>#DIV/0!</v>
      </c>
      <c r="AJ275" s="296" t="e">
        <f t="shared" si="52"/>
        <v>#DIV/0!</v>
      </c>
      <c r="AK275" s="296" t="e">
        <f t="shared" si="52"/>
        <v>#DIV/0!</v>
      </c>
      <c r="AL275" s="296" t="e">
        <f t="shared" si="52"/>
        <v>#DIV/0!</v>
      </c>
      <c r="AM275" s="296" t="e">
        <f t="shared" si="52"/>
        <v>#DIV/0!</v>
      </c>
      <c r="AN275" s="296" t="e">
        <f t="shared" si="52"/>
        <v>#DIV/0!</v>
      </c>
      <c r="AO275" s="296" t="e">
        <f t="shared" si="52"/>
        <v>#DIV/0!</v>
      </c>
      <c r="AP275" s="296" t="e">
        <f t="shared" si="52"/>
        <v>#DIV/0!</v>
      </c>
      <c r="AQ275" s="296" t="e">
        <f t="shared" si="52"/>
        <v>#DIV/0!</v>
      </c>
      <c r="AR275" s="296" t="e">
        <f t="shared" si="52"/>
        <v>#DIV/0!</v>
      </c>
      <c r="AS275" s="296" t="e">
        <f t="shared" si="52"/>
        <v>#DIV/0!</v>
      </c>
      <c r="AT275" s="296" t="e">
        <f t="shared" si="52"/>
        <v>#DIV/0!</v>
      </c>
      <c r="AU275" s="245"/>
    </row>
    <row r="276" spans="1:47" s="245" customFormat="1" ht="22.5" customHeight="1" x14ac:dyDescent="0.35">
      <c r="A276" s="149" t="s">
        <v>90</v>
      </c>
      <c r="B276" s="130">
        <v>20</v>
      </c>
      <c r="C276" s="297">
        <f>C270/C261*10</f>
        <v>38.612903225806448</v>
      </c>
      <c r="D276" s="298"/>
      <c r="E276" s="299">
        <f>E270/E261*10</f>
        <v>27.5</v>
      </c>
      <c r="F276" s="299"/>
      <c r="G276" s="299">
        <f t="shared" ref="G276:M277" si="53">G270/G261*10</f>
        <v>25</v>
      </c>
      <c r="H276" s="299" t="e">
        <f t="shared" si="53"/>
        <v>#DIV/0!</v>
      </c>
      <c r="I276" s="299">
        <f t="shared" si="53"/>
        <v>48</v>
      </c>
      <c r="J276" s="299" t="e">
        <f t="shared" si="53"/>
        <v>#DIV/0!</v>
      </c>
      <c r="K276" s="299" t="e">
        <f t="shared" si="53"/>
        <v>#DIV/0!</v>
      </c>
      <c r="L276" s="299" t="e">
        <f t="shared" si="53"/>
        <v>#DIV/0!</v>
      </c>
      <c r="M276" s="299">
        <f t="shared" si="53"/>
        <v>38</v>
      </c>
      <c r="N276" s="299"/>
      <c r="O276" s="299">
        <f t="shared" ref="O276:AT276" si="54">O270/O261*10</f>
        <v>52.857142857142854</v>
      </c>
      <c r="P276" s="299">
        <f t="shared" si="54"/>
        <v>38</v>
      </c>
      <c r="Q276" s="299" t="e">
        <f t="shared" si="54"/>
        <v>#DIV/0!</v>
      </c>
      <c r="R276" s="299" t="e">
        <f t="shared" si="54"/>
        <v>#DIV/0!</v>
      </c>
      <c r="S276" s="299" t="e">
        <f t="shared" si="54"/>
        <v>#DIV/0!</v>
      </c>
      <c r="T276" s="299" t="e">
        <f t="shared" si="54"/>
        <v>#DIV/0!</v>
      </c>
      <c r="U276" s="299" t="e">
        <f t="shared" si="54"/>
        <v>#DIV/0!</v>
      </c>
      <c r="V276" s="299" t="e">
        <f t="shared" si="54"/>
        <v>#DIV/0!</v>
      </c>
      <c r="W276" s="299" t="e">
        <f t="shared" si="54"/>
        <v>#DIV/0!</v>
      </c>
      <c r="X276" s="299" t="e">
        <f t="shared" si="54"/>
        <v>#DIV/0!</v>
      </c>
      <c r="Y276" s="299" t="e">
        <f t="shared" si="54"/>
        <v>#DIV/0!</v>
      </c>
      <c r="Z276" s="300">
        <f t="shared" si="54"/>
        <v>38.612903225806448</v>
      </c>
      <c r="AA276" s="300" t="e">
        <f t="shared" si="54"/>
        <v>#DIV/0!</v>
      </c>
      <c r="AB276" s="299" t="e">
        <f t="shared" si="54"/>
        <v>#DIV/0!</v>
      </c>
      <c r="AC276" s="299" t="e">
        <f t="shared" si="54"/>
        <v>#DIV/0!</v>
      </c>
      <c r="AD276" s="299" t="e">
        <f t="shared" si="54"/>
        <v>#DIV/0!</v>
      </c>
      <c r="AE276" s="299" t="e">
        <f t="shared" si="54"/>
        <v>#DIV/0!</v>
      </c>
      <c r="AF276" s="299" t="e">
        <f t="shared" si="54"/>
        <v>#DIV/0!</v>
      </c>
      <c r="AG276" s="299" t="e">
        <f t="shared" si="54"/>
        <v>#DIV/0!</v>
      </c>
      <c r="AH276" s="299" t="e">
        <f t="shared" si="54"/>
        <v>#DIV/0!</v>
      </c>
      <c r="AI276" s="299" t="e">
        <f t="shared" si="54"/>
        <v>#DIV/0!</v>
      </c>
      <c r="AJ276" s="299" t="e">
        <f t="shared" si="54"/>
        <v>#DIV/0!</v>
      </c>
      <c r="AK276" s="299" t="e">
        <f t="shared" si="54"/>
        <v>#DIV/0!</v>
      </c>
      <c r="AL276" s="299" t="e">
        <f t="shared" si="54"/>
        <v>#DIV/0!</v>
      </c>
      <c r="AM276" s="299" t="e">
        <f t="shared" si="54"/>
        <v>#DIV/0!</v>
      </c>
      <c r="AN276" s="299" t="e">
        <f t="shared" si="54"/>
        <v>#DIV/0!</v>
      </c>
      <c r="AO276" s="299" t="e">
        <f t="shared" si="54"/>
        <v>#DIV/0!</v>
      </c>
      <c r="AP276" s="299" t="e">
        <f t="shared" si="54"/>
        <v>#DIV/0!</v>
      </c>
      <c r="AQ276" s="299" t="e">
        <f t="shared" si="54"/>
        <v>#DIV/0!</v>
      </c>
      <c r="AR276" s="299" t="e">
        <f t="shared" si="54"/>
        <v>#DIV/0!</v>
      </c>
      <c r="AS276" s="299" t="e">
        <f t="shared" si="54"/>
        <v>#DIV/0!</v>
      </c>
      <c r="AT276" s="300" t="e">
        <f t="shared" si="54"/>
        <v>#DIV/0!</v>
      </c>
    </row>
    <row r="277" spans="1:47" s="245" customFormat="1" ht="22.5" customHeight="1" x14ac:dyDescent="0.35">
      <c r="A277" s="149" t="s">
        <v>169</v>
      </c>
      <c r="B277" s="130"/>
      <c r="C277" s="297" t="e">
        <f>C271/C262*10</f>
        <v>#DIV/0!</v>
      </c>
      <c r="D277" s="298"/>
      <c r="E277" s="299" t="e">
        <f>E271/E262*10</f>
        <v>#DIV/0!</v>
      </c>
      <c r="F277" s="299"/>
      <c r="G277" s="299" t="e">
        <f t="shared" si="53"/>
        <v>#DIV/0!</v>
      </c>
      <c r="H277" s="299" t="e">
        <f t="shared" si="53"/>
        <v>#DIV/0!</v>
      </c>
      <c r="I277" s="299" t="e">
        <f t="shared" si="53"/>
        <v>#DIV/0!</v>
      </c>
      <c r="J277" s="299" t="e">
        <f t="shared" si="53"/>
        <v>#DIV/0!</v>
      </c>
      <c r="K277" s="299" t="e">
        <f t="shared" si="53"/>
        <v>#DIV/0!</v>
      </c>
      <c r="L277" s="299" t="e">
        <f t="shared" si="53"/>
        <v>#DIV/0!</v>
      </c>
      <c r="M277" s="299" t="e">
        <f t="shared" si="53"/>
        <v>#DIV/0!</v>
      </c>
      <c r="N277" s="299"/>
      <c r="O277" s="299" t="e">
        <f t="shared" ref="O277:AT277" si="55">O271/O262*10</f>
        <v>#DIV/0!</v>
      </c>
      <c r="P277" s="299" t="e">
        <f t="shared" si="55"/>
        <v>#DIV/0!</v>
      </c>
      <c r="Q277" s="299" t="e">
        <f t="shared" si="55"/>
        <v>#DIV/0!</v>
      </c>
      <c r="R277" s="299" t="e">
        <f t="shared" si="55"/>
        <v>#DIV/0!</v>
      </c>
      <c r="S277" s="299" t="e">
        <f t="shared" si="55"/>
        <v>#DIV/0!</v>
      </c>
      <c r="T277" s="299" t="e">
        <f t="shared" si="55"/>
        <v>#DIV/0!</v>
      </c>
      <c r="U277" s="299" t="e">
        <f t="shared" si="55"/>
        <v>#DIV/0!</v>
      </c>
      <c r="V277" s="299" t="e">
        <f t="shared" si="55"/>
        <v>#DIV/0!</v>
      </c>
      <c r="W277" s="299" t="e">
        <f t="shared" si="55"/>
        <v>#DIV/0!</v>
      </c>
      <c r="X277" s="299" t="e">
        <f t="shared" si="55"/>
        <v>#DIV/0!</v>
      </c>
      <c r="Y277" s="299" t="e">
        <f t="shared" si="55"/>
        <v>#DIV/0!</v>
      </c>
      <c r="Z277" s="300" t="e">
        <f t="shared" si="55"/>
        <v>#DIV/0!</v>
      </c>
      <c r="AA277" s="300" t="e">
        <f t="shared" si="55"/>
        <v>#DIV/0!</v>
      </c>
      <c r="AB277" s="299" t="e">
        <f t="shared" si="55"/>
        <v>#DIV/0!</v>
      </c>
      <c r="AC277" s="299" t="e">
        <f t="shared" si="55"/>
        <v>#DIV/0!</v>
      </c>
      <c r="AD277" s="299" t="e">
        <f t="shared" si="55"/>
        <v>#DIV/0!</v>
      </c>
      <c r="AE277" s="299" t="e">
        <f t="shared" si="55"/>
        <v>#DIV/0!</v>
      </c>
      <c r="AF277" s="299" t="e">
        <f t="shared" si="55"/>
        <v>#DIV/0!</v>
      </c>
      <c r="AG277" s="299" t="e">
        <f t="shared" si="55"/>
        <v>#DIV/0!</v>
      </c>
      <c r="AH277" s="299" t="e">
        <f t="shared" si="55"/>
        <v>#DIV/0!</v>
      </c>
      <c r="AI277" s="299" t="e">
        <f t="shared" si="55"/>
        <v>#DIV/0!</v>
      </c>
      <c r="AJ277" s="299" t="e">
        <f t="shared" si="55"/>
        <v>#DIV/0!</v>
      </c>
      <c r="AK277" s="299" t="e">
        <f t="shared" si="55"/>
        <v>#DIV/0!</v>
      </c>
      <c r="AL277" s="299" t="e">
        <f t="shared" si="55"/>
        <v>#DIV/0!</v>
      </c>
      <c r="AM277" s="299" t="e">
        <f t="shared" si="55"/>
        <v>#DIV/0!</v>
      </c>
      <c r="AN277" s="299" t="e">
        <f t="shared" si="55"/>
        <v>#DIV/0!</v>
      </c>
      <c r="AO277" s="299" t="e">
        <f t="shared" si="55"/>
        <v>#DIV/0!</v>
      </c>
      <c r="AP277" s="299" t="e">
        <f t="shared" si="55"/>
        <v>#DIV/0!</v>
      </c>
      <c r="AQ277" s="299" t="e">
        <f t="shared" si="55"/>
        <v>#DIV/0!</v>
      </c>
      <c r="AR277" s="299" t="e">
        <f t="shared" si="55"/>
        <v>#DIV/0!</v>
      </c>
      <c r="AS277" s="299" t="e">
        <f t="shared" si="55"/>
        <v>#DIV/0!</v>
      </c>
      <c r="AT277" s="300" t="e">
        <f t="shared" si="55"/>
        <v>#DIV/0!</v>
      </c>
    </row>
    <row r="278" spans="1:47" s="245" customFormat="1" ht="22.5" customHeight="1" x14ac:dyDescent="0.35">
      <c r="A278" s="149" t="s">
        <v>92</v>
      </c>
      <c r="B278" s="130">
        <v>29</v>
      </c>
      <c r="C278" s="297">
        <f>C272/C264*10</f>
        <v>37.75</v>
      </c>
      <c r="D278" s="298"/>
      <c r="E278" s="299" t="e">
        <f>E272/E264*10</f>
        <v>#DIV/0!</v>
      </c>
      <c r="F278" s="299"/>
      <c r="G278" s="299" t="e">
        <f t="shared" ref="G278:M279" si="56">G272/G264*10</f>
        <v>#DIV/0!</v>
      </c>
      <c r="H278" s="299" t="e">
        <f t="shared" si="56"/>
        <v>#DIV/0!</v>
      </c>
      <c r="I278" s="299" t="e">
        <f t="shared" si="56"/>
        <v>#DIV/0!</v>
      </c>
      <c r="J278" s="299" t="e">
        <f t="shared" si="56"/>
        <v>#DIV/0!</v>
      </c>
      <c r="K278" s="299" t="e">
        <f t="shared" si="56"/>
        <v>#DIV/0!</v>
      </c>
      <c r="L278" s="299" t="e">
        <f t="shared" si="56"/>
        <v>#DIV/0!</v>
      </c>
      <c r="M278" s="299">
        <f t="shared" si="56"/>
        <v>37.75</v>
      </c>
      <c r="N278" s="299"/>
      <c r="O278" s="299" t="e">
        <f t="shared" ref="O278:AT278" si="57">O272/O264*10</f>
        <v>#DIV/0!</v>
      </c>
      <c r="P278" s="299" t="e">
        <f t="shared" si="57"/>
        <v>#DIV/0!</v>
      </c>
      <c r="Q278" s="299" t="e">
        <f t="shared" si="57"/>
        <v>#DIV/0!</v>
      </c>
      <c r="R278" s="299" t="e">
        <f t="shared" si="57"/>
        <v>#DIV/0!</v>
      </c>
      <c r="S278" s="299" t="e">
        <f t="shared" si="57"/>
        <v>#DIV/0!</v>
      </c>
      <c r="T278" s="299" t="e">
        <f t="shared" si="57"/>
        <v>#DIV/0!</v>
      </c>
      <c r="U278" s="299" t="e">
        <f t="shared" si="57"/>
        <v>#DIV/0!</v>
      </c>
      <c r="V278" s="299" t="e">
        <f t="shared" si="57"/>
        <v>#DIV/0!</v>
      </c>
      <c r="W278" s="299" t="e">
        <f t="shared" si="57"/>
        <v>#DIV/0!</v>
      </c>
      <c r="X278" s="299" t="e">
        <f t="shared" si="57"/>
        <v>#DIV/0!</v>
      </c>
      <c r="Y278" s="299" t="e">
        <f t="shared" si="57"/>
        <v>#DIV/0!</v>
      </c>
      <c r="Z278" s="300">
        <f t="shared" si="57"/>
        <v>37.75</v>
      </c>
      <c r="AA278" s="300" t="e">
        <f t="shared" si="57"/>
        <v>#DIV/0!</v>
      </c>
      <c r="AB278" s="299" t="e">
        <f t="shared" si="57"/>
        <v>#DIV/0!</v>
      </c>
      <c r="AC278" s="299" t="e">
        <f t="shared" si="57"/>
        <v>#DIV/0!</v>
      </c>
      <c r="AD278" s="299" t="e">
        <f t="shared" si="57"/>
        <v>#DIV/0!</v>
      </c>
      <c r="AE278" s="299" t="e">
        <f t="shared" si="57"/>
        <v>#DIV/0!</v>
      </c>
      <c r="AF278" s="299" t="e">
        <f t="shared" si="57"/>
        <v>#DIV/0!</v>
      </c>
      <c r="AG278" s="299" t="e">
        <f t="shared" si="57"/>
        <v>#DIV/0!</v>
      </c>
      <c r="AH278" s="299" t="e">
        <f t="shared" si="57"/>
        <v>#DIV/0!</v>
      </c>
      <c r="AI278" s="299" t="e">
        <f t="shared" si="57"/>
        <v>#DIV/0!</v>
      </c>
      <c r="AJ278" s="299" t="e">
        <f t="shared" si="57"/>
        <v>#DIV/0!</v>
      </c>
      <c r="AK278" s="299" t="e">
        <f t="shared" si="57"/>
        <v>#DIV/0!</v>
      </c>
      <c r="AL278" s="299" t="e">
        <f t="shared" si="57"/>
        <v>#DIV/0!</v>
      </c>
      <c r="AM278" s="299" t="e">
        <f t="shared" si="57"/>
        <v>#DIV/0!</v>
      </c>
      <c r="AN278" s="299" t="e">
        <f t="shared" si="57"/>
        <v>#DIV/0!</v>
      </c>
      <c r="AO278" s="299" t="e">
        <f t="shared" si="57"/>
        <v>#DIV/0!</v>
      </c>
      <c r="AP278" s="299" t="e">
        <f t="shared" si="57"/>
        <v>#DIV/0!</v>
      </c>
      <c r="AQ278" s="299" t="e">
        <f t="shared" si="57"/>
        <v>#DIV/0!</v>
      </c>
      <c r="AR278" s="299" t="e">
        <f t="shared" si="57"/>
        <v>#DIV/0!</v>
      </c>
      <c r="AS278" s="299" t="e">
        <f t="shared" si="57"/>
        <v>#DIV/0!</v>
      </c>
      <c r="AT278" s="300" t="e">
        <f t="shared" si="57"/>
        <v>#DIV/0!</v>
      </c>
    </row>
    <row r="279" spans="1:47" s="245" customFormat="1" ht="22.5" customHeight="1" x14ac:dyDescent="0.35">
      <c r="A279" s="149" t="s">
        <v>258</v>
      </c>
      <c r="B279" s="130"/>
      <c r="C279" s="297">
        <f>C273/C265*10</f>
        <v>32.608695652173914</v>
      </c>
      <c r="D279" s="298"/>
      <c r="E279" s="299" t="e">
        <f>E273/E265*10</f>
        <v>#DIV/0!</v>
      </c>
      <c r="F279" s="299"/>
      <c r="G279" s="299" t="e">
        <f t="shared" si="56"/>
        <v>#DIV/0!</v>
      </c>
      <c r="H279" s="299" t="e">
        <f t="shared" si="56"/>
        <v>#DIV/0!</v>
      </c>
      <c r="I279" s="299" t="e">
        <f t="shared" si="56"/>
        <v>#DIV/0!</v>
      </c>
      <c r="J279" s="299" t="e">
        <f t="shared" si="56"/>
        <v>#DIV/0!</v>
      </c>
      <c r="K279" s="299" t="e">
        <f t="shared" si="56"/>
        <v>#DIV/0!</v>
      </c>
      <c r="L279" s="299" t="e">
        <f t="shared" si="56"/>
        <v>#DIV/0!</v>
      </c>
      <c r="M279" s="299">
        <f t="shared" si="56"/>
        <v>32.608695652173914</v>
      </c>
      <c r="N279" s="299"/>
      <c r="O279" s="299" t="e">
        <f t="shared" ref="O279:AT279" si="58">O273/O265*10</f>
        <v>#DIV/0!</v>
      </c>
      <c r="P279" s="299" t="e">
        <f t="shared" si="58"/>
        <v>#DIV/0!</v>
      </c>
      <c r="Q279" s="299" t="e">
        <f t="shared" si="58"/>
        <v>#DIV/0!</v>
      </c>
      <c r="R279" s="299" t="e">
        <f t="shared" si="58"/>
        <v>#DIV/0!</v>
      </c>
      <c r="S279" s="299" t="e">
        <f t="shared" si="58"/>
        <v>#DIV/0!</v>
      </c>
      <c r="T279" s="299" t="e">
        <f t="shared" si="58"/>
        <v>#DIV/0!</v>
      </c>
      <c r="U279" s="299" t="e">
        <f t="shared" si="58"/>
        <v>#DIV/0!</v>
      </c>
      <c r="V279" s="299" t="e">
        <f t="shared" si="58"/>
        <v>#DIV/0!</v>
      </c>
      <c r="W279" s="299" t="e">
        <f t="shared" si="58"/>
        <v>#DIV/0!</v>
      </c>
      <c r="X279" s="299" t="e">
        <f t="shared" si="58"/>
        <v>#DIV/0!</v>
      </c>
      <c r="Y279" s="299" t="e">
        <f t="shared" si="58"/>
        <v>#DIV/0!</v>
      </c>
      <c r="Z279" s="300">
        <f t="shared" si="58"/>
        <v>32.608695652173914</v>
      </c>
      <c r="AA279" s="300" t="e">
        <f t="shared" si="58"/>
        <v>#DIV/0!</v>
      </c>
      <c r="AB279" s="299" t="e">
        <f t="shared" si="58"/>
        <v>#DIV/0!</v>
      </c>
      <c r="AC279" s="299" t="e">
        <f t="shared" si="58"/>
        <v>#DIV/0!</v>
      </c>
      <c r="AD279" s="299" t="e">
        <f t="shared" si="58"/>
        <v>#DIV/0!</v>
      </c>
      <c r="AE279" s="299" t="e">
        <f t="shared" si="58"/>
        <v>#DIV/0!</v>
      </c>
      <c r="AF279" s="299" t="e">
        <f t="shared" si="58"/>
        <v>#DIV/0!</v>
      </c>
      <c r="AG279" s="299" t="e">
        <f t="shared" si="58"/>
        <v>#DIV/0!</v>
      </c>
      <c r="AH279" s="299" t="e">
        <f t="shared" si="58"/>
        <v>#DIV/0!</v>
      </c>
      <c r="AI279" s="299" t="e">
        <f t="shared" si="58"/>
        <v>#DIV/0!</v>
      </c>
      <c r="AJ279" s="299" t="e">
        <f t="shared" si="58"/>
        <v>#DIV/0!</v>
      </c>
      <c r="AK279" s="299" t="e">
        <f t="shared" si="58"/>
        <v>#DIV/0!</v>
      </c>
      <c r="AL279" s="299" t="e">
        <f t="shared" si="58"/>
        <v>#DIV/0!</v>
      </c>
      <c r="AM279" s="299" t="e">
        <f t="shared" si="58"/>
        <v>#DIV/0!</v>
      </c>
      <c r="AN279" s="299" t="e">
        <f t="shared" si="58"/>
        <v>#DIV/0!</v>
      </c>
      <c r="AO279" s="299" t="e">
        <f t="shared" si="58"/>
        <v>#DIV/0!</v>
      </c>
      <c r="AP279" s="299" t="e">
        <f t="shared" si="58"/>
        <v>#DIV/0!</v>
      </c>
      <c r="AQ279" s="299" t="e">
        <f t="shared" si="58"/>
        <v>#DIV/0!</v>
      </c>
      <c r="AR279" s="299" t="e">
        <f t="shared" si="58"/>
        <v>#DIV/0!</v>
      </c>
      <c r="AS279" s="299" t="e">
        <f t="shared" si="58"/>
        <v>#DIV/0!</v>
      </c>
      <c r="AT279" s="300" t="e">
        <f t="shared" si="58"/>
        <v>#DIV/0!</v>
      </c>
    </row>
    <row r="280" spans="1:47" s="245" customFormat="1" ht="22.5" customHeight="1" x14ac:dyDescent="0.35">
      <c r="A280" s="149" t="s">
        <v>261</v>
      </c>
      <c r="B280" s="130"/>
      <c r="C280" s="297" t="e">
        <f>C274/C268*10</f>
        <v>#DIV/0!</v>
      </c>
      <c r="D280" s="298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303"/>
      <c r="AA280" s="303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  <c r="AM280" s="299"/>
      <c r="AN280" s="299"/>
      <c r="AO280" s="299"/>
      <c r="AP280" s="299"/>
      <c r="AQ280" s="299"/>
      <c r="AR280" s="299"/>
      <c r="AS280" s="299"/>
      <c r="AT280" s="300"/>
    </row>
    <row r="281" spans="1:47" s="295" customFormat="1" ht="22.5" customHeight="1" x14ac:dyDescent="0.35">
      <c r="A281" s="290" t="s">
        <v>259</v>
      </c>
      <c r="B281" s="263">
        <v>7</v>
      </c>
      <c r="C281" s="144">
        <f>Z281+AA281</f>
        <v>17</v>
      </c>
      <c r="D281" s="309"/>
      <c r="E281" s="291">
        <v>3</v>
      </c>
      <c r="F281" s="291"/>
      <c r="G281" s="291">
        <v>1</v>
      </c>
      <c r="H281" s="291"/>
      <c r="I281" s="291">
        <v>4</v>
      </c>
      <c r="J281" s="291"/>
      <c r="K281" s="291"/>
      <c r="L281" s="291"/>
      <c r="M281" s="291">
        <v>6</v>
      </c>
      <c r="N281" s="291"/>
      <c r="O281" s="291">
        <v>2</v>
      </c>
      <c r="P281" s="291">
        <v>1</v>
      </c>
      <c r="Q281" s="291"/>
      <c r="R281" s="291"/>
      <c r="S281" s="291"/>
      <c r="T281" s="291"/>
      <c r="U281" s="292"/>
      <c r="V281" s="291"/>
      <c r="W281" s="291"/>
      <c r="X281" s="291"/>
      <c r="Y281" s="291"/>
      <c r="Z281" s="293">
        <f>SUM(D281:Y281)</f>
        <v>17</v>
      </c>
      <c r="AA281" s="293">
        <f>SUM(AB281:AS281)</f>
        <v>0</v>
      </c>
      <c r="AB281" s="291"/>
      <c r="AC281" s="291"/>
      <c r="AD281" s="291"/>
      <c r="AE281" s="291"/>
      <c r="AF281" s="291"/>
      <c r="AG281" s="291"/>
      <c r="AH281" s="291"/>
      <c r="AI281" s="291"/>
      <c r="AJ281" s="291"/>
      <c r="AK281" s="291"/>
      <c r="AL281" s="291"/>
      <c r="AM281" s="291"/>
      <c r="AN281" s="291"/>
      <c r="AO281" s="291"/>
      <c r="AP281" s="291"/>
      <c r="AQ281" s="291"/>
      <c r="AR281" s="291"/>
      <c r="AS281" s="291"/>
      <c r="AT281" s="291">
        <f>SUM(AB281:AS281)</f>
        <v>0</v>
      </c>
      <c r="AU281" s="294"/>
    </row>
    <row r="282" spans="1:47" s="245" customFormat="1" ht="22.5" x14ac:dyDescent="0.35">
      <c r="A282" s="252" t="s">
        <v>245</v>
      </c>
      <c r="B282" s="130">
        <v>4085</v>
      </c>
      <c r="C282" s="144">
        <f>Z282+AA282</f>
        <v>4286.8999999999996</v>
      </c>
      <c r="D282" s="298"/>
      <c r="E282" s="130">
        <v>443</v>
      </c>
      <c r="F282" s="130"/>
      <c r="G282" s="130">
        <v>150</v>
      </c>
      <c r="H282" s="130">
        <v>483</v>
      </c>
      <c r="I282" s="130">
        <v>550</v>
      </c>
      <c r="J282" s="130"/>
      <c r="K282" s="130">
        <v>140</v>
      </c>
      <c r="L282" s="130"/>
      <c r="M282" s="130">
        <v>769</v>
      </c>
      <c r="N282" s="130"/>
      <c r="O282" s="130">
        <v>114</v>
      </c>
      <c r="P282" s="130">
        <v>240</v>
      </c>
      <c r="Q282" s="130">
        <v>23</v>
      </c>
      <c r="R282" s="130">
        <v>611</v>
      </c>
      <c r="S282" s="130">
        <v>198</v>
      </c>
      <c r="T282" s="130">
        <v>300</v>
      </c>
      <c r="U282" s="253"/>
      <c r="V282" s="130"/>
      <c r="W282" s="130">
        <v>62</v>
      </c>
      <c r="X282" s="130">
        <v>0.9</v>
      </c>
      <c r="Y282" s="130"/>
      <c r="Z282" s="150">
        <f>SUM(E282:Y282)</f>
        <v>4083.9</v>
      </c>
      <c r="AA282" s="150">
        <f t="shared" si="37"/>
        <v>203</v>
      </c>
      <c r="AB282" s="130">
        <v>6</v>
      </c>
      <c r="AC282" s="130"/>
      <c r="AD282" s="130"/>
      <c r="AE282" s="130"/>
      <c r="AF282" s="130"/>
      <c r="AG282" s="130"/>
      <c r="AH282" s="130">
        <v>35</v>
      </c>
      <c r="AI282" s="130"/>
      <c r="AJ282" s="130"/>
      <c r="AK282" s="130"/>
      <c r="AL282" s="130"/>
      <c r="AM282" s="130"/>
      <c r="AN282" s="130"/>
      <c r="AO282" s="130"/>
      <c r="AP282" s="130"/>
      <c r="AQ282" s="130">
        <v>112</v>
      </c>
      <c r="AR282" s="130">
        <v>50</v>
      </c>
      <c r="AS282" s="130"/>
      <c r="AT282" s="117">
        <f t="shared" si="38"/>
        <v>203</v>
      </c>
    </row>
    <row r="283" spans="1:47" s="202" customFormat="1" ht="22.5" hidden="1" x14ac:dyDescent="0.35">
      <c r="A283" s="129" t="s">
        <v>235</v>
      </c>
      <c r="B283" s="200">
        <v>11224</v>
      </c>
      <c r="C283" s="271">
        <v>9823</v>
      </c>
      <c r="D283" s="298"/>
      <c r="E283" s="200">
        <v>967</v>
      </c>
      <c r="F283" s="200"/>
      <c r="G283" s="200">
        <v>420</v>
      </c>
      <c r="H283" s="200">
        <v>1166</v>
      </c>
      <c r="I283" s="200">
        <v>625</v>
      </c>
      <c r="J283" s="200">
        <v>160</v>
      </c>
      <c r="K283" s="200">
        <v>500</v>
      </c>
      <c r="L283" s="200">
        <v>39</v>
      </c>
      <c r="M283" s="200">
        <v>1120</v>
      </c>
      <c r="N283" s="200"/>
      <c r="O283" s="200">
        <v>206</v>
      </c>
      <c r="P283" s="200">
        <v>770</v>
      </c>
      <c r="Q283" s="200">
        <v>141</v>
      </c>
      <c r="R283" s="200"/>
      <c r="S283" s="200">
        <v>1000</v>
      </c>
      <c r="T283" s="200">
        <v>400</v>
      </c>
      <c r="U283" s="201">
        <v>1000</v>
      </c>
      <c r="V283" s="200"/>
      <c r="W283" s="200">
        <v>182</v>
      </c>
      <c r="X283" s="200"/>
      <c r="Y283" s="200"/>
      <c r="Z283" s="205">
        <f>SUM(E283:Y283)</f>
        <v>8696</v>
      </c>
      <c r="AA283" s="205">
        <f t="shared" si="37"/>
        <v>1077.7</v>
      </c>
      <c r="AB283" s="200">
        <v>16</v>
      </c>
      <c r="AC283" s="200"/>
      <c r="AD283" s="200">
        <v>200</v>
      </c>
      <c r="AE283" s="200">
        <v>250</v>
      </c>
      <c r="AF283" s="200">
        <v>150</v>
      </c>
      <c r="AG283" s="200"/>
      <c r="AH283" s="200">
        <v>50</v>
      </c>
      <c r="AI283" s="200">
        <v>10</v>
      </c>
      <c r="AJ283" s="200">
        <v>2.7</v>
      </c>
      <c r="AK283" s="200">
        <v>13</v>
      </c>
      <c r="AL283" s="200">
        <v>50</v>
      </c>
      <c r="AM283" s="200">
        <v>10</v>
      </c>
      <c r="AN283" s="200"/>
      <c r="AO283" s="200">
        <v>30</v>
      </c>
      <c r="AP283" s="200">
        <v>59</v>
      </c>
      <c r="AQ283" s="200">
        <v>167</v>
      </c>
      <c r="AR283" s="200">
        <v>70</v>
      </c>
      <c r="AS283" s="200"/>
      <c r="AT283" s="123">
        <f t="shared" si="38"/>
        <v>1077.7</v>
      </c>
    </row>
    <row r="284" spans="1:47" s="120" customFormat="1" ht="22.5" hidden="1" x14ac:dyDescent="0.35">
      <c r="A284" s="145" t="s">
        <v>224</v>
      </c>
      <c r="B284" s="117">
        <v>11261.5</v>
      </c>
      <c r="C284" s="144">
        <f>SUM(C286:C292)</f>
        <v>9797.7000000000007</v>
      </c>
      <c r="D284" s="309"/>
      <c r="E284" s="118">
        <f>SUM(E286:E292)</f>
        <v>1089</v>
      </c>
      <c r="F284" s="118">
        <f t="shared" ref="F284:Y284" si="59">SUM(F286:F292)</f>
        <v>0</v>
      </c>
      <c r="G284" s="118">
        <f t="shared" si="59"/>
        <v>420</v>
      </c>
      <c r="H284" s="118">
        <f t="shared" si="59"/>
        <v>1166</v>
      </c>
      <c r="I284" s="118">
        <f t="shared" si="59"/>
        <v>625</v>
      </c>
      <c r="J284" s="118">
        <f t="shared" si="59"/>
        <v>110</v>
      </c>
      <c r="K284" s="118">
        <f t="shared" si="59"/>
        <v>380</v>
      </c>
      <c r="L284" s="118">
        <f t="shared" si="59"/>
        <v>39</v>
      </c>
      <c r="M284" s="118">
        <f t="shared" si="59"/>
        <v>1150</v>
      </c>
      <c r="N284" s="118">
        <f t="shared" si="59"/>
        <v>0</v>
      </c>
      <c r="O284" s="118">
        <f t="shared" si="59"/>
        <v>229</v>
      </c>
      <c r="P284" s="118">
        <f t="shared" si="59"/>
        <v>797</v>
      </c>
      <c r="Q284" s="118">
        <f t="shared" si="59"/>
        <v>141</v>
      </c>
      <c r="R284" s="118">
        <f t="shared" si="59"/>
        <v>0</v>
      </c>
      <c r="S284" s="118">
        <f t="shared" si="59"/>
        <v>1081</v>
      </c>
      <c r="T284" s="118">
        <f t="shared" si="59"/>
        <v>401</v>
      </c>
      <c r="U284" s="118">
        <f t="shared" si="59"/>
        <v>985</v>
      </c>
      <c r="V284" s="118">
        <f t="shared" si="59"/>
        <v>0</v>
      </c>
      <c r="W284" s="118">
        <f t="shared" si="59"/>
        <v>153</v>
      </c>
      <c r="X284" s="118">
        <f t="shared" si="59"/>
        <v>47</v>
      </c>
      <c r="Y284" s="118">
        <f t="shared" si="59"/>
        <v>0</v>
      </c>
      <c r="Z284" s="150">
        <f>SUM(E284:Y284)</f>
        <v>8813</v>
      </c>
      <c r="AA284" s="150">
        <f t="shared" si="37"/>
        <v>984.7</v>
      </c>
      <c r="AB284" s="118">
        <f>SUM(AB286:AB292)</f>
        <v>16</v>
      </c>
      <c r="AC284" s="118">
        <f t="shared" ref="AC284:AS284" si="60">SUM(AC286:AC292)</f>
        <v>0</v>
      </c>
      <c r="AD284" s="118">
        <f t="shared" si="60"/>
        <v>200</v>
      </c>
      <c r="AE284" s="118">
        <f t="shared" si="60"/>
        <v>166</v>
      </c>
      <c r="AF284" s="118">
        <f t="shared" si="60"/>
        <v>150</v>
      </c>
      <c r="AG284" s="118">
        <f t="shared" si="60"/>
        <v>0</v>
      </c>
      <c r="AH284" s="118">
        <f t="shared" si="60"/>
        <v>35</v>
      </c>
      <c r="AI284" s="118">
        <f t="shared" si="60"/>
        <v>10</v>
      </c>
      <c r="AJ284" s="118">
        <f t="shared" si="60"/>
        <v>2.7</v>
      </c>
      <c r="AK284" s="118">
        <f t="shared" si="60"/>
        <v>15</v>
      </c>
      <c r="AL284" s="118">
        <f t="shared" si="60"/>
        <v>40</v>
      </c>
      <c r="AM284" s="118">
        <f t="shared" si="60"/>
        <v>10</v>
      </c>
      <c r="AN284" s="118">
        <f t="shared" si="60"/>
        <v>0</v>
      </c>
      <c r="AO284" s="118">
        <f t="shared" si="60"/>
        <v>48</v>
      </c>
      <c r="AP284" s="118">
        <f t="shared" si="60"/>
        <v>49</v>
      </c>
      <c r="AQ284" s="118">
        <f t="shared" si="60"/>
        <v>173</v>
      </c>
      <c r="AR284" s="118">
        <f t="shared" si="60"/>
        <v>70</v>
      </c>
      <c r="AS284" s="118">
        <f t="shared" si="60"/>
        <v>0</v>
      </c>
      <c r="AT284" s="118">
        <f t="shared" si="38"/>
        <v>984.7</v>
      </c>
      <c r="AU284" s="245"/>
    </row>
    <row r="285" spans="1:47" s="202" customFormat="1" ht="22.5" hidden="1" x14ac:dyDescent="0.35">
      <c r="A285" s="129" t="s">
        <v>27</v>
      </c>
      <c r="B285" s="225">
        <f>B284/B283</f>
        <v>1.0033410548823949</v>
      </c>
      <c r="C285" s="234">
        <f>C284/C283</f>
        <v>0.99742441209406507</v>
      </c>
      <c r="D285" s="298"/>
      <c r="E285" s="207">
        <f t="shared" ref="E285:AT285" si="61">E284/E283</f>
        <v>1.1261633919338159</v>
      </c>
      <c r="F285" s="207"/>
      <c r="G285" s="207">
        <f t="shared" si="61"/>
        <v>1</v>
      </c>
      <c r="H285" s="207">
        <f t="shared" si="61"/>
        <v>1</v>
      </c>
      <c r="I285" s="207">
        <f t="shared" si="61"/>
        <v>1</v>
      </c>
      <c r="J285" s="207">
        <f t="shared" si="61"/>
        <v>0.6875</v>
      </c>
      <c r="K285" s="207">
        <f t="shared" si="61"/>
        <v>0.76</v>
      </c>
      <c r="L285" s="207">
        <f t="shared" si="61"/>
        <v>1</v>
      </c>
      <c r="M285" s="207">
        <f t="shared" si="61"/>
        <v>1.0267857142857142</v>
      </c>
      <c r="N285" s="207"/>
      <c r="O285" s="207">
        <f t="shared" si="61"/>
        <v>1.1116504854368932</v>
      </c>
      <c r="P285" s="207">
        <f t="shared" si="61"/>
        <v>1.035064935064935</v>
      </c>
      <c r="Q285" s="207">
        <f t="shared" si="61"/>
        <v>1</v>
      </c>
      <c r="R285" s="207"/>
      <c r="S285" s="207">
        <f t="shared" si="61"/>
        <v>1.081</v>
      </c>
      <c r="T285" s="207">
        <f t="shared" si="61"/>
        <v>1.0024999999999999</v>
      </c>
      <c r="U285" s="207">
        <f t="shared" si="61"/>
        <v>0.98499999999999999</v>
      </c>
      <c r="V285" s="207"/>
      <c r="W285" s="207">
        <f t="shared" si="61"/>
        <v>0.84065934065934067</v>
      </c>
      <c r="X285" s="207" t="e">
        <f t="shared" si="61"/>
        <v>#DIV/0!</v>
      </c>
      <c r="Y285" s="207"/>
      <c r="Z285" s="234">
        <f t="shared" si="61"/>
        <v>1.0134544618215271</v>
      </c>
      <c r="AA285" s="234">
        <f t="shared" si="61"/>
        <v>0.91370511274009469</v>
      </c>
      <c r="AB285" s="207">
        <f t="shared" si="61"/>
        <v>1</v>
      </c>
      <c r="AC285" s="207"/>
      <c r="AD285" s="207">
        <f t="shared" si="61"/>
        <v>1</v>
      </c>
      <c r="AE285" s="207">
        <f t="shared" si="61"/>
        <v>0.66400000000000003</v>
      </c>
      <c r="AF285" s="207">
        <f t="shared" si="61"/>
        <v>1</v>
      </c>
      <c r="AG285" s="207"/>
      <c r="AH285" s="207">
        <f t="shared" si="61"/>
        <v>0.7</v>
      </c>
      <c r="AI285" s="207">
        <f t="shared" si="61"/>
        <v>1</v>
      </c>
      <c r="AJ285" s="207">
        <f t="shared" si="61"/>
        <v>1</v>
      </c>
      <c r="AK285" s="207">
        <f t="shared" si="61"/>
        <v>1.1538461538461537</v>
      </c>
      <c r="AL285" s="207">
        <f t="shared" si="61"/>
        <v>0.8</v>
      </c>
      <c r="AM285" s="207">
        <f t="shared" si="61"/>
        <v>1</v>
      </c>
      <c r="AN285" s="207"/>
      <c r="AO285" s="207">
        <f t="shared" si="61"/>
        <v>1.6</v>
      </c>
      <c r="AP285" s="207">
        <f t="shared" si="61"/>
        <v>0.83050847457627119</v>
      </c>
      <c r="AQ285" s="207">
        <f t="shared" si="61"/>
        <v>1.0359281437125749</v>
      </c>
      <c r="AR285" s="207">
        <f t="shared" si="61"/>
        <v>1</v>
      </c>
      <c r="AS285" s="244"/>
      <c r="AT285" s="233">
        <f t="shared" si="61"/>
        <v>0.91370511274009469</v>
      </c>
    </row>
    <row r="286" spans="1:47" s="120" customFormat="1" ht="22.5" hidden="1" x14ac:dyDescent="0.35">
      <c r="A286" s="149" t="s">
        <v>225</v>
      </c>
      <c r="B286" s="130">
        <v>3026</v>
      </c>
      <c r="C286" s="144">
        <f>SUM(Z286+AA286)</f>
        <v>3054</v>
      </c>
      <c r="D286" s="298"/>
      <c r="E286" s="131">
        <v>132</v>
      </c>
      <c r="F286" s="131"/>
      <c r="G286" s="131">
        <v>220</v>
      </c>
      <c r="H286" s="131">
        <v>162</v>
      </c>
      <c r="I286" s="131">
        <v>265</v>
      </c>
      <c r="J286" s="131"/>
      <c r="K286" s="131">
        <v>102</v>
      </c>
      <c r="L286" s="131"/>
      <c r="M286" s="131">
        <v>258</v>
      </c>
      <c r="N286" s="131"/>
      <c r="O286" s="131"/>
      <c r="P286" s="131">
        <v>543</v>
      </c>
      <c r="Q286" s="131">
        <v>40</v>
      </c>
      <c r="R286" s="131"/>
      <c r="S286" s="131">
        <v>426</v>
      </c>
      <c r="T286" s="131"/>
      <c r="U286" s="132">
        <v>500</v>
      </c>
      <c r="V286" s="131"/>
      <c r="W286" s="131">
        <v>73</v>
      </c>
      <c r="X286" s="131">
        <v>27</v>
      </c>
      <c r="Y286" s="131"/>
      <c r="Z286" s="150">
        <f t="shared" ref="Z286:Z296" si="62">SUM(E286:Y286)</f>
        <v>2748</v>
      </c>
      <c r="AA286" s="150">
        <f t="shared" ref="AA286:AA296" si="63">SUM(AB286:AS286)</f>
        <v>306</v>
      </c>
      <c r="AB286" s="131">
        <v>6</v>
      </c>
      <c r="AC286" s="131"/>
      <c r="AD286" s="131">
        <v>150</v>
      </c>
      <c r="AE286" s="131">
        <v>10</v>
      </c>
      <c r="AF286" s="131"/>
      <c r="AG286" s="131"/>
      <c r="AH286" s="131"/>
      <c r="AI286" s="131">
        <v>2</v>
      </c>
      <c r="AJ286" s="131"/>
      <c r="AK286" s="131">
        <v>6</v>
      </c>
      <c r="AL286" s="131"/>
      <c r="AM286" s="131">
        <v>8</v>
      </c>
      <c r="AN286" s="131"/>
      <c r="AO286" s="131">
        <v>20</v>
      </c>
      <c r="AP286" s="131">
        <v>12</v>
      </c>
      <c r="AQ286" s="131">
        <v>72</v>
      </c>
      <c r="AR286" s="131">
        <v>20</v>
      </c>
      <c r="AS286" s="131"/>
      <c r="AT286" s="118">
        <f t="shared" ref="AT286:AT299" si="64">SUM(AB286:AS286)</f>
        <v>306</v>
      </c>
      <c r="AU286" s="245"/>
    </row>
    <row r="287" spans="1:47" s="120" customFormat="1" ht="22.5" hidden="1" x14ac:dyDescent="0.35">
      <c r="A287" s="149" t="s">
        <v>239</v>
      </c>
      <c r="B287" s="130">
        <v>0</v>
      </c>
      <c r="C287" s="144">
        <f>SUM(Z287+AA287)</f>
        <v>0</v>
      </c>
      <c r="D287" s="298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2"/>
      <c r="V287" s="131"/>
      <c r="W287" s="131"/>
      <c r="X287" s="131"/>
      <c r="Y287" s="131"/>
      <c r="Z287" s="150">
        <f t="shared" si="62"/>
        <v>0</v>
      </c>
      <c r="AA287" s="150">
        <f t="shared" si="63"/>
        <v>0</v>
      </c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18">
        <f t="shared" si="64"/>
        <v>0</v>
      </c>
      <c r="AU287" s="245"/>
    </row>
    <row r="288" spans="1:47" s="120" customFormat="1" ht="22.5" hidden="1" x14ac:dyDescent="0.35">
      <c r="A288" s="149" t="s">
        <v>226</v>
      </c>
      <c r="B288" s="130">
        <v>6605.5</v>
      </c>
      <c r="C288" s="144">
        <f t="shared" ref="C288:C292" si="65">SUM(Z288+AA288)</f>
        <v>5410.7</v>
      </c>
      <c r="D288" s="298"/>
      <c r="E288" s="131">
        <v>802</v>
      </c>
      <c r="F288" s="131"/>
      <c r="G288" s="131">
        <v>200</v>
      </c>
      <c r="H288" s="131">
        <v>724</v>
      </c>
      <c r="I288" s="131">
        <v>360</v>
      </c>
      <c r="J288" s="131"/>
      <c r="K288" s="131">
        <v>120</v>
      </c>
      <c r="L288" s="131">
        <v>39</v>
      </c>
      <c r="M288" s="131">
        <v>645</v>
      </c>
      <c r="N288" s="131"/>
      <c r="O288" s="131">
        <v>202</v>
      </c>
      <c r="P288" s="131">
        <v>254</v>
      </c>
      <c r="Q288" s="131">
        <v>101</v>
      </c>
      <c r="R288" s="131"/>
      <c r="S288" s="131">
        <v>590</v>
      </c>
      <c r="T288" s="131">
        <v>300</v>
      </c>
      <c r="U288" s="132">
        <v>485</v>
      </c>
      <c r="V288" s="131"/>
      <c r="W288" s="131">
        <v>80</v>
      </c>
      <c r="X288" s="131">
        <v>20</v>
      </c>
      <c r="Y288" s="131"/>
      <c r="Z288" s="150">
        <f t="shared" si="62"/>
        <v>4922</v>
      </c>
      <c r="AA288" s="150">
        <f t="shared" si="63"/>
        <v>488.7</v>
      </c>
      <c r="AB288" s="131">
        <v>10</v>
      </c>
      <c r="AC288" s="131"/>
      <c r="AD288" s="131">
        <v>50</v>
      </c>
      <c r="AE288" s="131">
        <v>50</v>
      </c>
      <c r="AF288" s="131">
        <v>150</v>
      </c>
      <c r="AG288" s="131"/>
      <c r="AH288" s="131">
        <v>35</v>
      </c>
      <c r="AI288" s="131">
        <v>8</v>
      </c>
      <c r="AJ288" s="131">
        <v>2.7</v>
      </c>
      <c r="AK288" s="131">
        <v>9</v>
      </c>
      <c r="AL288" s="131">
        <v>40</v>
      </c>
      <c r="AM288" s="131">
        <v>2</v>
      </c>
      <c r="AN288" s="131"/>
      <c r="AO288" s="131">
        <v>18</v>
      </c>
      <c r="AP288" s="131">
        <v>15</v>
      </c>
      <c r="AQ288" s="131">
        <v>69</v>
      </c>
      <c r="AR288" s="131">
        <v>30</v>
      </c>
      <c r="AS288" s="131"/>
      <c r="AT288" s="118">
        <f t="shared" si="64"/>
        <v>488.7</v>
      </c>
      <c r="AU288" s="245"/>
    </row>
    <row r="289" spans="1:47" s="120" customFormat="1" ht="22.5" hidden="1" x14ac:dyDescent="0.35">
      <c r="A289" s="149" t="s">
        <v>227</v>
      </c>
      <c r="B289" s="130">
        <v>765</v>
      </c>
      <c r="C289" s="144">
        <f t="shared" si="65"/>
        <v>542</v>
      </c>
      <c r="D289" s="298"/>
      <c r="E289" s="131">
        <v>133</v>
      </c>
      <c r="F289" s="131"/>
      <c r="G289" s="131"/>
      <c r="H289" s="131"/>
      <c r="I289" s="131"/>
      <c r="J289" s="131">
        <v>110</v>
      </c>
      <c r="K289" s="131">
        <v>48</v>
      </c>
      <c r="L289" s="131"/>
      <c r="M289" s="131">
        <v>47</v>
      </c>
      <c r="N289" s="131"/>
      <c r="O289" s="131">
        <v>27</v>
      </c>
      <c r="P289" s="131"/>
      <c r="Q289" s="131"/>
      <c r="R289" s="131"/>
      <c r="S289" s="131">
        <v>45</v>
      </c>
      <c r="T289" s="131">
        <v>1</v>
      </c>
      <c r="U289" s="132"/>
      <c r="V289" s="131"/>
      <c r="W289" s="131"/>
      <c r="X289" s="131"/>
      <c r="Y289" s="131"/>
      <c r="Z289" s="150">
        <f t="shared" si="62"/>
        <v>411</v>
      </c>
      <c r="AA289" s="150">
        <f t="shared" si="63"/>
        <v>131</v>
      </c>
      <c r="AB289" s="131"/>
      <c r="AC289" s="131"/>
      <c r="AD289" s="131"/>
      <c r="AE289" s="131">
        <v>106</v>
      </c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>
        <v>10</v>
      </c>
      <c r="AP289" s="131">
        <v>15</v>
      </c>
      <c r="AQ289" s="131"/>
      <c r="AR289" s="131"/>
      <c r="AS289" s="131"/>
      <c r="AT289" s="118">
        <f t="shared" si="64"/>
        <v>131</v>
      </c>
      <c r="AU289" s="245"/>
    </row>
    <row r="290" spans="1:47" s="120" customFormat="1" ht="22.5" hidden="1" x14ac:dyDescent="0.35">
      <c r="A290" s="149" t="s">
        <v>243</v>
      </c>
      <c r="B290" s="130">
        <v>243</v>
      </c>
      <c r="C290" s="144">
        <f t="shared" si="65"/>
        <v>70</v>
      </c>
      <c r="D290" s="298"/>
      <c r="E290" s="131"/>
      <c r="F290" s="131"/>
      <c r="G290" s="131"/>
      <c r="H290" s="131">
        <v>70</v>
      </c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2"/>
      <c r="V290" s="131"/>
      <c r="W290" s="131"/>
      <c r="X290" s="131"/>
      <c r="Y290" s="131"/>
      <c r="Z290" s="150">
        <f t="shared" si="62"/>
        <v>70</v>
      </c>
      <c r="AA290" s="150">
        <f t="shared" si="63"/>
        <v>0</v>
      </c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18">
        <f t="shared" si="64"/>
        <v>0</v>
      </c>
      <c r="AU290" s="245"/>
    </row>
    <row r="291" spans="1:47" s="120" customFormat="1" ht="22.5" hidden="1" x14ac:dyDescent="0.35">
      <c r="A291" s="149" t="s">
        <v>244</v>
      </c>
      <c r="B291" s="130">
        <v>40</v>
      </c>
      <c r="C291" s="144">
        <f t="shared" si="65"/>
        <v>39</v>
      </c>
      <c r="D291" s="298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2"/>
      <c r="V291" s="131"/>
      <c r="W291" s="131"/>
      <c r="X291" s="131"/>
      <c r="Y291" s="131"/>
      <c r="Z291" s="150">
        <f t="shared" si="62"/>
        <v>0</v>
      </c>
      <c r="AA291" s="150">
        <f t="shared" si="63"/>
        <v>39</v>
      </c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>
        <v>7</v>
      </c>
      <c r="AQ291" s="131">
        <v>32</v>
      </c>
      <c r="AR291" s="131"/>
      <c r="AS291" s="131"/>
      <c r="AT291" s="118">
        <f t="shared" si="64"/>
        <v>39</v>
      </c>
      <c r="AU291" s="245"/>
    </row>
    <row r="292" spans="1:47" s="120" customFormat="1" ht="22.5" hidden="1" x14ac:dyDescent="0.35">
      <c r="A292" s="149" t="s">
        <v>228</v>
      </c>
      <c r="B292" s="130">
        <v>507</v>
      </c>
      <c r="C292" s="144">
        <f t="shared" si="65"/>
        <v>682</v>
      </c>
      <c r="D292" s="298"/>
      <c r="E292" s="131">
        <v>22</v>
      </c>
      <c r="F292" s="131"/>
      <c r="G292" s="131"/>
      <c r="H292" s="131">
        <v>210</v>
      </c>
      <c r="I292" s="131"/>
      <c r="J292" s="131"/>
      <c r="K292" s="131">
        <v>110</v>
      </c>
      <c r="L292" s="131"/>
      <c r="M292" s="131">
        <v>200</v>
      </c>
      <c r="N292" s="131"/>
      <c r="O292" s="131"/>
      <c r="P292" s="131"/>
      <c r="Q292" s="131"/>
      <c r="R292" s="131"/>
      <c r="S292" s="131">
        <v>20</v>
      </c>
      <c r="T292" s="131">
        <v>100</v>
      </c>
      <c r="U292" s="132"/>
      <c r="V292" s="131"/>
      <c r="W292" s="131"/>
      <c r="X292" s="131"/>
      <c r="Y292" s="131"/>
      <c r="Z292" s="150">
        <f t="shared" si="62"/>
        <v>662</v>
      </c>
      <c r="AA292" s="150">
        <f t="shared" si="63"/>
        <v>20</v>
      </c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>
        <v>20</v>
      </c>
      <c r="AS292" s="131"/>
      <c r="AT292" s="118">
        <f t="shared" si="64"/>
        <v>20</v>
      </c>
      <c r="AU292" s="245"/>
    </row>
    <row r="293" spans="1:47" s="142" customFormat="1" ht="22.5" hidden="1" x14ac:dyDescent="0.3">
      <c r="A293" s="145" t="s">
        <v>241</v>
      </c>
      <c r="B293" s="117">
        <v>9209</v>
      </c>
      <c r="C293" s="144">
        <f>Z293+AA293</f>
        <v>12291.7</v>
      </c>
      <c r="D293" s="309"/>
      <c r="E293" s="117">
        <v>1532</v>
      </c>
      <c r="F293" s="117"/>
      <c r="G293" s="117">
        <v>420</v>
      </c>
      <c r="H293" s="117">
        <v>1649</v>
      </c>
      <c r="I293" s="117">
        <v>1175</v>
      </c>
      <c r="J293" s="117"/>
      <c r="K293" s="117">
        <v>520</v>
      </c>
      <c r="L293" s="117">
        <v>39</v>
      </c>
      <c r="M293" s="117">
        <v>1889</v>
      </c>
      <c r="N293" s="117"/>
      <c r="O293" s="117">
        <v>343</v>
      </c>
      <c r="P293" s="117">
        <v>1037</v>
      </c>
      <c r="Q293" s="117">
        <v>164</v>
      </c>
      <c r="R293" s="117"/>
      <c r="S293" s="117">
        <v>900</v>
      </c>
      <c r="T293" s="117">
        <v>700</v>
      </c>
      <c r="U293" s="203">
        <v>985</v>
      </c>
      <c r="V293" s="117"/>
      <c r="W293" s="117">
        <v>215</v>
      </c>
      <c r="X293" s="117">
        <v>48</v>
      </c>
      <c r="Y293" s="117"/>
      <c r="Z293" s="150">
        <f t="shared" si="62"/>
        <v>11616</v>
      </c>
      <c r="AA293" s="150">
        <f t="shared" si="63"/>
        <v>675.7</v>
      </c>
      <c r="AB293" s="117">
        <v>16</v>
      </c>
      <c r="AC293" s="117"/>
      <c r="AD293" s="117"/>
      <c r="AE293" s="117">
        <v>50</v>
      </c>
      <c r="AF293" s="117">
        <v>100</v>
      </c>
      <c r="AG293" s="117"/>
      <c r="AH293" s="117">
        <v>35</v>
      </c>
      <c r="AI293" s="117">
        <v>10</v>
      </c>
      <c r="AJ293" s="117">
        <v>2.7</v>
      </c>
      <c r="AK293" s="117">
        <v>15</v>
      </c>
      <c r="AL293" s="117">
        <v>20</v>
      </c>
      <c r="AM293" s="117">
        <v>10</v>
      </c>
      <c r="AN293" s="117"/>
      <c r="AO293" s="117">
        <v>48</v>
      </c>
      <c r="AP293" s="117">
        <v>49</v>
      </c>
      <c r="AQ293" s="117">
        <v>200</v>
      </c>
      <c r="AR293" s="117">
        <v>120</v>
      </c>
      <c r="AS293" s="117"/>
      <c r="AT293" s="117">
        <f t="shared" si="64"/>
        <v>675.7</v>
      </c>
      <c r="AU293" s="246"/>
    </row>
    <row r="294" spans="1:47" s="142" customFormat="1" ht="22.5" hidden="1" x14ac:dyDescent="0.3">
      <c r="A294" s="145" t="s">
        <v>242</v>
      </c>
      <c r="B294" s="117">
        <v>3177</v>
      </c>
      <c r="C294" s="144">
        <f>Z294+AA294</f>
        <v>2568</v>
      </c>
      <c r="D294" s="309"/>
      <c r="E294" s="117"/>
      <c r="F294" s="117"/>
      <c r="G294" s="117"/>
      <c r="H294" s="117">
        <v>483</v>
      </c>
      <c r="I294" s="117">
        <v>550</v>
      </c>
      <c r="J294" s="117"/>
      <c r="K294" s="117"/>
      <c r="L294" s="117"/>
      <c r="M294" s="117">
        <v>1189</v>
      </c>
      <c r="N294" s="117"/>
      <c r="O294" s="117">
        <v>46</v>
      </c>
      <c r="P294" s="117"/>
      <c r="Q294" s="117"/>
      <c r="R294" s="117"/>
      <c r="S294" s="117"/>
      <c r="T294" s="117">
        <v>300</v>
      </c>
      <c r="U294" s="203"/>
      <c r="V294" s="117"/>
      <c r="W294" s="117"/>
      <c r="X294" s="117"/>
      <c r="Y294" s="117"/>
      <c r="Z294" s="150">
        <f t="shared" si="62"/>
        <v>2568</v>
      </c>
      <c r="AA294" s="150">
        <f t="shared" si="63"/>
        <v>0</v>
      </c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>
        <f t="shared" si="64"/>
        <v>0</v>
      </c>
      <c r="AU294" s="246"/>
    </row>
    <row r="295" spans="1:47" s="206" customFormat="1" ht="22.5" hidden="1" x14ac:dyDescent="0.35">
      <c r="A295" s="129" t="s">
        <v>233</v>
      </c>
      <c r="B295" s="204">
        <v>401</v>
      </c>
      <c r="C295" s="272">
        <f t="shared" ref="C295:C302" si="66">Z295+AA295</f>
        <v>200</v>
      </c>
      <c r="D295" s="298"/>
      <c r="E295" s="200"/>
      <c r="F295" s="200"/>
      <c r="G295" s="200"/>
      <c r="H295" s="200"/>
      <c r="I295" s="200"/>
      <c r="J295" s="200"/>
      <c r="K295" s="200"/>
      <c r="L295" s="200"/>
      <c r="M295" s="200">
        <v>200</v>
      </c>
      <c r="N295" s="200"/>
      <c r="O295" s="200"/>
      <c r="P295" s="200"/>
      <c r="Q295" s="200"/>
      <c r="R295" s="200"/>
      <c r="S295" s="200"/>
      <c r="T295" s="200"/>
      <c r="U295" s="201"/>
      <c r="V295" s="200"/>
      <c r="W295" s="200"/>
      <c r="X295" s="200"/>
      <c r="Y295" s="200"/>
      <c r="Z295" s="205">
        <f t="shared" si="62"/>
        <v>200</v>
      </c>
      <c r="AA295" s="205">
        <f t="shared" si="63"/>
        <v>0</v>
      </c>
      <c r="AB295" s="200"/>
      <c r="AC295" s="200"/>
      <c r="AD295" s="200"/>
      <c r="AE295" s="200"/>
      <c r="AF295" s="200"/>
      <c r="AG295" s="200"/>
      <c r="AH295" s="200"/>
      <c r="AI295" s="200"/>
      <c r="AJ295" s="200"/>
      <c r="AK295" s="200"/>
      <c r="AL295" s="200"/>
      <c r="AM295" s="200"/>
      <c r="AN295" s="200"/>
      <c r="AO295" s="200"/>
      <c r="AP295" s="200"/>
      <c r="AQ295" s="200"/>
      <c r="AR295" s="200"/>
      <c r="AS295" s="200"/>
      <c r="AT295" s="123">
        <f t="shared" si="64"/>
        <v>0</v>
      </c>
      <c r="AU295" s="202"/>
    </row>
    <row r="296" spans="1:47" s="142" customFormat="1" ht="22.5" hidden="1" x14ac:dyDescent="0.35">
      <c r="A296" s="145" t="s">
        <v>60</v>
      </c>
      <c r="B296" s="117">
        <v>401</v>
      </c>
      <c r="C296" s="144">
        <f t="shared" si="66"/>
        <v>200</v>
      </c>
      <c r="D296" s="309"/>
      <c r="E296" s="117"/>
      <c r="F296" s="117"/>
      <c r="G296" s="117"/>
      <c r="H296" s="117"/>
      <c r="I296" s="117"/>
      <c r="J296" s="117"/>
      <c r="K296" s="117"/>
      <c r="L296" s="117"/>
      <c r="M296" s="118">
        <v>200</v>
      </c>
      <c r="N296" s="117"/>
      <c r="O296" s="117"/>
      <c r="P296" s="117"/>
      <c r="Q296" s="117"/>
      <c r="R296" s="117"/>
      <c r="S296" s="117"/>
      <c r="T296" s="117"/>
      <c r="U296" s="203"/>
      <c r="V296" s="117"/>
      <c r="W296" s="117"/>
      <c r="X296" s="117"/>
      <c r="Y296" s="117"/>
      <c r="Z296" s="150">
        <f t="shared" si="62"/>
        <v>200</v>
      </c>
      <c r="AA296" s="150">
        <f t="shared" si="63"/>
        <v>0</v>
      </c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>
        <f t="shared" si="64"/>
        <v>0</v>
      </c>
      <c r="AU296" s="246"/>
    </row>
    <row r="297" spans="1:47" s="206" customFormat="1" ht="22.5" hidden="1" x14ac:dyDescent="0.35">
      <c r="A297" s="129" t="s">
        <v>35</v>
      </c>
      <c r="B297" s="214">
        <f>B296/B295</f>
        <v>1</v>
      </c>
      <c r="C297" s="212">
        <f>C296/C295</f>
        <v>1</v>
      </c>
      <c r="D297" s="298"/>
      <c r="E297" s="211"/>
      <c r="F297" s="211"/>
      <c r="G297" s="211"/>
      <c r="H297" s="211"/>
      <c r="I297" s="211"/>
      <c r="J297" s="211"/>
      <c r="K297" s="211"/>
      <c r="L297" s="211"/>
      <c r="M297" s="211">
        <f t="shared" ref="M297:AA297" si="67">M296/M295</f>
        <v>1</v>
      </c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2">
        <f t="shared" si="67"/>
        <v>1</v>
      </c>
      <c r="AA297" s="212" t="e">
        <f t="shared" si="67"/>
        <v>#DIV/0!</v>
      </c>
      <c r="AB297" s="200"/>
      <c r="AC297" s="200"/>
      <c r="AD297" s="200"/>
      <c r="AE297" s="200"/>
      <c r="AF297" s="200"/>
      <c r="AG297" s="200"/>
      <c r="AH297" s="200"/>
      <c r="AI297" s="200"/>
      <c r="AJ297" s="200"/>
      <c r="AK297" s="200"/>
      <c r="AL297" s="200"/>
      <c r="AM297" s="200"/>
      <c r="AN297" s="200"/>
      <c r="AO297" s="200"/>
      <c r="AP297" s="200"/>
      <c r="AQ297" s="200"/>
      <c r="AR297" s="200"/>
      <c r="AS297" s="200"/>
      <c r="AT297" s="123">
        <f t="shared" si="64"/>
        <v>0</v>
      </c>
      <c r="AU297" s="202"/>
    </row>
    <row r="298" spans="1:47" s="206" customFormat="1" ht="22.5" hidden="1" x14ac:dyDescent="0.35">
      <c r="A298" s="129" t="s">
        <v>234</v>
      </c>
      <c r="B298" s="200">
        <v>1842</v>
      </c>
      <c r="C298" s="271">
        <f>Z298+AA298</f>
        <v>1819</v>
      </c>
      <c r="D298" s="298"/>
      <c r="E298" s="200">
        <v>106</v>
      </c>
      <c r="F298" s="200"/>
      <c r="G298" s="200"/>
      <c r="H298" s="200"/>
      <c r="I298" s="200">
        <v>424</v>
      </c>
      <c r="J298" s="200"/>
      <c r="K298" s="200"/>
      <c r="L298" s="200"/>
      <c r="M298" s="200">
        <v>800</v>
      </c>
      <c r="N298" s="200"/>
      <c r="O298" s="200">
        <v>406</v>
      </c>
      <c r="P298" s="200"/>
      <c r="Q298" s="200"/>
      <c r="R298" s="200"/>
      <c r="S298" s="200">
        <v>83</v>
      </c>
      <c r="T298" s="200"/>
      <c r="U298" s="201"/>
      <c r="V298" s="200"/>
      <c r="W298" s="200"/>
      <c r="X298" s="200"/>
      <c r="Y298" s="200"/>
      <c r="Z298" s="210">
        <f>SUM(E298:Y298)</f>
        <v>1819</v>
      </c>
      <c r="AA298" s="210">
        <f>SUM(AB298:AS298)</f>
        <v>0</v>
      </c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  <c r="AS298" s="200"/>
      <c r="AT298" s="123">
        <f t="shared" si="64"/>
        <v>0</v>
      </c>
      <c r="AU298" s="202"/>
    </row>
    <row r="299" spans="1:47" s="142" customFormat="1" ht="22.5" hidden="1" x14ac:dyDescent="0.35">
      <c r="A299" s="145" t="s">
        <v>231</v>
      </c>
      <c r="B299" s="117">
        <v>1842</v>
      </c>
      <c r="C299" s="144">
        <f>Z299+AA299</f>
        <v>1819</v>
      </c>
      <c r="D299" s="309"/>
      <c r="E299" s="118">
        <v>106</v>
      </c>
      <c r="F299" s="117"/>
      <c r="G299" s="117"/>
      <c r="H299" s="117"/>
      <c r="I299" s="118">
        <v>424</v>
      </c>
      <c r="J299" s="117"/>
      <c r="K299" s="117"/>
      <c r="L299" s="117"/>
      <c r="M299" s="118">
        <v>800</v>
      </c>
      <c r="N299" s="117"/>
      <c r="O299" s="118">
        <v>406</v>
      </c>
      <c r="P299" s="117"/>
      <c r="Q299" s="117"/>
      <c r="R299" s="117"/>
      <c r="S299" s="117">
        <v>83</v>
      </c>
      <c r="T299" s="117"/>
      <c r="U299" s="203"/>
      <c r="V299" s="117"/>
      <c r="W299" s="117"/>
      <c r="X299" s="117"/>
      <c r="Y299" s="117"/>
      <c r="Z299" s="210">
        <f>SUM(E299:Y299)</f>
        <v>1819</v>
      </c>
      <c r="AA299" s="210">
        <f>SUM(AB299:AS299)</f>
        <v>0</v>
      </c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23">
        <f t="shared" si="64"/>
        <v>0</v>
      </c>
      <c r="AU299" s="246"/>
    </row>
    <row r="300" spans="1:47" s="206" customFormat="1" ht="22.5" hidden="1" x14ac:dyDescent="0.35">
      <c r="A300" s="129" t="s">
        <v>35</v>
      </c>
      <c r="B300" s="214">
        <f>B299/B298</f>
        <v>1</v>
      </c>
      <c r="C300" s="212">
        <f>C299/C298</f>
        <v>1</v>
      </c>
      <c r="D300" s="298"/>
      <c r="E300" s="211">
        <f t="shared" ref="E300:Z300" si="68">E299/E298</f>
        <v>1</v>
      </c>
      <c r="F300" s="211"/>
      <c r="G300" s="211"/>
      <c r="H300" s="211"/>
      <c r="I300" s="211">
        <f t="shared" si="68"/>
        <v>1</v>
      </c>
      <c r="J300" s="211"/>
      <c r="K300" s="211"/>
      <c r="L300" s="211"/>
      <c r="M300" s="211">
        <f t="shared" si="68"/>
        <v>1</v>
      </c>
      <c r="N300" s="211"/>
      <c r="O300" s="211">
        <f t="shared" si="68"/>
        <v>1</v>
      </c>
      <c r="P300" s="211"/>
      <c r="Q300" s="211"/>
      <c r="R300" s="211"/>
      <c r="S300" s="211">
        <f t="shared" si="68"/>
        <v>1</v>
      </c>
      <c r="T300" s="211"/>
      <c r="U300" s="211"/>
      <c r="V300" s="211"/>
      <c r="W300" s="211"/>
      <c r="X300" s="211"/>
      <c r="Y300" s="211"/>
      <c r="Z300" s="212">
        <f t="shared" si="68"/>
        <v>1</v>
      </c>
      <c r="AA300" s="212">
        <v>0</v>
      </c>
      <c r="AB300" s="200"/>
      <c r="AC300" s="200"/>
      <c r="AD300" s="200"/>
      <c r="AE300" s="200"/>
      <c r="AF300" s="200"/>
      <c r="AG300" s="200"/>
      <c r="AH300" s="200"/>
      <c r="AI300" s="200"/>
      <c r="AJ300" s="200"/>
      <c r="AK300" s="200"/>
      <c r="AL300" s="200"/>
      <c r="AM300" s="200"/>
      <c r="AN300" s="200"/>
      <c r="AO300" s="200"/>
      <c r="AP300" s="200"/>
      <c r="AQ300" s="200"/>
      <c r="AR300" s="200"/>
      <c r="AS300" s="200"/>
      <c r="AT300" s="123"/>
      <c r="AU300" s="202"/>
    </row>
    <row r="301" spans="1:47" s="209" customFormat="1" ht="22.5" hidden="1" x14ac:dyDescent="0.35">
      <c r="A301" s="145" t="s">
        <v>238</v>
      </c>
      <c r="B301" s="117">
        <v>689</v>
      </c>
      <c r="C301" s="144">
        <f t="shared" si="66"/>
        <v>751</v>
      </c>
      <c r="D301" s="309"/>
      <c r="E301" s="123"/>
      <c r="F301" s="123"/>
      <c r="G301" s="123"/>
      <c r="H301" s="123"/>
      <c r="I301" s="123">
        <v>236</v>
      </c>
      <c r="J301" s="123"/>
      <c r="K301" s="123"/>
      <c r="L301" s="123"/>
      <c r="M301" s="123"/>
      <c r="N301" s="123"/>
      <c r="O301" s="123">
        <v>50</v>
      </c>
      <c r="P301" s="123">
        <v>15</v>
      </c>
      <c r="Q301" s="123"/>
      <c r="R301" s="123"/>
      <c r="S301" s="123"/>
      <c r="T301" s="123"/>
      <c r="U301" s="213"/>
      <c r="V301" s="123">
        <v>450</v>
      </c>
      <c r="W301" s="123"/>
      <c r="X301" s="123"/>
      <c r="Y301" s="123"/>
      <c r="Z301" s="205">
        <f>SUM(E301:Y301)</f>
        <v>751</v>
      </c>
      <c r="AA301" s="205">
        <f>SUM(AB301:AS301)</f>
        <v>0</v>
      </c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>
        <f>SUM(AB301:AS301)</f>
        <v>0</v>
      </c>
      <c r="AU301" s="247"/>
    </row>
    <row r="302" spans="1:47" s="142" customFormat="1" ht="22.5" hidden="1" x14ac:dyDescent="0.35">
      <c r="A302" s="145" t="s">
        <v>232</v>
      </c>
      <c r="B302" s="117">
        <v>374</v>
      </c>
      <c r="C302" s="144">
        <f t="shared" si="66"/>
        <v>841</v>
      </c>
      <c r="D302" s="309"/>
      <c r="E302" s="118">
        <v>25</v>
      </c>
      <c r="F302" s="118"/>
      <c r="G302" s="118"/>
      <c r="H302" s="118"/>
      <c r="I302" s="118">
        <v>83</v>
      </c>
      <c r="J302" s="118"/>
      <c r="K302" s="118">
        <v>100</v>
      </c>
      <c r="L302" s="118"/>
      <c r="M302" s="118">
        <v>145</v>
      </c>
      <c r="N302" s="118"/>
      <c r="O302" s="118">
        <v>105</v>
      </c>
      <c r="P302" s="118"/>
      <c r="Q302" s="118"/>
      <c r="R302" s="118"/>
      <c r="S302" s="118">
        <v>233</v>
      </c>
      <c r="T302" s="118"/>
      <c r="U302" s="119"/>
      <c r="V302" s="118">
        <v>150</v>
      </c>
      <c r="W302" s="118"/>
      <c r="X302" s="118"/>
      <c r="Y302" s="118"/>
      <c r="Z302" s="150">
        <f>SUM(E302:Y302)</f>
        <v>841</v>
      </c>
      <c r="AA302" s="150">
        <f>SUM(AB302:AS302)</f>
        <v>0</v>
      </c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>
        <f>SUM(AB302:AS302)</f>
        <v>0</v>
      </c>
      <c r="AU302" s="246"/>
    </row>
    <row r="303" spans="1:47" s="206" customFormat="1" ht="22.5" hidden="1" x14ac:dyDescent="0.35">
      <c r="A303" s="129" t="s">
        <v>51</v>
      </c>
      <c r="B303" s="200">
        <v>94</v>
      </c>
      <c r="C303" s="271">
        <v>40</v>
      </c>
      <c r="D303" s="298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1"/>
      <c r="V303" s="200"/>
      <c r="W303" s="200"/>
      <c r="X303" s="200"/>
      <c r="Y303" s="200">
        <v>30</v>
      </c>
      <c r="Z303" s="205">
        <f>SUM(E303:Y303)</f>
        <v>30</v>
      </c>
      <c r="AA303" s="205">
        <f>SUM(AB303:AS303)</f>
        <v>25</v>
      </c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>
        <v>2</v>
      </c>
      <c r="AN303" s="200">
        <v>23</v>
      </c>
      <c r="AO303" s="200"/>
      <c r="AP303" s="200"/>
      <c r="AQ303" s="200"/>
      <c r="AR303" s="200"/>
      <c r="AS303" s="200"/>
      <c r="AT303" s="208">
        <f>SUM(AB303:AS303)</f>
        <v>25</v>
      </c>
      <c r="AU303" s="202"/>
    </row>
    <row r="304" spans="1:47" s="142" customFormat="1" ht="22.5" hidden="1" x14ac:dyDescent="0.35">
      <c r="A304" s="145" t="s">
        <v>52</v>
      </c>
      <c r="B304" s="117">
        <v>63.7</v>
      </c>
      <c r="C304" s="239">
        <f>Z304+AA304</f>
        <v>51</v>
      </c>
      <c r="D304" s="309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9"/>
      <c r="V304" s="118"/>
      <c r="W304" s="118"/>
      <c r="X304" s="118"/>
      <c r="Y304" s="118">
        <v>30</v>
      </c>
      <c r="Z304" s="203">
        <f>SUM(E304:Y304)</f>
        <v>30</v>
      </c>
      <c r="AA304" s="203">
        <f>SUM(AB304:AS304)</f>
        <v>21</v>
      </c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>
        <v>1</v>
      </c>
      <c r="AN304" s="117">
        <v>20</v>
      </c>
      <c r="AO304" s="117"/>
      <c r="AP304" s="117"/>
      <c r="AQ304" s="117"/>
      <c r="AR304" s="117"/>
      <c r="AS304" s="117"/>
      <c r="AT304" s="117">
        <f>SUM(AB304:AS304)</f>
        <v>21</v>
      </c>
      <c r="AU304" s="246"/>
    </row>
    <row r="305" spans="1:47" s="206" customFormat="1" ht="22.5" hidden="1" x14ac:dyDescent="0.35">
      <c r="A305" s="129" t="s">
        <v>35</v>
      </c>
      <c r="B305" s="214">
        <f>B304/B303</f>
        <v>0.67765957446808511</v>
      </c>
      <c r="C305" s="243">
        <f>C304/C303</f>
        <v>1.2749999999999999</v>
      </c>
      <c r="D305" s="298"/>
      <c r="E305" s="240"/>
      <c r="F305" s="240"/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>
        <f t="shared" ref="Y305:AT305" si="69">Y304/Y303</f>
        <v>1</v>
      </c>
      <c r="Z305" s="243">
        <f t="shared" si="69"/>
        <v>1</v>
      </c>
      <c r="AA305" s="243">
        <f t="shared" si="69"/>
        <v>0.84</v>
      </c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>
        <f t="shared" si="69"/>
        <v>0.5</v>
      </c>
      <c r="AN305" s="240">
        <f t="shared" si="69"/>
        <v>0.86956521739130432</v>
      </c>
      <c r="AO305" s="240"/>
      <c r="AP305" s="240"/>
      <c r="AQ305" s="240"/>
      <c r="AR305" s="240"/>
      <c r="AS305" s="240"/>
      <c r="AT305" s="243">
        <f t="shared" si="69"/>
        <v>0.84</v>
      </c>
      <c r="AU305" s="202"/>
    </row>
    <row r="306" spans="1:47" s="120" customFormat="1" ht="0.75" hidden="1" customHeight="1" x14ac:dyDescent="0.35">
      <c r="A306" s="236" t="s">
        <v>178</v>
      </c>
      <c r="B306" s="122">
        <v>0</v>
      </c>
      <c r="C306" s="94">
        <f>Z306+AA306</f>
        <v>7</v>
      </c>
      <c r="D306" s="296"/>
      <c r="E306" s="236">
        <v>1</v>
      </c>
      <c r="F306" s="236"/>
      <c r="G306" s="236"/>
      <c r="H306" s="236">
        <v>1</v>
      </c>
      <c r="I306" s="236">
        <v>1</v>
      </c>
      <c r="J306" s="236"/>
      <c r="K306" s="236"/>
      <c r="L306" s="236"/>
      <c r="M306" s="236">
        <v>1</v>
      </c>
      <c r="N306" s="236"/>
      <c r="O306" s="236">
        <v>1</v>
      </c>
      <c r="P306" s="236">
        <v>1</v>
      </c>
      <c r="Q306" s="236"/>
      <c r="R306" s="236"/>
      <c r="S306" s="236">
        <v>1</v>
      </c>
      <c r="T306" s="236"/>
      <c r="U306" s="237"/>
      <c r="V306" s="236"/>
      <c r="W306" s="236"/>
      <c r="X306" s="236"/>
      <c r="Y306" s="236"/>
      <c r="Z306" s="238">
        <f>SUM(E306:Y306)</f>
        <v>7</v>
      </c>
      <c r="AA306" s="238">
        <f>SUM(AB306:AS306)</f>
        <v>0</v>
      </c>
      <c r="AB306" s="236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118"/>
      <c r="AT306" s="118">
        <f>SUM(AB306:AS306)</f>
        <v>0</v>
      </c>
      <c r="AU306" s="245"/>
    </row>
    <row r="307" spans="1:47" ht="22.5" hidden="1" x14ac:dyDescent="0.35">
      <c r="A307" s="72" t="s">
        <v>236</v>
      </c>
      <c r="B307" s="74">
        <v>21</v>
      </c>
      <c r="C307" s="117">
        <f>Z307+AA307</f>
        <v>21</v>
      </c>
      <c r="D307" s="310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203">
        <f>SUM(E307:Y307)</f>
        <v>0</v>
      </c>
      <c r="AA307" s="203">
        <f>SUM(AB307:AS307)</f>
        <v>21</v>
      </c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>
        <v>4</v>
      </c>
      <c r="AN307" s="72">
        <v>17</v>
      </c>
      <c r="AO307" s="72"/>
      <c r="AP307" s="72"/>
      <c r="AQ307" s="72"/>
      <c r="AR307" s="72"/>
      <c r="AS307" s="72"/>
      <c r="AT307" s="118">
        <f>SUM(AB307:AS307)</f>
        <v>21</v>
      </c>
      <c r="AU307" s="248"/>
    </row>
    <row r="308" spans="1:47" s="2" customFormat="1" ht="21.75" hidden="1" x14ac:dyDescent="0.3">
      <c r="A308" s="117" t="s">
        <v>237</v>
      </c>
      <c r="B308" s="117">
        <v>21</v>
      </c>
      <c r="C308" s="117">
        <f>Z308+AA308</f>
        <v>14.5</v>
      </c>
      <c r="D308" s="27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203"/>
      <c r="V308" s="117"/>
      <c r="W308" s="117"/>
      <c r="X308" s="117"/>
      <c r="Y308" s="117"/>
      <c r="Z308" s="203">
        <f>SUM(E308:Y308)</f>
        <v>0</v>
      </c>
      <c r="AA308" s="203">
        <f>SUM(AB308:AS308)</f>
        <v>14.5</v>
      </c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>
        <v>14.5</v>
      </c>
      <c r="AO308" s="117"/>
      <c r="AP308" s="117"/>
      <c r="AQ308" s="117"/>
      <c r="AR308" s="117"/>
      <c r="AS308" s="117"/>
      <c r="AT308" s="117">
        <f>SUM(AB308:AS308)</f>
        <v>14.5</v>
      </c>
      <c r="AU308" s="254"/>
    </row>
    <row r="309" spans="1:47" ht="22.5" hidden="1" x14ac:dyDescent="0.35">
      <c r="A309" s="72" t="s">
        <v>35</v>
      </c>
      <c r="B309" s="241">
        <f>B308/B307</f>
        <v>1</v>
      </c>
      <c r="C309" s="242">
        <f>C308/C307</f>
        <v>0.69047619047619047</v>
      </c>
      <c r="D309" s="310"/>
      <c r="E309" s="241"/>
      <c r="F309" s="241"/>
      <c r="G309" s="241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2"/>
      <c r="AA309" s="242">
        <f t="shared" ref="AA309:AT309" si="70">AA308/AA307</f>
        <v>0.69047619047619047</v>
      </c>
      <c r="AB309" s="241"/>
      <c r="AC309" s="241"/>
      <c r="AD309" s="241"/>
      <c r="AE309" s="241"/>
      <c r="AF309" s="241"/>
      <c r="AG309" s="241"/>
      <c r="AH309" s="241"/>
      <c r="AI309" s="241"/>
      <c r="AJ309" s="241"/>
      <c r="AK309" s="241"/>
      <c r="AL309" s="241"/>
      <c r="AM309" s="241">
        <f t="shared" si="70"/>
        <v>0</v>
      </c>
      <c r="AN309" s="241">
        <f t="shared" si="70"/>
        <v>0.8529411764705882</v>
      </c>
      <c r="AO309" s="241"/>
      <c r="AP309" s="241"/>
      <c r="AQ309" s="241"/>
      <c r="AR309" s="241"/>
      <c r="AS309" s="241"/>
      <c r="AT309" s="242">
        <f t="shared" si="70"/>
        <v>0.69047619047619047</v>
      </c>
      <c r="AU309" s="248"/>
    </row>
    <row r="310" spans="1:47" s="264" customFormat="1" ht="21.75" x14ac:dyDescent="0.3">
      <c r="A310" s="263" t="s">
        <v>129</v>
      </c>
      <c r="B310" s="263">
        <v>1975</v>
      </c>
      <c r="C310" s="263">
        <f>Z310+AA310</f>
        <v>1582</v>
      </c>
      <c r="D310" s="276"/>
      <c r="E310" s="263">
        <v>210</v>
      </c>
      <c r="F310" s="263"/>
      <c r="G310" s="263"/>
      <c r="H310" s="263">
        <v>100</v>
      </c>
      <c r="I310" s="263">
        <v>150</v>
      </c>
      <c r="J310" s="263"/>
      <c r="K310" s="263"/>
      <c r="L310" s="263"/>
      <c r="M310" s="263">
        <v>205</v>
      </c>
      <c r="N310" s="263"/>
      <c r="O310" s="263">
        <v>117</v>
      </c>
      <c r="P310" s="263">
        <v>200</v>
      </c>
      <c r="Q310" s="263"/>
      <c r="R310" s="263">
        <v>500</v>
      </c>
      <c r="S310" s="263"/>
      <c r="T310" s="263">
        <v>100</v>
      </c>
      <c r="U310" s="263"/>
      <c r="V310" s="263"/>
      <c r="W310" s="263"/>
      <c r="X310" s="263"/>
      <c r="Y310" s="263"/>
      <c r="Z310" s="263">
        <f>SUM(E310:Y310)</f>
        <v>1582</v>
      </c>
      <c r="AA310" s="263">
        <f>SUM(AB310:AS310)</f>
        <v>0</v>
      </c>
      <c r="AB310" s="263"/>
      <c r="AC310" s="263"/>
      <c r="AD310" s="263"/>
      <c r="AE310" s="263"/>
      <c r="AF310" s="263"/>
      <c r="AG310" s="263"/>
      <c r="AH310" s="263"/>
      <c r="AI310" s="263"/>
      <c r="AJ310" s="263"/>
      <c r="AK310" s="263"/>
      <c r="AL310" s="263"/>
      <c r="AM310" s="263"/>
      <c r="AN310" s="263"/>
      <c r="AO310" s="263"/>
      <c r="AP310" s="263"/>
      <c r="AQ310" s="263"/>
      <c r="AR310" s="263"/>
      <c r="AS310" s="263"/>
      <c r="AT310" s="263">
        <f>SUM(AB310:AS310)</f>
        <v>0</v>
      </c>
      <c r="AU310" s="289"/>
    </row>
    <row r="311" spans="1:47" s="245" customFormat="1" ht="22.5" customHeight="1" x14ac:dyDescent="0.35">
      <c r="A311" s="149" t="s">
        <v>222</v>
      </c>
      <c r="B311" s="131">
        <v>4319</v>
      </c>
      <c r="C311" s="273">
        <v>4899</v>
      </c>
      <c r="D311" s="310"/>
      <c r="E311" s="131">
        <v>739</v>
      </c>
      <c r="F311" s="131"/>
      <c r="G311" s="131">
        <v>401</v>
      </c>
      <c r="H311" s="131"/>
      <c r="I311" s="131">
        <v>781</v>
      </c>
      <c r="J311" s="131"/>
      <c r="K311" s="131">
        <v>80</v>
      </c>
      <c r="L311" s="131">
        <v>45</v>
      </c>
      <c r="M311" s="131">
        <v>1225</v>
      </c>
      <c r="N311" s="131">
        <v>69</v>
      </c>
      <c r="O311" s="131">
        <v>482</v>
      </c>
      <c r="P311" s="131"/>
      <c r="Q311" s="131">
        <v>30</v>
      </c>
      <c r="R311" s="131"/>
      <c r="S311" s="131">
        <v>330</v>
      </c>
      <c r="T311" s="131"/>
      <c r="U311" s="132"/>
      <c r="V311" s="131"/>
      <c r="W311" s="131">
        <v>20</v>
      </c>
      <c r="X311" s="131">
        <v>16</v>
      </c>
      <c r="Y311" s="131"/>
      <c r="Z311" s="268">
        <f>SUM(E311:Y311)</f>
        <v>4218</v>
      </c>
      <c r="AA311" s="268">
        <f>SUM(AB311:AS311)</f>
        <v>258.55</v>
      </c>
      <c r="AB311" s="131">
        <v>8</v>
      </c>
      <c r="AC311" s="131"/>
      <c r="AD311" s="131"/>
      <c r="AE311" s="131"/>
      <c r="AF311" s="131"/>
      <c r="AG311" s="131">
        <v>12.4</v>
      </c>
      <c r="AH311" s="131">
        <v>15</v>
      </c>
      <c r="AI311" s="131">
        <v>2.15</v>
      </c>
      <c r="AJ311" s="131"/>
      <c r="AK311" s="131">
        <v>15</v>
      </c>
      <c r="AL311" s="131"/>
      <c r="AM311" s="131">
        <v>4</v>
      </c>
      <c r="AN311" s="131"/>
      <c r="AO311" s="131">
        <v>10</v>
      </c>
      <c r="AP311" s="131">
        <v>20</v>
      </c>
      <c r="AQ311" s="131">
        <v>172</v>
      </c>
      <c r="AR311" s="131"/>
      <c r="AS311" s="131"/>
      <c r="AT311" s="118">
        <f>SUM(AB311:AS311)</f>
        <v>258.55</v>
      </c>
    </row>
    <row r="312" spans="1:47" s="255" customFormat="1" ht="21.75" x14ac:dyDescent="0.3">
      <c r="A312" s="117" t="s">
        <v>248</v>
      </c>
      <c r="B312" s="146">
        <v>4073</v>
      </c>
      <c r="C312" s="146">
        <f>Z312+AA312</f>
        <v>4442.55</v>
      </c>
      <c r="D312" s="276"/>
      <c r="E312" s="146">
        <v>739</v>
      </c>
      <c r="F312" s="146"/>
      <c r="G312" s="146">
        <v>401</v>
      </c>
      <c r="H312" s="146"/>
      <c r="I312" s="146">
        <v>781</v>
      </c>
      <c r="J312" s="146"/>
      <c r="K312" s="146">
        <v>150</v>
      </c>
      <c r="L312" s="146">
        <v>45</v>
      </c>
      <c r="M312" s="146">
        <v>1225</v>
      </c>
      <c r="N312" s="146">
        <v>69</v>
      </c>
      <c r="O312" s="146">
        <v>482</v>
      </c>
      <c r="P312" s="146"/>
      <c r="Q312" s="146">
        <v>30</v>
      </c>
      <c r="R312" s="146"/>
      <c r="S312" s="146">
        <v>293</v>
      </c>
      <c r="T312" s="146"/>
      <c r="U312" s="257"/>
      <c r="V312" s="146"/>
      <c r="W312" s="146">
        <v>20</v>
      </c>
      <c r="X312" s="146">
        <v>16</v>
      </c>
      <c r="Y312" s="146"/>
      <c r="Z312" s="257">
        <f>SUM(E312:Y312)</f>
        <v>4251</v>
      </c>
      <c r="AA312" s="257">
        <f>SUM(AB312:AS312)</f>
        <v>191.55</v>
      </c>
      <c r="AB312" s="146">
        <v>8</v>
      </c>
      <c r="AC312" s="146"/>
      <c r="AD312" s="146">
        <v>30</v>
      </c>
      <c r="AE312" s="146"/>
      <c r="AF312" s="146"/>
      <c r="AG312" s="146">
        <v>12.4</v>
      </c>
      <c r="AH312" s="146">
        <v>35</v>
      </c>
      <c r="AI312" s="146">
        <v>2.15</v>
      </c>
      <c r="AJ312" s="146"/>
      <c r="AK312" s="146">
        <v>15</v>
      </c>
      <c r="AL312" s="146"/>
      <c r="AM312" s="146">
        <v>4</v>
      </c>
      <c r="AN312" s="146"/>
      <c r="AO312" s="146">
        <v>10</v>
      </c>
      <c r="AP312" s="146">
        <v>10</v>
      </c>
      <c r="AQ312" s="146">
        <v>65</v>
      </c>
      <c r="AR312" s="146"/>
      <c r="AS312" s="146"/>
      <c r="AT312" s="146">
        <f>SUM(AB312:AS312)</f>
        <v>191.55</v>
      </c>
      <c r="AU312" s="254"/>
    </row>
    <row r="313" spans="1:47" s="266" customFormat="1" ht="22.5" x14ac:dyDescent="0.35">
      <c r="A313" s="267" t="s">
        <v>35</v>
      </c>
      <c r="B313" s="265">
        <f>B312/B311</f>
        <v>0.94304237091919429</v>
      </c>
      <c r="C313" s="274">
        <f t="shared" ref="C313" si="71">C312/C311</f>
        <v>0.90682792406613599</v>
      </c>
      <c r="D313" s="310"/>
      <c r="E313" s="265">
        <f>E312/E311</f>
        <v>1</v>
      </c>
      <c r="F313" s="265"/>
      <c r="G313" s="265"/>
      <c r="H313" s="265"/>
      <c r="I313" s="265">
        <f t="shared" ref="I313:AT313" si="72">I312/I311</f>
        <v>1</v>
      </c>
      <c r="J313" s="265"/>
      <c r="K313" s="265">
        <f t="shared" si="72"/>
        <v>1.875</v>
      </c>
      <c r="L313" s="265">
        <f t="shared" si="72"/>
        <v>1</v>
      </c>
      <c r="M313" s="265">
        <f t="shared" si="72"/>
        <v>1</v>
      </c>
      <c r="N313" s="265">
        <f t="shared" si="72"/>
        <v>1</v>
      </c>
      <c r="O313" s="265">
        <f t="shared" si="72"/>
        <v>1</v>
      </c>
      <c r="P313" s="265"/>
      <c r="Q313" s="265">
        <f t="shared" si="72"/>
        <v>1</v>
      </c>
      <c r="R313" s="265"/>
      <c r="S313" s="265">
        <f t="shared" si="72"/>
        <v>0.88787878787878793</v>
      </c>
      <c r="T313" s="265"/>
      <c r="U313" s="265"/>
      <c r="V313" s="265"/>
      <c r="W313" s="265">
        <f t="shared" si="72"/>
        <v>1</v>
      </c>
      <c r="X313" s="265">
        <f t="shared" si="72"/>
        <v>1</v>
      </c>
      <c r="Y313" s="265"/>
      <c r="Z313" s="274">
        <f t="shared" si="72"/>
        <v>1.007823613086771</v>
      </c>
      <c r="AA313" s="274">
        <f t="shared" si="72"/>
        <v>0.74086250241732743</v>
      </c>
      <c r="AB313" s="265">
        <f t="shared" si="72"/>
        <v>1</v>
      </c>
      <c r="AC313" s="265"/>
      <c r="AD313" s="265" t="e">
        <f t="shared" si="72"/>
        <v>#DIV/0!</v>
      </c>
      <c r="AE313" s="265" t="e">
        <f t="shared" si="72"/>
        <v>#DIV/0!</v>
      </c>
      <c r="AF313" s="265"/>
      <c r="AG313" s="265">
        <f t="shared" si="72"/>
        <v>1</v>
      </c>
      <c r="AH313" s="265">
        <f t="shared" si="72"/>
        <v>2.3333333333333335</v>
      </c>
      <c r="AI313" s="265">
        <f t="shared" si="72"/>
        <v>1</v>
      </c>
      <c r="AJ313" s="265"/>
      <c r="AK313" s="265">
        <f t="shared" si="72"/>
        <v>1</v>
      </c>
      <c r="AL313" s="265"/>
      <c r="AM313" s="265">
        <f t="shared" si="72"/>
        <v>1</v>
      </c>
      <c r="AN313" s="265"/>
      <c r="AO313" s="265">
        <f t="shared" si="72"/>
        <v>1</v>
      </c>
      <c r="AP313" s="265">
        <f t="shared" si="72"/>
        <v>0.5</v>
      </c>
      <c r="AQ313" s="265">
        <f t="shared" si="72"/>
        <v>0.37790697674418605</v>
      </c>
      <c r="AR313" s="265"/>
      <c r="AS313" s="265"/>
      <c r="AT313" s="274">
        <f t="shared" si="72"/>
        <v>0.74086250241732743</v>
      </c>
    </row>
    <row r="314" spans="1:47" s="283" customFormat="1" ht="22.5" x14ac:dyDescent="0.35">
      <c r="A314" s="281" t="s">
        <v>138</v>
      </c>
      <c r="B314" s="282">
        <v>461</v>
      </c>
      <c r="C314" s="263">
        <f>Z314+AA314</f>
        <v>878</v>
      </c>
      <c r="D314" s="310"/>
      <c r="E314" s="282">
        <v>25</v>
      </c>
      <c r="F314" s="282"/>
      <c r="G314" s="282"/>
      <c r="H314" s="282"/>
      <c r="I314" s="282">
        <v>83</v>
      </c>
      <c r="J314" s="282"/>
      <c r="K314" s="282">
        <v>100</v>
      </c>
      <c r="L314" s="282"/>
      <c r="M314" s="282"/>
      <c r="N314" s="282">
        <v>182</v>
      </c>
      <c r="O314" s="282">
        <v>105</v>
      </c>
      <c r="P314" s="282"/>
      <c r="Q314" s="282"/>
      <c r="R314" s="282"/>
      <c r="S314" s="282">
        <v>233</v>
      </c>
      <c r="T314" s="282"/>
      <c r="U314" s="282"/>
      <c r="V314" s="282">
        <v>150</v>
      </c>
      <c r="W314" s="282"/>
      <c r="X314" s="282"/>
      <c r="Y314" s="282"/>
      <c r="Z314" s="263">
        <f>SUM(E314:Y314)</f>
        <v>878</v>
      </c>
      <c r="AA314" s="263">
        <v>0</v>
      </c>
      <c r="AB314" s="282"/>
      <c r="AC314" s="282"/>
      <c r="AD314" s="282"/>
      <c r="AE314" s="282"/>
      <c r="AF314" s="282"/>
      <c r="AG314" s="282"/>
      <c r="AH314" s="282"/>
      <c r="AI314" s="282"/>
      <c r="AJ314" s="282"/>
      <c r="AK314" s="282"/>
      <c r="AL314" s="282"/>
      <c r="AM314" s="282"/>
      <c r="AN314" s="282"/>
      <c r="AO314" s="282"/>
      <c r="AP314" s="282"/>
      <c r="AQ314" s="282"/>
      <c r="AR314" s="282"/>
      <c r="AS314" s="282"/>
      <c r="AT314" s="263">
        <v>0</v>
      </c>
    </row>
    <row r="315" spans="1:47" s="284" customFormat="1" ht="21.75" x14ac:dyDescent="0.3">
      <c r="A315" s="263" t="s">
        <v>139</v>
      </c>
      <c r="B315" s="263">
        <v>552</v>
      </c>
      <c r="C315" s="263">
        <f>SUM(Z315+AA315)</f>
        <v>430</v>
      </c>
      <c r="D315" s="276"/>
      <c r="E315" s="263"/>
      <c r="F315" s="263"/>
      <c r="G315" s="263"/>
      <c r="H315" s="263"/>
      <c r="I315" s="263">
        <v>83</v>
      </c>
      <c r="J315" s="263"/>
      <c r="K315" s="263">
        <v>60</v>
      </c>
      <c r="L315" s="263"/>
      <c r="M315" s="263"/>
      <c r="N315" s="263">
        <v>182</v>
      </c>
      <c r="O315" s="263">
        <v>105</v>
      </c>
      <c r="P315" s="263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>
        <f>SUM(D315:Y315)</f>
        <v>430</v>
      </c>
      <c r="AA315" s="263">
        <v>0</v>
      </c>
      <c r="AB315" s="263"/>
      <c r="AC315" s="263"/>
      <c r="AD315" s="263"/>
      <c r="AE315" s="263"/>
      <c r="AF315" s="263"/>
      <c r="AG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3"/>
      <c r="AR315" s="263"/>
      <c r="AS315" s="263"/>
      <c r="AT315" s="263"/>
      <c r="AU315" s="283"/>
    </row>
    <row r="316" spans="1:47" s="266" customFormat="1" ht="22.5" x14ac:dyDescent="0.35">
      <c r="A316" s="267" t="s">
        <v>35</v>
      </c>
      <c r="B316" s="265">
        <f>B315/B314</f>
        <v>1.1973969631236443</v>
      </c>
      <c r="C316" s="274">
        <f t="shared" ref="C316:Z316" si="73">C315/C314</f>
        <v>0.48974943052391801</v>
      </c>
      <c r="D316" s="310"/>
      <c r="E316" s="265">
        <f t="shared" si="73"/>
        <v>0</v>
      </c>
      <c r="F316" s="265"/>
      <c r="G316" s="265"/>
      <c r="H316" s="265"/>
      <c r="I316" s="265">
        <f t="shared" si="73"/>
        <v>1</v>
      </c>
      <c r="J316" s="265"/>
      <c r="K316" s="265">
        <f t="shared" si="73"/>
        <v>0.6</v>
      </c>
      <c r="L316" s="265"/>
      <c r="M316" s="265"/>
      <c r="N316" s="265">
        <f t="shared" si="73"/>
        <v>1</v>
      </c>
      <c r="O316" s="265">
        <f t="shared" si="73"/>
        <v>1</v>
      </c>
      <c r="P316" s="265"/>
      <c r="Q316" s="265"/>
      <c r="R316" s="265"/>
      <c r="S316" s="265">
        <f t="shared" si="73"/>
        <v>0</v>
      </c>
      <c r="T316" s="265"/>
      <c r="U316" s="265"/>
      <c r="V316" s="265">
        <f t="shared" si="73"/>
        <v>0</v>
      </c>
      <c r="W316" s="265"/>
      <c r="X316" s="265"/>
      <c r="Y316" s="265"/>
      <c r="Z316" s="274">
        <f t="shared" si="73"/>
        <v>0.48974943052391801</v>
      </c>
      <c r="AA316" s="274"/>
      <c r="AB316" s="265"/>
      <c r="AC316" s="265"/>
      <c r="AD316" s="265"/>
      <c r="AE316" s="265"/>
      <c r="AF316" s="265"/>
      <c r="AG316" s="265"/>
      <c r="AH316" s="265"/>
      <c r="AI316" s="265"/>
      <c r="AJ316" s="265"/>
      <c r="AK316" s="265"/>
      <c r="AL316" s="265"/>
      <c r="AM316" s="265"/>
      <c r="AN316" s="265"/>
      <c r="AO316" s="265"/>
      <c r="AP316" s="265"/>
      <c r="AQ316" s="265"/>
      <c r="AR316" s="265"/>
      <c r="AS316" s="265"/>
      <c r="AT316" s="274"/>
    </row>
    <row r="317" spans="1:47" s="248" customFormat="1" ht="22.5" x14ac:dyDescent="0.35">
      <c r="A317" s="131" t="s">
        <v>249</v>
      </c>
      <c r="B317" s="258"/>
      <c r="C317" s="146"/>
      <c r="D317" s="310"/>
      <c r="E317" s="259"/>
      <c r="F317" s="259"/>
      <c r="G317" s="259"/>
      <c r="H317" s="259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60"/>
      <c r="V317" s="259"/>
      <c r="W317" s="259"/>
      <c r="X317" s="259"/>
      <c r="Y317" s="259"/>
      <c r="Z317" s="257">
        <f>SUM(E317:Y317)</f>
        <v>0</v>
      </c>
      <c r="AA317" s="257">
        <f>SUM(AB317:AS317)</f>
        <v>0</v>
      </c>
      <c r="AB317" s="259"/>
      <c r="AC317" s="259"/>
      <c r="AD317" s="259"/>
      <c r="AE317" s="259"/>
      <c r="AF317" s="259"/>
      <c r="AG317" s="259"/>
      <c r="AH317" s="259"/>
      <c r="AI317" s="259"/>
      <c r="AJ317" s="259"/>
      <c r="AK317" s="259"/>
      <c r="AL317" s="259"/>
      <c r="AM317" s="259"/>
      <c r="AN317" s="259"/>
      <c r="AO317" s="259"/>
      <c r="AP317" s="259"/>
      <c r="AQ317" s="259"/>
      <c r="AR317" s="259"/>
      <c r="AS317" s="259"/>
      <c r="AT317" s="147">
        <f>SUM(AB317:AS317)</f>
        <v>0</v>
      </c>
    </row>
    <row r="318" spans="1:47" s="256" customFormat="1" ht="22.5" x14ac:dyDescent="0.35">
      <c r="A318" s="118" t="s">
        <v>250</v>
      </c>
      <c r="B318" s="146">
        <v>3503</v>
      </c>
      <c r="C318" s="146">
        <f t="shared" ref="C318:C322" si="74">Z318+AA318</f>
        <v>4458</v>
      </c>
      <c r="D318" s="276"/>
      <c r="E318" s="147">
        <v>725</v>
      </c>
      <c r="F318" s="147"/>
      <c r="G318" s="147">
        <v>100</v>
      </c>
      <c r="H318" s="147"/>
      <c r="I318" s="147">
        <v>180</v>
      </c>
      <c r="J318" s="147"/>
      <c r="K318" s="147">
        <v>240</v>
      </c>
      <c r="L318" s="147">
        <v>165</v>
      </c>
      <c r="M318" s="147">
        <v>1133</v>
      </c>
      <c r="N318" s="147">
        <v>78</v>
      </c>
      <c r="O318" s="147">
        <v>586</v>
      </c>
      <c r="P318" s="147"/>
      <c r="Q318" s="147">
        <v>30</v>
      </c>
      <c r="R318" s="147"/>
      <c r="S318" s="147">
        <v>450</v>
      </c>
      <c r="T318" s="147"/>
      <c r="U318" s="261"/>
      <c r="V318" s="147"/>
      <c r="W318" s="147">
        <v>12</v>
      </c>
      <c r="X318" s="147">
        <v>10</v>
      </c>
      <c r="Y318" s="147"/>
      <c r="Z318" s="257">
        <f t="shared" ref="Z318:Z322" si="75">SUM(E318:Y318)</f>
        <v>3709</v>
      </c>
      <c r="AA318" s="257">
        <f t="shared" ref="AA318:AA322" si="76">SUM(AB318:AS318)</f>
        <v>749</v>
      </c>
      <c r="AB318" s="147">
        <v>40</v>
      </c>
      <c r="AC318" s="147">
        <v>50</v>
      </c>
      <c r="AD318" s="147">
        <v>30</v>
      </c>
      <c r="AE318" s="147">
        <v>150</v>
      </c>
      <c r="AF318" s="147"/>
      <c r="AG318" s="262">
        <v>60</v>
      </c>
      <c r="AH318" s="147">
        <v>200</v>
      </c>
      <c r="AI318" s="147"/>
      <c r="AJ318" s="147"/>
      <c r="AK318" s="262">
        <v>54</v>
      </c>
      <c r="AL318" s="147"/>
      <c r="AM318" s="147">
        <v>5</v>
      </c>
      <c r="AN318" s="147"/>
      <c r="AO318" s="262">
        <v>50</v>
      </c>
      <c r="AP318" s="147">
        <v>40</v>
      </c>
      <c r="AQ318" s="147">
        <v>70</v>
      </c>
      <c r="AR318" s="147"/>
      <c r="AS318" s="147"/>
      <c r="AT318" s="147">
        <f t="shared" ref="AT318:AT322" si="77">SUM(AB318:AS318)</f>
        <v>749</v>
      </c>
      <c r="AU318" s="248"/>
    </row>
    <row r="319" spans="1:47" s="248" customFormat="1" ht="22.5" x14ac:dyDescent="0.35">
      <c r="A319" s="131" t="s">
        <v>253</v>
      </c>
      <c r="B319" s="258">
        <v>6627</v>
      </c>
      <c r="C319" s="146">
        <v>4990</v>
      </c>
      <c r="D319" s="310"/>
      <c r="E319" s="259"/>
      <c r="F319" s="259"/>
      <c r="G319" s="259"/>
      <c r="H319" s="259"/>
      <c r="I319" s="259"/>
      <c r="J319" s="259"/>
      <c r="K319" s="259">
        <v>300</v>
      </c>
      <c r="L319" s="259"/>
      <c r="M319" s="259"/>
      <c r="N319" s="259"/>
      <c r="O319" s="259"/>
      <c r="P319" s="259"/>
      <c r="Q319" s="259"/>
      <c r="R319" s="259"/>
      <c r="S319" s="259"/>
      <c r="T319" s="259"/>
      <c r="U319" s="260"/>
      <c r="V319" s="259"/>
      <c r="W319" s="259"/>
      <c r="X319" s="259"/>
      <c r="Y319" s="259"/>
      <c r="Z319" s="257">
        <f>SUM(E319:Y319)</f>
        <v>300</v>
      </c>
      <c r="AA319" s="257">
        <f>SUM(AB319:AS319)</f>
        <v>0</v>
      </c>
      <c r="AB319" s="259"/>
      <c r="AC319" s="259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259"/>
      <c r="AP319" s="259"/>
      <c r="AQ319" s="259"/>
      <c r="AR319" s="259"/>
      <c r="AS319" s="259"/>
      <c r="AT319" s="147">
        <f>SUM(AB319:AS319)</f>
        <v>0</v>
      </c>
    </row>
    <row r="320" spans="1:47" s="248" customFormat="1" ht="22.5" x14ac:dyDescent="0.35">
      <c r="A320" s="131" t="s">
        <v>254</v>
      </c>
      <c r="B320" s="258">
        <f>B318*0.45</f>
        <v>1576.3500000000001</v>
      </c>
      <c r="C320" s="146">
        <f>C318*0.45</f>
        <v>2006.1000000000001</v>
      </c>
      <c r="D320" s="310"/>
      <c r="E320" s="259"/>
      <c r="F320" s="259"/>
      <c r="G320" s="259"/>
      <c r="H320" s="259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60"/>
      <c r="V320" s="259"/>
      <c r="W320" s="259"/>
      <c r="X320" s="259"/>
      <c r="Y320" s="259"/>
      <c r="Z320" s="257"/>
      <c r="AA320" s="257"/>
      <c r="AB320" s="259"/>
      <c r="AC320" s="259"/>
      <c r="AD320" s="259"/>
      <c r="AE320" s="259"/>
      <c r="AF320" s="259"/>
      <c r="AG320" s="259"/>
      <c r="AH320" s="259"/>
      <c r="AI320" s="259"/>
      <c r="AJ320" s="259"/>
      <c r="AK320" s="259"/>
      <c r="AL320" s="259"/>
      <c r="AM320" s="259"/>
      <c r="AN320" s="259"/>
      <c r="AO320" s="259"/>
      <c r="AP320" s="259"/>
      <c r="AQ320" s="259"/>
      <c r="AR320" s="259"/>
      <c r="AS320" s="259"/>
      <c r="AT320" s="147"/>
    </row>
    <row r="321" spans="1:47" s="248" customFormat="1" ht="22.5" x14ac:dyDescent="0.35">
      <c r="A321" s="131" t="s">
        <v>255</v>
      </c>
      <c r="B321" s="278">
        <f>B318/B319</f>
        <v>0.52859514108948247</v>
      </c>
      <c r="C321" s="270">
        <f>C318/C319</f>
        <v>0.89338677354709417</v>
      </c>
      <c r="D321" s="310"/>
      <c r="E321" s="259"/>
      <c r="F321" s="259"/>
      <c r="G321" s="259"/>
      <c r="H321" s="259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60"/>
      <c r="V321" s="259"/>
      <c r="W321" s="259"/>
      <c r="X321" s="259"/>
      <c r="Y321" s="259"/>
      <c r="Z321" s="257"/>
      <c r="AA321" s="257"/>
      <c r="AB321" s="259"/>
      <c r="AC321" s="259"/>
      <c r="AD321" s="259"/>
      <c r="AE321" s="259"/>
      <c r="AF321" s="259"/>
      <c r="AG321" s="259"/>
      <c r="AH321" s="259"/>
      <c r="AI321" s="259"/>
      <c r="AJ321" s="259"/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147"/>
    </row>
    <row r="322" spans="1:47" s="256" customFormat="1" ht="22.5" x14ac:dyDescent="0.35">
      <c r="A322" s="118" t="s">
        <v>251</v>
      </c>
      <c r="B322" s="146">
        <v>32085</v>
      </c>
      <c r="C322" s="146">
        <f t="shared" si="74"/>
        <v>41138</v>
      </c>
      <c r="D322" s="276"/>
      <c r="E322" s="147">
        <v>4260</v>
      </c>
      <c r="F322" s="147"/>
      <c r="G322" s="147"/>
      <c r="H322" s="147"/>
      <c r="I322" s="147">
        <v>10000</v>
      </c>
      <c r="J322" s="147"/>
      <c r="K322" s="147"/>
      <c r="L322" s="147"/>
      <c r="M322" s="147">
        <v>15160</v>
      </c>
      <c r="N322" s="147">
        <v>2680</v>
      </c>
      <c r="O322" s="147">
        <v>7338</v>
      </c>
      <c r="P322" s="147"/>
      <c r="Q322" s="147"/>
      <c r="R322" s="147"/>
      <c r="S322" s="147">
        <v>1700</v>
      </c>
      <c r="T322" s="147"/>
      <c r="U322" s="261"/>
      <c r="V322" s="147"/>
      <c r="W322" s="147"/>
      <c r="X322" s="147"/>
      <c r="Y322" s="147"/>
      <c r="Z322" s="257">
        <f t="shared" si="75"/>
        <v>41138</v>
      </c>
      <c r="AA322" s="257">
        <f t="shared" si="76"/>
        <v>0</v>
      </c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>
        <f t="shared" si="77"/>
        <v>0</v>
      </c>
      <c r="AU322" s="248"/>
    </row>
    <row r="323" spans="1:47" ht="22.5" x14ac:dyDescent="0.35">
      <c r="A323" s="72" t="s">
        <v>253</v>
      </c>
      <c r="B323" s="74">
        <v>33418</v>
      </c>
      <c r="C323" s="117">
        <v>34931</v>
      </c>
      <c r="D323" s="311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3"/>
      <c r="V323" s="72"/>
      <c r="W323" s="72"/>
      <c r="X323" s="72"/>
      <c r="Y323" s="72"/>
      <c r="Z323" s="203"/>
      <c r="AA323" s="203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118"/>
    </row>
    <row r="324" spans="1:47" ht="22.5" x14ac:dyDescent="0.35">
      <c r="A324" s="72" t="s">
        <v>254</v>
      </c>
      <c r="B324" s="74">
        <f>B322*0.3</f>
        <v>9625.5</v>
      </c>
      <c r="C324" s="146">
        <f>C322*0.3</f>
        <v>12341.4</v>
      </c>
      <c r="D324" s="311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3"/>
      <c r="V324" s="72"/>
      <c r="W324" s="72"/>
      <c r="X324" s="72"/>
      <c r="Y324" s="72"/>
      <c r="Z324" s="203"/>
      <c r="AA324" s="203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118"/>
    </row>
    <row r="325" spans="1:47" ht="19.5" customHeight="1" x14ac:dyDescent="0.35">
      <c r="A325" s="72" t="s">
        <v>255</v>
      </c>
      <c r="B325" s="279">
        <f>B322/B323</f>
        <v>0.96011131725417442</v>
      </c>
      <c r="C325" s="275">
        <f>C322/C323</f>
        <v>1.1776931665282986</v>
      </c>
      <c r="D325" s="311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3"/>
      <c r="V325" s="72"/>
      <c r="W325" s="72"/>
      <c r="X325" s="72"/>
      <c r="Y325" s="72"/>
      <c r="Z325" s="203"/>
      <c r="AA325" s="203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118"/>
    </row>
    <row r="326" spans="1:47" s="120" customFormat="1" ht="22.5" hidden="1" x14ac:dyDescent="0.35">
      <c r="A326" s="118" t="s">
        <v>256</v>
      </c>
      <c r="B326" s="117"/>
      <c r="C326" s="117"/>
      <c r="D326" s="276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9"/>
      <c r="V326" s="118"/>
      <c r="W326" s="118"/>
      <c r="X326" s="118"/>
      <c r="Y326" s="118"/>
      <c r="Z326" s="203"/>
      <c r="AA326" s="203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</row>
    <row r="327" spans="1:47" s="75" customFormat="1" ht="22.5" hidden="1" x14ac:dyDescent="0.35">
      <c r="A327" s="72" t="s">
        <v>253</v>
      </c>
      <c r="B327" s="74"/>
      <c r="C327" s="117">
        <v>49901</v>
      </c>
      <c r="D327" s="311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269"/>
      <c r="V327" s="72"/>
      <c r="W327" s="72"/>
      <c r="X327" s="72"/>
      <c r="Y327" s="72"/>
      <c r="Z327" s="203"/>
      <c r="AA327" s="203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118"/>
    </row>
    <row r="328" spans="1:47" s="75" customFormat="1" ht="22.5" hidden="1" x14ac:dyDescent="0.35">
      <c r="A328" s="72" t="s">
        <v>254</v>
      </c>
      <c r="B328" s="74"/>
      <c r="C328" s="117">
        <f>C326*0.19</f>
        <v>0</v>
      </c>
      <c r="D328" s="311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3"/>
      <c r="V328" s="72"/>
      <c r="W328" s="72"/>
      <c r="X328" s="72"/>
      <c r="Y328" s="72"/>
      <c r="Z328" s="203"/>
      <c r="AA328" s="203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118"/>
    </row>
    <row r="329" spans="1:47" s="75" customFormat="1" ht="22.5" hidden="1" x14ac:dyDescent="0.35">
      <c r="A329" s="72" t="s">
        <v>255</v>
      </c>
      <c r="B329" s="74"/>
      <c r="C329" s="270">
        <f>C326/C327</f>
        <v>0</v>
      </c>
      <c r="D329" s="311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3"/>
      <c r="V329" s="72"/>
      <c r="W329" s="72"/>
      <c r="X329" s="72"/>
      <c r="Y329" s="72"/>
      <c r="Z329" s="203"/>
      <c r="AA329" s="203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118"/>
    </row>
    <row r="330" spans="1:47" ht="22.5" x14ac:dyDescent="0.35">
      <c r="A330" s="72" t="s">
        <v>154</v>
      </c>
      <c r="B330" s="280">
        <f>B320+B324</f>
        <v>11201.85</v>
      </c>
      <c r="C330" s="146">
        <f>C320+C324+C328</f>
        <v>14347.5</v>
      </c>
      <c r="D330" s="311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3"/>
      <c r="V330" s="72"/>
      <c r="W330" s="72"/>
      <c r="X330" s="72"/>
      <c r="Y330" s="72"/>
      <c r="Z330" s="203"/>
      <c r="AA330" s="203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118"/>
    </row>
    <row r="331" spans="1:47" ht="22.5" x14ac:dyDescent="0.35">
      <c r="A331" s="72" t="s">
        <v>257</v>
      </c>
      <c r="B331" s="74"/>
      <c r="C331" s="117">
        <v>7485</v>
      </c>
      <c r="D331" s="311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3"/>
      <c r="V331" s="72"/>
      <c r="W331" s="72"/>
      <c r="X331" s="72"/>
      <c r="Y331" s="72"/>
      <c r="Z331" s="203"/>
      <c r="AA331" s="203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118"/>
    </row>
    <row r="332" spans="1:47" ht="22.5" x14ac:dyDescent="0.35">
      <c r="A332" s="72" t="s">
        <v>252</v>
      </c>
      <c r="B332" s="74" t="e">
        <f>B330/B331</f>
        <v>#DIV/0!</v>
      </c>
      <c r="C332" s="276">
        <f>C330/C331*10</f>
        <v>19.168336673346694</v>
      </c>
      <c r="D332" s="311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3"/>
      <c r="V332" s="72"/>
      <c r="W332" s="72"/>
      <c r="X332" s="72"/>
      <c r="Y332" s="72"/>
      <c r="Z332" s="203"/>
      <c r="AA332" s="203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118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2020-08-04T05:42:12Z</cp:lastPrinted>
  <dcterms:created xsi:type="dcterms:W3CDTF">2017-06-08T05:54:08Z</dcterms:created>
  <dcterms:modified xsi:type="dcterms:W3CDTF">2020-08-04T05:48:53Z</dcterms:modified>
</cp:coreProperties>
</file>