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B342" i="1" l="1"/>
  <c r="F283" i="1" l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E283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E27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2" i="1" l="1"/>
  <c r="AN292" i="1"/>
  <c r="Y288" i="1"/>
  <c r="AM288" i="1"/>
  <c r="AN288" i="1"/>
  <c r="AT285" i="1"/>
  <c r="AT286" i="1"/>
  <c r="AT287" i="1"/>
  <c r="AT289" i="1"/>
  <c r="AT290" i="1"/>
  <c r="AT291" i="1"/>
  <c r="AA285" i="1"/>
  <c r="AA286" i="1"/>
  <c r="AA287" i="1"/>
  <c r="AA289" i="1"/>
  <c r="AA290" i="1"/>
  <c r="AA291" i="1"/>
  <c r="Z285" i="1"/>
  <c r="Z286" i="1"/>
  <c r="C286" i="1" s="1"/>
  <c r="Z287" i="1"/>
  <c r="Z289" i="1"/>
  <c r="Z290" i="1"/>
  <c r="Z291" i="1"/>
  <c r="Z288" i="1" l="1"/>
  <c r="AT288" i="1"/>
  <c r="Z292" i="1"/>
  <c r="C291" i="1"/>
  <c r="C289" i="1"/>
  <c r="C287" i="1"/>
  <c r="AA292" i="1"/>
  <c r="AT292" i="1"/>
  <c r="C290" i="1"/>
  <c r="C288" i="1"/>
  <c r="AA288" i="1"/>
  <c r="C285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AT273" i="1"/>
  <c r="AA273" i="1"/>
  <c r="Z273" i="1"/>
  <c r="C292" i="1" l="1"/>
  <c r="C273" i="1"/>
  <c r="AT267" i="1"/>
  <c r="AT268" i="1"/>
  <c r="AA267" i="1"/>
  <c r="AA268" i="1"/>
  <c r="Z267" i="1"/>
  <c r="Z268" i="1"/>
  <c r="C267" i="1"/>
  <c r="C268" i="1"/>
  <c r="AT264" i="1"/>
  <c r="AT280" i="1" s="1"/>
  <c r="AA264" i="1"/>
  <c r="AA280" i="1" s="1"/>
  <c r="Z264" i="1"/>
  <c r="Z280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0" i="1" s="1"/>
  <c r="AA259" i="1" l="1"/>
  <c r="AT259" i="1"/>
  <c r="Z259" i="1"/>
  <c r="C259" i="1" s="1"/>
  <c r="B270" i="1" l="1"/>
  <c r="B260" i="1"/>
  <c r="AT276" i="1"/>
  <c r="AA276" i="1"/>
  <c r="Z276" i="1"/>
  <c r="AT269" i="1"/>
  <c r="AA269" i="1"/>
  <c r="Z269" i="1"/>
  <c r="Z283" i="1" l="1"/>
  <c r="C269" i="1"/>
  <c r="AA283" i="1"/>
  <c r="AT283" i="1"/>
  <c r="C276" i="1"/>
  <c r="B277" i="1"/>
  <c r="G282" i="1"/>
  <c r="H282" i="1"/>
  <c r="I282" i="1"/>
  <c r="J282" i="1"/>
  <c r="K282" i="1"/>
  <c r="L282" i="1"/>
  <c r="M282" i="1"/>
  <c r="O282" i="1"/>
  <c r="P282" i="1"/>
  <c r="Q282" i="1"/>
  <c r="R282" i="1"/>
  <c r="S282" i="1"/>
  <c r="T282" i="1"/>
  <c r="U282" i="1"/>
  <c r="V282" i="1"/>
  <c r="W282" i="1"/>
  <c r="X282" i="1"/>
  <c r="Y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G281" i="1"/>
  <c r="H281" i="1"/>
  <c r="I281" i="1"/>
  <c r="J281" i="1"/>
  <c r="K281" i="1"/>
  <c r="L281" i="1"/>
  <c r="M281" i="1"/>
  <c r="O281" i="1"/>
  <c r="P281" i="1"/>
  <c r="Q281" i="1"/>
  <c r="R281" i="1"/>
  <c r="S281" i="1"/>
  <c r="T281" i="1"/>
  <c r="U281" i="1"/>
  <c r="V281" i="1"/>
  <c r="W281" i="1"/>
  <c r="X281" i="1"/>
  <c r="Y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O279" i="1"/>
  <c r="AQ279" i="1"/>
  <c r="G278" i="1"/>
  <c r="H278" i="1"/>
  <c r="I278" i="1"/>
  <c r="J278" i="1"/>
  <c r="K278" i="1"/>
  <c r="L278" i="1"/>
  <c r="M278" i="1"/>
  <c r="O278" i="1"/>
  <c r="P278" i="1"/>
  <c r="Q278" i="1"/>
  <c r="R278" i="1"/>
  <c r="S278" i="1"/>
  <c r="T278" i="1"/>
  <c r="U278" i="1"/>
  <c r="V278" i="1"/>
  <c r="W278" i="1"/>
  <c r="X278" i="1"/>
  <c r="Y278" i="1"/>
  <c r="AB278" i="1"/>
  <c r="AH278" i="1"/>
  <c r="AR278" i="1"/>
  <c r="E281" i="1"/>
  <c r="E282" i="1"/>
  <c r="E278" i="1"/>
  <c r="C283" i="1" l="1"/>
  <c r="AT284" i="1"/>
  <c r="AA284" i="1"/>
  <c r="Z284" i="1"/>
  <c r="AT272" i="1"/>
  <c r="AT274" i="1"/>
  <c r="AT275" i="1"/>
  <c r="AT271" i="1"/>
  <c r="AA272" i="1"/>
  <c r="AA274" i="1"/>
  <c r="AA275" i="1"/>
  <c r="AA271" i="1"/>
  <c r="Z272" i="1"/>
  <c r="Z274" i="1"/>
  <c r="C274" i="1" s="1"/>
  <c r="Z275" i="1"/>
  <c r="C275" i="1" s="1"/>
  <c r="Z271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Z260" i="1" s="1"/>
  <c r="AT260" i="1" l="1"/>
  <c r="AA260" i="1"/>
  <c r="AA261" i="1" s="1"/>
  <c r="AA270" i="1"/>
  <c r="AT270" i="1"/>
  <c r="C272" i="1"/>
  <c r="C263" i="1"/>
  <c r="C271" i="1"/>
  <c r="Z270" i="1"/>
  <c r="Z282" i="1"/>
  <c r="Z278" i="1"/>
  <c r="Z281" i="1"/>
  <c r="AT261" i="1"/>
  <c r="AS277" i="1"/>
  <c r="AQ277" i="1"/>
  <c r="AO277" i="1"/>
  <c r="AM277" i="1"/>
  <c r="AK277" i="1"/>
  <c r="AI277" i="1"/>
  <c r="AG277" i="1"/>
  <c r="AE277" i="1"/>
  <c r="AC277" i="1"/>
  <c r="M277" i="1"/>
  <c r="O277" i="1"/>
  <c r="P277" i="1"/>
  <c r="E277" i="1"/>
  <c r="X277" i="1"/>
  <c r="V277" i="1"/>
  <c r="T277" i="1"/>
  <c r="R277" i="1"/>
  <c r="L277" i="1"/>
  <c r="J277" i="1"/>
  <c r="H277" i="1"/>
  <c r="AA278" i="1"/>
  <c r="AA281" i="1"/>
  <c r="AT278" i="1"/>
  <c r="AT281" i="1"/>
  <c r="AR277" i="1"/>
  <c r="AP277" i="1"/>
  <c r="AN277" i="1"/>
  <c r="AL277" i="1"/>
  <c r="AJ277" i="1"/>
  <c r="AH277" i="1"/>
  <c r="AF277" i="1"/>
  <c r="AD277" i="1"/>
  <c r="AB277" i="1"/>
  <c r="Y277" i="1"/>
  <c r="W277" i="1"/>
  <c r="U277" i="1"/>
  <c r="S277" i="1"/>
  <c r="Q277" i="1"/>
  <c r="K277" i="1"/>
  <c r="I277" i="1"/>
  <c r="G277" i="1"/>
  <c r="Z279" i="1"/>
  <c r="AA282" i="1"/>
  <c r="AA279" i="1"/>
  <c r="AT282" i="1"/>
  <c r="AT279" i="1"/>
  <c r="C284" i="1"/>
  <c r="C262" i="1"/>
  <c r="C265" i="1"/>
  <c r="C281" i="1" s="1"/>
  <c r="C266" i="1"/>
  <c r="C282" i="1" s="1"/>
  <c r="E326" i="1"/>
  <c r="I326" i="1"/>
  <c r="K326" i="1"/>
  <c r="N326" i="1"/>
  <c r="O326" i="1"/>
  <c r="S326" i="1"/>
  <c r="V326" i="1"/>
  <c r="B326" i="1"/>
  <c r="Z324" i="1"/>
  <c r="C324" i="1" s="1"/>
  <c r="C260" i="1" l="1"/>
  <c r="C279" i="1"/>
  <c r="C270" i="1"/>
  <c r="AA277" i="1"/>
  <c r="Z277" i="1"/>
  <c r="Z261" i="1"/>
  <c r="AT277" i="1"/>
  <c r="C278" i="1"/>
  <c r="B335" i="1"/>
  <c r="B334" i="1"/>
  <c r="B331" i="1"/>
  <c r="B330" i="1"/>
  <c r="C277" i="1" l="1"/>
  <c r="C261" i="1"/>
  <c r="C339" i="1" l="1"/>
  <c r="C338" i="1"/>
  <c r="Z322" i="1" l="1"/>
  <c r="B323" i="1" l="1"/>
  <c r="I323" i="1"/>
  <c r="K323" i="1"/>
  <c r="L323" i="1"/>
  <c r="M323" i="1"/>
  <c r="N323" i="1"/>
  <c r="O323" i="1"/>
  <c r="Q323" i="1"/>
  <c r="S323" i="1"/>
  <c r="W323" i="1"/>
  <c r="X323" i="1"/>
  <c r="AB323" i="1"/>
  <c r="AD323" i="1"/>
  <c r="AE323" i="1"/>
  <c r="AG323" i="1"/>
  <c r="AH323" i="1"/>
  <c r="AI323" i="1"/>
  <c r="AK323" i="1"/>
  <c r="AM323" i="1"/>
  <c r="AO323" i="1"/>
  <c r="AP323" i="1"/>
  <c r="AQ323" i="1"/>
  <c r="E323" i="1"/>
  <c r="AT320" i="1" l="1"/>
  <c r="AA320" i="1"/>
  <c r="Z320" i="1"/>
  <c r="C320" i="1" l="1"/>
  <c r="AT322" i="1"/>
  <c r="AA322" i="1"/>
  <c r="C322" i="1" l="1"/>
  <c r="AT329" i="1"/>
  <c r="AT328" i="1"/>
  <c r="AT332" i="1"/>
  <c r="AA329" i="1"/>
  <c r="AA328" i="1"/>
  <c r="AA332" i="1"/>
  <c r="Z329" i="1"/>
  <c r="Z328" i="1"/>
  <c r="Z332" i="1"/>
  <c r="AT327" i="1"/>
  <c r="AA327" i="1"/>
  <c r="Z327" i="1"/>
  <c r="C332" i="1" l="1"/>
  <c r="C328" i="1"/>
  <c r="L294" i="1"/>
  <c r="L295" i="1" s="1"/>
  <c r="G294" i="1"/>
  <c r="G295" i="1" s="1"/>
  <c r="C331" i="1" l="1"/>
  <c r="C330" i="1"/>
  <c r="C335" i="1"/>
  <c r="C334" i="1"/>
  <c r="AT321" i="1"/>
  <c r="AT323" i="1" s="1"/>
  <c r="AA321" i="1"/>
  <c r="AA323" i="1" s="1"/>
  <c r="Z321" i="1"/>
  <c r="Z323" i="1" s="1"/>
  <c r="AA258" i="1"/>
  <c r="AT258" i="1"/>
  <c r="Z258" i="1"/>
  <c r="C258" i="1" l="1"/>
  <c r="C340" i="1"/>
  <c r="C342" i="1" s="1"/>
  <c r="C323" i="1"/>
  <c r="AT300" i="1"/>
  <c r="AT301" i="1"/>
  <c r="AA300" i="1"/>
  <c r="AA301" i="1"/>
  <c r="Z300" i="1"/>
  <c r="Z301" i="1"/>
  <c r="C300" i="1"/>
  <c r="C301" i="1"/>
  <c r="AT303" i="1" l="1"/>
  <c r="AT304" i="1"/>
  <c r="AA303" i="1"/>
  <c r="AA304" i="1"/>
  <c r="Z303" i="1"/>
  <c r="Z304" i="1"/>
  <c r="C304" i="1" s="1"/>
  <c r="C303" i="1" l="1"/>
  <c r="AT297" i="1"/>
  <c r="AA297" i="1"/>
  <c r="Z297" i="1"/>
  <c r="C297" i="1" l="1"/>
  <c r="AM319" i="1"/>
  <c r="AN319" i="1"/>
  <c r="B319" i="1"/>
  <c r="AT318" i="1"/>
  <c r="AA318" i="1"/>
  <c r="Z318" i="1"/>
  <c r="AT317" i="1"/>
  <c r="AA317" i="1"/>
  <c r="Z317" i="1"/>
  <c r="AA319" i="1" l="1"/>
  <c r="C318" i="1"/>
  <c r="AT319" i="1"/>
  <c r="C317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5" i="1"/>
  <c r="B307" i="1"/>
  <c r="B310" i="1"/>
  <c r="Y315" i="1"/>
  <c r="AM315" i="1"/>
  <c r="AN315" i="1"/>
  <c r="AT313" i="1"/>
  <c r="AA313" i="1"/>
  <c r="Z313" i="1"/>
  <c r="E310" i="1"/>
  <c r="I310" i="1"/>
  <c r="M310" i="1"/>
  <c r="O310" i="1"/>
  <c r="S310" i="1"/>
  <c r="AT309" i="1"/>
  <c r="AT308" i="1"/>
  <c r="AA309" i="1"/>
  <c r="Z309" i="1"/>
  <c r="C319" i="1" l="1"/>
  <c r="C309" i="1"/>
  <c r="AT307" i="1"/>
  <c r="AA308" i="1"/>
  <c r="Z308" i="1"/>
  <c r="Z310" i="1" s="1"/>
  <c r="M307" i="1"/>
  <c r="AT305" i="1"/>
  <c r="AA305" i="1"/>
  <c r="Z305" i="1"/>
  <c r="AT293" i="1"/>
  <c r="AA293" i="1"/>
  <c r="Z293" i="1"/>
  <c r="B295" i="1"/>
  <c r="C305" i="1" l="1"/>
  <c r="C308" i="1"/>
  <c r="B256" i="1"/>
  <c r="B254" i="1"/>
  <c r="B250" i="1"/>
  <c r="C310" i="1" l="1"/>
  <c r="AT314" i="1"/>
  <c r="AT315" i="1" s="1"/>
  <c r="AA314" i="1"/>
  <c r="AA315" i="1" s="1"/>
  <c r="Z314" i="1"/>
  <c r="C314" i="1" l="1"/>
  <c r="Z315" i="1"/>
  <c r="AT311" i="1"/>
  <c r="AT312" i="1"/>
  <c r="AA311" i="1"/>
  <c r="AA312" i="1"/>
  <c r="Z311" i="1"/>
  <c r="Z312" i="1"/>
  <c r="C315" i="1" l="1"/>
  <c r="C311" i="1"/>
  <c r="C312" i="1"/>
  <c r="AT306" i="1"/>
  <c r="AA306" i="1"/>
  <c r="AA307" i="1" s="1"/>
  <c r="Z306" i="1"/>
  <c r="Z307" i="1" s="1"/>
  <c r="C306" i="1" l="1"/>
  <c r="A3" i="1"/>
  <c r="C307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4" i="1"/>
  <c r="AD294" i="1"/>
  <c r="AD295" i="1" s="1"/>
  <c r="AE294" i="1"/>
  <c r="AE295" i="1" s="1"/>
  <c r="AF294" i="1"/>
  <c r="AF295" i="1" s="1"/>
  <c r="AG294" i="1"/>
  <c r="AH294" i="1"/>
  <c r="AH295" i="1" s="1"/>
  <c r="AI294" i="1"/>
  <c r="AI295" i="1" s="1"/>
  <c r="AJ294" i="1"/>
  <c r="AJ295" i="1" s="1"/>
  <c r="AK294" i="1"/>
  <c r="AK295" i="1" s="1"/>
  <c r="AL294" i="1"/>
  <c r="AL295" i="1" s="1"/>
  <c r="AM294" i="1"/>
  <c r="AM295" i="1" s="1"/>
  <c r="AN294" i="1"/>
  <c r="AO294" i="1"/>
  <c r="AO295" i="1" s="1"/>
  <c r="AP294" i="1"/>
  <c r="AP295" i="1" s="1"/>
  <c r="AQ294" i="1"/>
  <c r="AQ295" i="1" s="1"/>
  <c r="AR294" i="1"/>
  <c r="AR295" i="1" s="1"/>
  <c r="AS294" i="1"/>
  <c r="AB294" i="1"/>
  <c r="AB295" i="1" s="1"/>
  <c r="F294" i="1"/>
  <c r="H294" i="1"/>
  <c r="H295" i="1" s="1"/>
  <c r="I294" i="1"/>
  <c r="I295" i="1" s="1"/>
  <c r="J294" i="1"/>
  <c r="J295" i="1" s="1"/>
  <c r="K294" i="1"/>
  <c r="K295" i="1" s="1"/>
  <c r="M294" i="1"/>
  <c r="M295" i="1" s="1"/>
  <c r="N294" i="1"/>
  <c r="O294" i="1"/>
  <c r="O295" i="1" s="1"/>
  <c r="P294" i="1"/>
  <c r="P295" i="1" s="1"/>
  <c r="Q294" i="1"/>
  <c r="Q295" i="1" s="1"/>
  <c r="R294" i="1"/>
  <c r="S294" i="1"/>
  <c r="S295" i="1" s="1"/>
  <c r="T294" i="1"/>
  <c r="T295" i="1" s="1"/>
  <c r="U294" i="1"/>
  <c r="U295" i="1" s="1"/>
  <c r="V294" i="1"/>
  <c r="W294" i="1"/>
  <c r="W295" i="1" s="1"/>
  <c r="X294" i="1"/>
  <c r="X295" i="1" s="1"/>
  <c r="Y294" i="1"/>
  <c r="E294" i="1"/>
  <c r="E295" i="1" s="1"/>
  <c r="AT298" i="1"/>
  <c r="AT299" i="1"/>
  <c r="AT302" i="1"/>
  <c r="AA298" i="1"/>
  <c r="AA299" i="1"/>
  <c r="AA302" i="1"/>
  <c r="AT296" i="1"/>
  <c r="AA296" i="1"/>
  <c r="Z298" i="1"/>
  <c r="Z299" i="1"/>
  <c r="Z302" i="1"/>
  <c r="Z296" i="1"/>
  <c r="C296" i="1" s="1"/>
  <c r="C299" i="1" l="1"/>
  <c r="C302" i="1"/>
  <c r="C298" i="1"/>
  <c r="C251" i="1"/>
  <c r="D251" i="1" s="1"/>
  <c r="AA294" i="1"/>
  <c r="AA295" i="1" s="1"/>
  <c r="Z294" i="1"/>
  <c r="AT294" i="1"/>
  <c r="AT295" i="1" s="1"/>
  <c r="Z252" i="1"/>
  <c r="Z9" i="1"/>
  <c r="C10" i="1" s="1"/>
  <c r="C294" i="1" l="1"/>
  <c r="Z295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6" i="1"/>
  <c r="AA316" i="1"/>
  <c r="Z316" i="1"/>
  <c r="AT253" i="1"/>
  <c r="AT254" i="1" s="1"/>
  <c r="AA253" i="1"/>
  <c r="AA254" i="1" s="1"/>
  <c r="Z253" i="1"/>
  <c r="Z254" i="1" s="1"/>
  <c r="C250" i="1" l="1"/>
  <c r="D31" i="1"/>
  <c r="C253" i="1"/>
  <c r="C316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5" i="1"/>
  <c r="Z325" i="1"/>
  <c r="Z326" i="1" s="1"/>
  <c r="C325" i="1" l="1"/>
  <c r="C326" i="1" s="1"/>
</calcChain>
</file>

<file path=xl/sharedStrings.xml><?xml version="1.0" encoding="utf-8"?>
<sst xmlns="http://schemas.openxmlformats.org/spreadsheetml/2006/main" count="371" uniqueCount="276">
  <si>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</si>
  <si>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</si>
  <si>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</si>
  <si>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</si>
  <si>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</si>
  <si>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</si>
  <si>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</si>
  <si>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</si>
  <si>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</si>
  <si>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</si>
  <si>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</si>
  <si>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</si>
  <si>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</si>
  <si>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</si>
  <si>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</si>
  <si>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</si>
  <si>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</si>
  <si>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</si>
  <si>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</si>
  <si>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</si>
  <si>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</si>
  <si>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</si>
  <si>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</si>
  <si>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</si>
  <si>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</si>
  <si>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</si>
  <si>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</si>
  <si>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</si>
  <si>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</si>
  <si>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</si>
  <si>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</si>
  <si>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</si>
  <si>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</si>
  <si>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</si>
  <si>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</si>
  <si>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</si>
  <si>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</si>
  <si>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</si>
  <si>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</si>
  <si>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</si>
  <si>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</si>
  <si>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</si>
  <si>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</si>
  <si>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</si>
  <si>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</si>
  <si>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</si>
  <si>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</si>
  <si>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</si>
  <si>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</si>
  <si>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</si>
  <si>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</si>
  <si>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</si>
  <si>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</si>
  <si>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</si>
  <si>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</si>
  <si>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</si>
  <si>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</si>
  <si>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</si>
  <si>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</si>
  <si>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</si>
  <si>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</si>
  <si>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</si>
  <si>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</si>
  <si>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</si>
  <si>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</si>
  <si>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</si>
  <si>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</si>
  <si>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</si>
  <si>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</si>
  <si>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</si>
  <si>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</si>
  <si>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</si>
  <si>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</si>
  <si>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</si>
  <si>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</si>
  <si>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</si>
  <si>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</si>
  <si>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</si>
  <si>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</si>
  <si>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</si>
  <si>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</si>
  <si>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</si>
  <si>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</si>
  <si>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</si>
  <si>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</si>
  <si>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</si>
  <si>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</si>
  <si>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</si>
  <si>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</si>
  <si>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</si>
  <si>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</si>
  <si>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</si>
  <si>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</si>
  <si>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</si>
  <si>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</si>
  <si>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</si>
  <si>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</si>
  <si>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</si>
  <si>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</si>
  <si>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</si>
  <si>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</si>
  <si>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</si>
  <si>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</si>
  <si>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</si>
  <si>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</si>
  <si>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</si>
  <si>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</si>
  <si>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</si>
  <si>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</si>
  <si>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</si>
  <si>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</si>
  <si>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</si>
  <si>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</si>
  <si>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</si>
  <si>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</si>
  <si>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</si>
  <si>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</si>
  <si>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</si>
  <si>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</si>
  <si>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</si>
  <si>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</si>
  <si>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</si>
  <si>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</si>
  <si>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</si>
  <si>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</si>
  <si>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</si>
  <si>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</si>
  <si>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</si>
  <si>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</si>
  <si>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</si>
  <si>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</si>
  <si>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</si>
  <si>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</si>
  <si>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</si>
  <si>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</si>
  <si>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</si>
  <si>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</si>
  <si>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</si>
  <si>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</si>
  <si>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</si>
  <si>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</si>
  <si>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</si>
  <si>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</si>
  <si>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</si>
  <si>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</si>
  <si>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</si>
  <si>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</si>
  <si>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</si>
  <si>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</si>
  <si>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</si>
  <si>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</si>
  <si>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</si>
  <si>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</si>
  <si>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</si>
  <si>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</si>
  <si>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</si>
  <si>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</si>
  <si>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</si>
  <si>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</si>
  <si>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</si>
  <si>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</si>
  <si>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</si>
  <si>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</si>
  <si>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</si>
  <si>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</si>
  <si>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</si>
  <si>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</si>
  <si>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</si>
  <si>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</si>
  <si>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</si>
  <si>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</si>
  <si>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</si>
  <si>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</si>
  <si>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</si>
  <si>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</si>
  <si>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</si>
  <si>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</si>
  <si>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</si>
  <si>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</si>
  <si>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</si>
  <si>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</si>
  <si>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</si>
  <si>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</si>
  <si>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</si>
  <si>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</si>
  <si>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</si>
  <si>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</si>
  <si>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</si>
  <si>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</si>
  <si>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</si>
  <si>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</si>
  <si>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</si>
  <si>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</si>
  <si>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</si>
  <si>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</si>
  <si>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</si>
  <si>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</si>
  <si>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</si>
  <si>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</si>
  <si>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</si>
  <si>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</si>
  <si>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</si>
  <si>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</si>
  <si>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</si>
  <si>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</si>
  <si>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</si>
  <si>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</si>
  <si>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</si>
  <si>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</si>
  <si>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</si>
  <si>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</si>
  <si>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</si>
  <si>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</si>
  <si>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</si>
  <si>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</si>
  <si>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</si>
  <si>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</si>
  <si>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</si>
  <si>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</si>
  <si>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</si>
  <si>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</si>
  <si>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</si>
  <si>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</si>
  <si>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</si>
  <si>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</si>
  <si>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</si>
  <si>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</si>
  <si>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</si>
  <si>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</si>
  <si>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</si>
  <si>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</si>
  <si>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</si>
  <si>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</si>
  <si>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</si>
  <si>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</si>
  <si>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</si>
  <si>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</si>
  <si>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</si>
  <si>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</si>
  <si>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</si>
  <si>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</si>
  <si>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</si>
  <si>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</si>
  <si>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</si>
  <si>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</si>
  <si>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</si>
  <si>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</si>
  <si>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</si>
  <si>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</si>
  <si>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</si>
  <si>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</si>
  <si>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</si>
  <si>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</si>
  <si>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</si>
  <si>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</si>
  <si>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</si>
  <si>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</si>
  <si>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</si>
  <si>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</si>
  <si>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</si>
  <si>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</si>
  <si>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</si>
  <si>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</si>
  <si>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</si>
  <si>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</si>
  <si>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</si>
  <si>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</si>
  <si>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</si>
  <si>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</si>
  <si>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</si>
  <si>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</si>
  <si>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</si>
  <si>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</si>
  <si>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</si>
  <si>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</si>
  <si>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Информация о сельскохозяйственных работах на 12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</si>
</sst>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42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Q266" sqref="Q266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hidden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hidden="1" customWidth="1"/>
    <col min="22" max="22" width="11.140625" style="1" hidden="1" customWidth="1"/>
    <col min="23" max="23" width="14.28515625" style="1" customWidth="1"/>
    <col min="24" max="25" width="13" style="1" hidden="1" customWidth="1"/>
    <col min="26" max="26" width="13" style="5" customWidth="1"/>
    <col min="27" max="27" width="12.140625" style="5" customWidth="1"/>
    <col min="28" max="28" width="10.42578125" style="1" hidden="1" customWidth="1"/>
    <col min="29" max="29" width="9.5703125" style="1" hidden="1" customWidth="1"/>
    <col min="30" max="30" width="10.7109375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24" t="s">
        <v>275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5" t="s">
        <v>2</v>
      </c>
      <c r="B4" s="327" t="s">
        <v>216</v>
      </c>
      <c r="C4" s="329" t="s">
        <v>215</v>
      </c>
      <c r="D4" s="329" t="s">
        <v>262</v>
      </c>
      <c r="E4" s="331" t="s">
        <v>213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3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6"/>
      <c r="B5" s="328"/>
      <c r="C5" s="330"/>
      <c r="D5" s="330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287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5" t="s">
        <v>156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191"/>
      <c r="AT229" s="124"/>
      <c r="AU229" s="112"/>
    </row>
    <row r="230" spans="1:47" s="107" customFormat="1" ht="43.9" hidden="1" customHeight="1" x14ac:dyDescent="0.2">
      <c r="A230" s="320"/>
      <c r="B230" s="320"/>
      <c r="C230" s="320"/>
      <c r="D230" s="320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192"/>
      <c r="AT230" s="124"/>
      <c r="AU230" s="112"/>
    </row>
    <row r="231" spans="1:47" s="75" customFormat="1" ht="18" hidden="1" customHeight="1" x14ac:dyDescent="0.35">
      <c r="A231" s="320"/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21" t="s">
        <v>157</v>
      </c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194"/>
      <c r="AT233" s="118"/>
      <c r="AU233" s="113"/>
    </row>
    <row r="234" spans="1:47" s="75" customFormat="1" ht="28.15" hidden="1" customHeight="1" x14ac:dyDescent="0.35">
      <c r="A234" s="321" t="s">
        <v>171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7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4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4" si="38">SUM(AB257:AS257)</f>
        <v>280</v>
      </c>
    </row>
    <row r="258" spans="1:47" s="245" customFormat="1" ht="22.5" x14ac:dyDescent="0.35">
      <c r="A258" s="252" t="s">
        <v>245</v>
      </c>
      <c r="B258" s="130">
        <v>4085</v>
      </c>
      <c r="C258" s="288">
        <f>Z258+AA258</f>
        <v>4136.8999999999996</v>
      </c>
      <c r="D258" s="298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>SUM(AB258:AS258)</f>
        <v>203</v>
      </c>
    </row>
    <row r="259" spans="1:47" s="245" customFormat="1" ht="22.5" customHeight="1" x14ac:dyDescent="0.35">
      <c r="A259" s="252" t="s">
        <v>86</v>
      </c>
      <c r="B259" s="130"/>
      <c r="C259" s="288">
        <f>SUM(Z259+AA259)</f>
        <v>13970.2</v>
      </c>
      <c r="D259" s="307"/>
      <c r="E259" s="301">
        <v>1532</v>
      </c>
      <c r="F259" s="301">
        <v>0</v>
      </c>
      <c r="G259" s="301">
        <v>570</v>
      </c>
      <c r="H259" s="301">
        <v>1649</v>
      </c>
      <c r="I259" s="301">
        <v>1175</v>
      </c>
      <c r="J259" s="301">
        <v>110</v>
      </c>
      <c r="K259" s="301">
        <v>520</v>
      </c>
      <c r="L259" s="301">
        <v>39</v>
      </c>
      <c r="M259" s="301">
        <v>1919</v>
      </c>
      <c r="N259" s="301">
        <v>0</v>
      </c>
      <c r="O259" s="301">
        <v>343</v>
      </c>
      <c r="P259" s="301">
        <v>1037</v>
      </c>
      <c r="Q259" s="301">
        <v>164</v>
      </c>
      <c r="R259" s="301">
        <v>611</v>
      </c>
      <c r="S259" s="301">
        <v>1279</v>
      </c>
      <c r="T259" s="301">
        <v>701</v>
      </c>
      <c r="U259" s="302">
        <v>985</v>
      </c>
      <c r="V259" s="301">
        <v>0</v>
      </c>
      <c r="W259" s="301">
        <v>215</v>
      </c>
      <c r="X259" s="301">
        <v>53.5</v>
      </c>
      <c r="Y259" s="301">
        <v>0</v>
      </c>
      <c r="Z259" s="150">
        <f>SUM(E259:Y259)</f>
        <v>12902.5</v>
      </c>
      <c r="AA259" s="150">
        <f>SUM(AB259:AS259)</f>
        <v>1067.7</v>
      </c>
      <c r="AB259" s="303">
        <v>22</v>
      </c>
      <c r="AC259" s="303">
        <v>0</v>
      </c>
      <c r="AD259" s="303">
        <v>80</v>
      </c>
      <c r="AE259" s="303">
        <v>166</v>
      </c>
      <c r="AF259" s="303">
        <v>150</v>
      </c>
      <c r="AG259" s="303">
        <v>0</v>
      </c>
      <c r="AH259" s="303">
        <v>70</v>
      </c>
      <c r="AI259" s="303">
        <v>10</v>
      </c>
      <c r="AJ259" s="303">
        <v>2.7</v>
      </c>
      <c r="AK259" s="303">
        <v>15</v>
      </c>
      <c r="AL259" s="303">
        <v>40</v>
      </c>
      <c r="AM259" s="303">
        <v>10</v>
      </c>
      <c r="AN259" s="303">
        <v>0</v>
      </c>
      <c r="AO259" s="303">
        <v>48</v>
      </c>
      <c r="AP259" s="303">
        <v>49</v>
      </c>
      <c r="AQ259" s="303">
        <v>285</v>
      </c>
      <c r="AR259" s="303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SUM(B262:B269)</f>
        <v>738</v>
      </c>
      <c r="C260" s="144">
        <f>SUM(C262:C269)</f>
        <v>3265</v>
      </c>
      <c r="D260" s="296"/>
      <c r="E260" s="144">
        <f>SUM(E262:E269)</f>
        <v>433</v>
      </c>
      <c r="F260" s="144">
        <f t="shared" ref="F260:AT260" si="39">SUM(F262:F269)</f>
        <v>0</v>
      </c>
      <c r="G260" s="144">
        <f t="shared" si="39"/>
        <v>0</v>
      </c>
      <c r="H260" s="144">
        <f t="shared" si="39"/>
        <v>348</v>
      </c>
      <c r="I260" s="144">
        <f t="shared" si="39"/>
        <v>282</v>
      </c>
      <c r="J260" s="144">
        <f t="shared" si="39"/>
        <v>0</v>
      </c>
      <c r="K260" s="144">
        <f t="shared" si="39"/>
        <v>49</v>
      </c>
      <c r="L260" s="144">
        <f t="shared" si="39"/>
        <v>0</v>
      </c>
      <c r="M260" s="144">
        <f t="shared" si="39"/>
        <v>693</v>
      </c>
      <c r="N260" s="144">
        <f t="shared" si="39"/>
        <v>0</v>
      </c>
      <c r="O260" s="144">
        <f t="shared" si="39"/>
        <v>173</v>
      </c>
      <c r="P260" s="144">
        <f t="shared" si="39"/>
        <v>240</v>
      </c>
      <c r="Q260" s="144">
        <f t="shared" si="39"/>
        <v>23</v>
      </c>
      <c r="R260" s="144">
        <f t="shared" si="39"/>
        <v>374</v>
      </c>
      <c r="S260" s="144">
        <f t="shared" si="39"/>
        <v>130</v>
      </c>
      <c r="T260" s="144">
        <f t="shared" si="39"/>
        <v>270</v>
      </c>
      <c r="U260" s="144">
        <f t="shared" si="39"/>
        <v>0</v>
      </c>
      <c r="V260" s="144">
        <f t="shared" si="39"/>
        <v>0</v>
      </c>
      <c r="W260" s="144">
        <f t="shared" si="39"/>
        <v>62</v>
      </c>
      <c r="X260" s="144">
        <f t="shared" si="39"/>
        <v>0</v>
      </c>
      <c r="Y260" s="144">
        <f t="shared" si="39"/>
        <v>0</v>
      </c>
      <c r="Z260" s="144">
        <f t="shared" si="39"/>
        <v>3077</v>
      </c>
      <c r="AA260" s="144">
        <f t="shared" si="39"/>
        <v>188</v>
      </c>
      <c r="AB260" s="144">
        <f t="shared" si="39"/>
        <v>6</v>
      </c>
      <c r="AC260" s="144">
        <f t="shared" si="39"/>
        <v>0</v>
      </c>
      <c r="AD260" s="144">
        <f t="shared" si="39"/>
        <v>0</v>
      </c>
      <c r="AE260" s="144">
        <f t="shared" si="39"/>
        <v>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0</v>
      </c>
      <c r="AJ260" s="144">
        <f t="shared" si="39"/>
        <v>0</v>
      </c>
      <c r="AK260" s="144">
        <f t="shared" si="39"/>
        <v>0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0</v>
      </c>
      <c r="AP260" s="144">
        <f t="shared" si="39"/>
        <v>0</v>
      </c>
      <c r="AQ260" s="144">
        <f t="shared" si="39"/>
        <v>112</v>
      </c>
      <c r="AR260" s="144">
        <f t="shared" si="39"/>
        <v>35</v>
      </c>
      <c r="AS260" s="144">
        <f t="shared" si="39"/>
        <v>0</v>
      </c>
      <c r="AT260" s="144">
        <f t="shared" si="39"/>
        <v>188</v>
      </c>
      <c r="AU260" s="245"/>
    </row>
    <row r="261" spans="1:47" s="306" customFormat="1" ht="22.5" customHeight="1" x14ac:dyDescent="0.35">
      <c r="A261" s="304" t="s">
        <v>261</v>
      </c>
      <c r="B261" s="277"/>
      <c r="C261" s="305">
        <f>C260/C259</f>
        <v>0.23371175788464016</v>
      </c>
      <c r="D261" s="297"/>
      <c r="E261" s="305">
        <f>E260/E259</f>
        <v>0.28263707571801566</v>
      </c>
      <c r="F261" s="305"/>
      <c r="G261" s="305">
        <f t="shared" ref="G261:AT261" si="40">G260/G259</f>
        <v>0</v>
      </c>
      <c r="H261" s="305">
        <f t="shared" si="40"/>
        <v>0.2110369921164342</v>
      </c>
      <c r="I261" s="305">
        <f t="shared" si="40"/>
        <v>0.24</v>
      </c>
      <c r="J261" s="305">
        <f t="shared" si="40"/>
        <v>0</v>
      </c>
      <c r="K261" s="305">
        <f t="shared" si="40"/>
        <v>9.4230769230769229E-2</v>
      </c>
      <c r="L261" s="305">
        <f t="shared" si="40"/>
        <v>0</v>
      </c>
      <c r="M261" s="305">
        <f t="shared" si="40"/>
        <v>0.36112558624283481</v>
      </c>
      <c r="N261" s="305"/>
      <c r="O261" s="305">
        <f t="shared" si="40"/>
        <v>0.50437317784256563</v>
      </c>
      <c r="P261" s="305">
        <f t="shared" si="40"/>
        <v>0.23143683702989393</v>
      </c>
      <c r="Q261" s="305">
        <f t="shared" si="40"/>
        <v>0.1402439024390244</v>
      </c>
      <c r="R261" s="305">
        <f t="shared" si="40"/>
        <v>0.61211129296235678</v>
      </c>
      <c r="S261" s="305">
        <f t="shared" si="40"/>
        <v>0.1016419077404222</v>
      </c>
      <c r="T261" s="305">
        <f t="shared" si="40"/>
        <v>0.38516405135520687</v>
      </c>
      <c r="U261" s="305">
        <f t="shared" si="40"/>
        <v>0</v>
      </c>
      <c r="V261" s="305"/>
      <c r="W261" s="305">
        <f t="shared" si="40"/>
        <v>0.28837209302325584</v>
      </c>
      <c r="X261" s="305">
        <f t="shared" si="40"/>
        <v>0</v>
      </c>
      <c r="Y261" s="305"/>
      <c r="Z261" s="232">
        <f t="shared" si="40"/>
        <v>0.23848091455144352</v>
      </c>
      <c r="AA261" s="232">
        <f t="shared" si="40"/>
        <v>0.17607942305891167</v>
      </c>
      <c r="AB261" s="305">
        <f t="shared" si="40"/>
        <v>0.27272727272727271</v>
      </c>
      <c r="AC261" s="305"/>
      <c r="AD261" s="305">
        <f t="shared" si="40"/>
        <v>0</v>
      </c>
      <c r="AE261" s="305">
        <f t="shared" si="40"/>
        <v>0</v>
      </c>
      <c r="AF261" s="305">
        <f t="shared" si="40"/>
        <v>0</v>
      </c>
      <c r="AG261" s="305"/>
      <c r="AH261" s="305">
        <f t="shared" si="40"/>
        <v>0.5</v>
      </c>
      <c r="AI261" s="305">
        <f t="shared" si="40"/>
        <v>0</v>
      </c>
      <c r="AJ261" s="305">
        <f t="shared" si="40"/>
        <v>0</v>
      </c>
      <c r="AK261" s="305">
        <f t="shared" si="40"/>
        <v>0</v>
      </c>
      <c r="AL261" s="305">
        <f t="shared" si="40"/>
        <v>0</v>
      </c>
      <c r="AM261" s="305">
        <f t="shared" si="40"/>
        <v>0</v>
      </c>
      <c r="AN261" s="305"/>
      <c r="AO261" s="305">
        <f t="shared" si="40"/>
        <v>0</v>
      </c>
      <c r="AP261" s="305">
        <f t="shared" si="40"/>
        <v>0</v>
      </c>
      <c r="AQ261" s="305">
        <f t="shared" si="40"/>
        <v>0.39298245614035088</v>
      </c>
      <c r="AR261" s="305">
        <f t="shared" si="40"/>
        <v>0.29166666666666669</v>
      </c>
      <c r="AS261" s="305"/>
      <c r="AT261" s="232">
        <f t="shared" si="40"/>
        <v>0.17607942305891167</v>
      </c>
    </row>
    <row r="262" spans="1:47" s="245" customFormat="1" ht="22.5" customHeight="1" x14ac:dyDescent="0.35">
      <c r="A262" s="149" t="s">
        <v>264</v>
      </c>
      <c r="B262" s="130">
        <v>563</v>
      </c>
      <c r="C262" s="288">
        <f>Z262+AA262</f>
        <v>2492</v>
      </c>
      <c r="D262" s="298">
        <v>3980.7</v>
      </c>
      <c r="E262" s="131">
        <v>433</v>
      </c>
      <c r="F262" s="131"/>
      <c r="G262" s="131"/>
      <c r="H262" s="131">
        <v>138</v>
      </c>
      <c r="I262" s="131">
        <v>282</v>
      </c>
      <c r="J262" s="131"/>
      <c r="K262" s="131">
        <v>49</v>
      </c>
      <c r="L262" s="131"/>
      <c r="M262" s="131">
        <v>430</v>
      </c>
      <c r="N262" s="131"/>
      <c r="O262" s="131">
        <v>100</v>
      </c>
      <c r="P262" s="131">
        <v>240</v>
      </c>
      <c r="Q262" s="131">
        <v>23</v>
      </c>
      <c r="R262" s="131">
        <v>374</v>
      </c>
      <c r="S262" s="131">
        <v>130</v>
      </c>
      <c r="T262" s="131">
        <v>170</v>
      </c>
      <c r="U262" s="132"/>
      <c r="V262" s="131"/>
      <c r="W262" s="131">
        <v>62</v>
      </c>
      <c r="X262" s="131"/>
      <c r="Y262" s="131"/>
      <c r="Z262" s="150">
        <f>SUM(E262:Y262)</f>
        <v>2431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8">
        <f t="shared" ref="C263:C269" si="41">Z263+AA263</f>
        <v>126</v>
      </c>
      <c r="D263" s="298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ref="Z263:Z269" si="42">SUM(E263:Y263)</f>
        <v>14</v>
      </c>
      <c r="AA263" s="150">
        <f t="shared" ref="AA263:AA269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69" si="44">SUM(AB263:AS263)</f>
        <v>112</v>
      </c>
    </row>
    <row r="264" spans="1:47" s="245" customFormat="1" ht="22.5" customHeight="1" x14ac:dyDescent="0.35">
      <c r="A264" s="149" t="s">
        <v>265</v>
      </c>
      <c r="B264" s="130"/>
      <c r="C264" s="288">
        <f t="shared" si="41"/>
        <v>0</v>
      </c>
      <c r="D264" s="298">
        <v>3151.5</v>
      </c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0</v>
      </c>
      <c r="AA264" s="150">
        <f t="shared" si="43"/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18">
        <f t="shared" si="44"/>
        <v>0</v>
      </c>
    </row>
    <row r="265" spans="1:47" s="245" customFormat="1" ht="22.5" customHeight="1" x14ac:dyDescent="0.35">
      <c r="A265" s="149" t="s">
        <v>92</v>
      </c>
      <c r="B265" s="130">
        <v>113</v>
      </c>
      <c r="C265" s="288">
        <f t="shared" si="41"/>
        <v>99</v>
      </c>
      <c r="D265" s="298">
        <v>5377.1</v>
      </c>
      <c r="E265" s="131"/>
      <c r="F265" s="131"/>
      <c r="G265" s="131"/>
      <c r="H265" s="131"/>
      <c r="I265" s="131"/>
      <c r="J265" s="131"/>
      <c r="K265" s="131"/>
      <c r="L265" s="131"/>
      <c r="M265" s="131">
        <v>40</v>
      </c>
      <c r="N265" s="131"/>
      <c r="O265" s="131">
        <v>59</v>
      </c>
      <c r="P265" s="131"/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si="42"/>
        <v>99</v>
      </c>
      <c r="AA265" s="150">
        <f t="shared" si="43"/>
        <v>0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18">
        <f t="shared" si="44"/>
        <v>0</v>
      </c>
    </row>
    <row r="266" spans="1:47" s="245" customFormat="1" ht="22.5" customHeight="1" x14ac:dyDescent="0.35">
      <c r="A266" s="149" t="s">
        <v>257</v>
      </c>
      <c r="B266" s="130"/>
      <c r="C266" s="288">
        <f t="shared" si="41"/>
        <v>23</v>
      </c>
      <c r="D266" s="298">
        <v>542.1</v>
      </c>
      <c r="E266" s="131"/>
      <c r="F266" s="131"/>
      <c r="G266" s="131"/>
      <c r="H266" s="131"/>
      <c r="I266" s="131"/>
      <c r="J266" s="131"/>
      <c r="K266" s="131"/>
      <c r="L266" s="131"/>
      <c r="M266" s="131">
        <v>23</v>
      </c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23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</row>
    <row r="267" spans="1:47" s="245" customFormat="1" ht="22.5" hidden="1" customHeight="1" x14ac:dyDescent="0.35">
      <c r="A267" s="149" t="s">
        <v>266</v>
      </c>
      <c r="B267" s="130"/>
      <c r="C267" s="288">
        <f t="shared" si="41"/>
        <v>0</v>
      </c>
      <c r="D267" s="307">
        <v>70</v>
      </c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2"/>
      <c r="V267" s="301"/>
      <c r="W267" s="301"/>
      <c r="X267" s="301"/>
      <c r="Y267" s="301"/>
      <c r="Z267" s="150">
        <f t="shared" si="42"/>
        <v>0</v>
      </c>
      <c r="AA267" s="150">
        <f t="shared" si="43"/>
        <v>0</v>
      </c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  <c r="AR267" s="301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8">
        <f t="shared" si="41"/>
        <v>0</v>
      </c>
      <c r="D268" s="307">
        <v>42.5</v>
      </c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2"/>
      <c r="V268" s="301"/>
      <c r="W268" s="301"/>
      <c r="X268" s="301"/>
      <c r="Y268" s="301"/>
      <c r="Z268" s="150">
        <f t="shared" si="42"/>
        <v>0</v>
      </c>
      <c r="AA268" s="150">
        <f t="shared" si="43"/>
        <v>0</v>
      </c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  <c r="AR268" s="301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260</v>
      </c>
      <c r="B269" s="130">
        <v>62</v>
      </c>
      <c r="C269" s="288">
        <f t="shared" si="41"/>
        <v>525</v>
      </c>
      <c r="D269" s="307">
        <v>525.1</v>
      </c>
      <c r="E269" s="301"/>
      <c r="F269" s="301"/>
      <c r="G269" s="301"/>
      <c r="H269" s="301">
        <v>210</v>
      </c>
      <c r="I269" s="301"/>
      <c r="J269" s="301"/>
      <c r="K269" s="301"/>
      <c r="L269" s="301"/>
      <c r="M269" s="301">
        <v>200</v>
      </c>
      <c r="N269" s="301"/>
      <c r="O269" s="301"/>
      <c r="P269" s="301"/>
      <c r="Q269" s="301"/>
      <c r="R269" s="301"/>
      <c r="S269" s="301"/>
      <c r="T269" s="301">
        <v>100</v>
      </c>
      <c r="U269" s="302"/>
      <c r="V269" s="301"/>
      <c r="W269" s="301"/>
      <c r="X269" s="301"/>
      <c r="Y269" s="301"/>
      <c r="Z269" s="150">
        <f t="shared" si="42"/>
        <v>510</v>
      </c>
      <c r="AA269" s="150">
        <f t="shared" si="43"/>
        <v>15</v>
      </c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>
        <v>15</v>
      </c>
      <c r="AS269" s="131"/>
      <c r="AT269" s="118">
        <f t="shared" si="44"/>
        <v>15</v>
      </c>
    </row>
    <row r="270" spans="1:47" s="120" customFormat="1" ht="22.5" customHeight="1" x14ac:dyDescent="0.35">
      <c r="A270" s="145" t="s">
        <v>259</v>
      </c>
      <c r="B270" s="117">
        <f>SUM(B271:B276)</f>
        <v>1900</v>
      </c>
      <c r="C270" s="144">
        <f>SUM(C271:C276)</f>
        <v>10937.800000000001</v>
      </c>
      <c r="D270" s="296"/>
      <c r="E270" s="144">
        <f>SUM(E271:E276)</f>
        <v>1212</v>
      </c>
      <c r="F270" s="144">
        <f t="shared" ref="F270:AT270" si="45">SUM(F271:F276)</f>
        <v>0</v>
      </c>
      <c r="G270" s="144">
        <f t="shared" si="45"/>
        <v>0</v>
      </c>
      <c r="H270" s="144">
        <f t="shared" si="45"/>
        <v>1406</v>
      </c>
      <c r="I270" s="144">
        <f t="shared" si="45"/>
        <v>1493</v>
      </c>
      <c r="J270" s="144">
        <f t="shared" si="45"/>
        <v>0</v>
      </c>
      <c r="K270" s="144">
        <f t="shared" si="45"/>
        <v>150</v>
      </c>
      <c r="L270" s="144">
        <f t="shared" si="45"/>
        <v>0</v>
      </c>
      <c r="M270" s="144">
        <f t="shared" si="45"/>
        <v>2343</v>
      </c>
      <c r="N270" s="144">
        <f t="shared" si="45"/>
        <v>0</v>
      </c>
      <c r="O270" s="144">
        <f t="shared" si="45"/>
        <v>756.7</v>
      </c>
      <c r="P270" s="144">
        <f t="shared" si="45"/>
        <v>665</v>
      </c>
      <c r="Q270" s="144">
        <f t="shared" si="45"/>
        <v>50.6</v>
      </c>
      <c r="R270" s="144">
        <f t="shared" si="45"/>
        <v>1120</v>
      </c>
      <c r="S270" s="144">
        <f t="shared" si="45"/>
        <v>390</v>
      </c>
      <c r="T270" s="144">
        <f t="shared" si="45"/>
        <v>746</v>
      </c>
      <c r="U270" s="144">
        <f t="shared" si="45"/>
        <v>0</v>
      </c>
      <c r="V270" s="144">
        <f t="shared" si="45"/>
        <v>0</v>
      </c>
      <c r="W270" s="144">
        <f t="shared" si="45"/>
        <v>167</v>
      </c>
      <c r="X270" s="144">
        <f t="shared" si="45"/>
        <v>0</v>
      </c>
      <c r="Y270" s="144">
        <f t="shared" si="45"/>
        <v>0</v>
      </c>
      <c r="Z270" s="144">
        <f t="shared" si="45"/>
        <v>10499.300000000001</v>
      </c>
      <c r="AA270" s="144">
        <f t="shared" si="45"/>
        <v>438.5</v>
      </c>
      <c r="AB270" s="144">
        <f t="shared" si="45"/>
        <v>12</v>
      </c>
      <c r="AC270" s="144">
        <f t="shared" si="45"/>
        <v>0</v>
      </c>
      <c r="AD270" s="144">
        <f t="shared" si="45"/>
        <v>0</v>
      </c>
      <c r="AE270" s="144">
        <f t="shared" si="45"/>
        <v>0</v>
      </c>
      <c r="AF270" s="144">
        <f t="shared" si="45"/>
        <v>0</v>
      </c>
      <c r="AG270" s="144">
        <f t="shared" si="45"/>
        <v>0</v>
      </c>
      <c r="AH270" s="144">
        <f t="shared" si="45"/>
        <v>109</v>
      </c>
      <c r="AI270" s="144">
        <f t="shared" si="45"/>
        <v>0</v>
      </c>
      <c r="AJ270" s="144">
        <f t="shared" si="45"/>
        <v>0</v>
      </c>
      <c r="AK270" s="144">
        <f t="shared" si="45"/>
        <v>0</v>
      </c>
      <c r="AL270" s="144">
        <f t="shared" si="45"/>
        <v>0</v>
      </c>
      <c r="AM270" s="144">
        <f t="shared" si="45"/>
        <v>0</v>
      </c>
      <c r="AN270" s="144">
        <f t="shared" si="45"/>
        <v>0</v>
      </c>
      <c r="AO270" s="144">
        <f t="shared" si="45"/>
        <v>0</v>
      </c>
      <c r="AP270" s="144">
        <f t="shared" si="45"/>
        <v>0</v>
      </c>
      <c r="AQ270" s="144">
        <f t="shared" si="45"/>
        <v>210</v>
      </c>
      <c r="AR270" s="144">
        <f t="shared" si="45"/>
        <v>107.5</v>
      </c>
      <c r="AS270" s="144">
        <f t="shared" si="45"/>
        <v>0</v>
      </c>
      <c r="AT270" s="144">
        <f t="shared" si="45"/>
        <v>438.5</v>
      </c>
      <c r="AU270" s="245"/>
    </row>
    <row r="271" spans="1:47" s="245" customFormat="1" ht="22.5" customHeight="1" x14ac:dyDescent="0.35">
      <c r="A271" s="149" t="s">
        <v>264</v>
      </c>
      <c r="B271" s="130">
        <v>1401</v>
      </c>
      <c r="C271" s="288">
        <f>Z271+AA271</f>
        <v>8666.2000000000007</v>
      </c>
      <c r="D271" s="298"/>
      <c r="E271" s="131">
        <v>1212</v>
      </c>
      <c r="F271" s="131"/>
      <c r="G271" s="131"/>
      <c r="H271" s="131">
        <v>678</v>
      </c>
      <c r="I271" s="131">
        <v>1493</v>
      </c>
      <c r="J271" s="131"/>
      <c r="K271" s="131">
        <v>150</v>
      </c>
      <c r="L271" s="131"/>
      <c r="M271" s="131">
        <v>1617</v>
      </c>
      <c r="N271" s="131"/>
      <c r="O271" s="131">
        <v>422.6</v>
      </c>
      <c r="P271" s="131">
        <v>665</v>
      </c>
      <c r="Q271" s="131">
        <v>50.6</v>
      </c>
      <c r="R271" s="131">
        <v>1120</v>
      </c>
      <c r="S271" s="131">
        <v>390</v>
      </c>
      <c r="T271" s="131">
        <v>510</v>
      </c>
      <c r="U271" s="132"/>
      <c r="V271" s="131"/>
      <c r="W271" s="131">
        <v>167</v>
      </c>
      <c r="X271" s="131"/>
      <c r="Y271" s="131"/>
      <c r="Z271" s="150">
        <f>SUM(E271:Y271)</f>
        <v>8475.2000000000007</v>
      </c>
      <c r="AA271" s="150">
        <f>SUM(AB271:AS271)</f>
        <v>191</v>
      </c>
      <c r="AB271" s="131">
        <v>12</v>
      </c>
      <c r="AC271" s="131"/>
      <c r="AD271" s="131"/>
      <c r="AE271" s="131"/>
      <c r="AF271" s="131"/>
      <c r="AG271" s="131"/>
      <c r="AH271" s="131">
        <v>109</v>
      </c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>
        <v>70</v>
      </c>
      <c r="AS271" s="131"/>
      <c r="AT271" s="118">
        <f>SUM(AB271:AS271)</f>
        <v>191</v>
      </c>
    </row>
    <row r="272" spans="1:47" s="245" customFormat="1" ht="22.5" customHeight="1" x14ac:dyDescent="0.35">
      <c r="A272" s="149" t="s">
        <v>263</v>
      </c>
      <c r="B272" s="130"/>
      <c r="C272" s="288">
        <f t="shared" ref="C272:C276" si="46">Z272+AA272</f>
        <v>283.10000000000002</v>
      </c>
      <c r="D272" s="298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>
        <v>73.099999999999994</v>
      </c>
      <c r="P272" s="131"/>
      <c r="Q272" s="131"/>
      <c r="R272" s="131"/>
      <c r="S272" s="131"/>
      <c r="T272" s="131"/>
      <c r="U272" s="132"/>
      <c r="V272" s="131"/>
      <c r="W272" s="131"/>
      <c r="X272" s="131"/>
      <c r="Y272" s="131"/>
      <c r="Z272" s="150">
        <f t="shared" ref="Z272:Z276" si="47">SUM(E272:Y272)</f>
        <v>73.099999999999994</v>
      </c>
      <c r="AA272" s="150">
        <f t="shared" ref="AA272:AA276" si="48">SUM(AB272:AS272)</f>
        <v>210</v>
      </c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>
        <v>210</v>
      </c>
      <c r="AR272" s="131"/>
      <c r="AS272" s="131"/>
      <c r="AT272" s="118">
        <f t="shared" ref="AT272:AT276" si="49">SUM(AB272:AS272)</f>
        <v>210</v>
      </c>
    </row>
    <row r="273" spans="1:47" s="245" customFormat="1" ht="22.5" customHeight="1" x14ac:dyDescent="0.35">
      <c r="A273" s="149" t="s">
        <v>268</v>
      </c>
      <c r="B273" s="130"/>
      <c r="C273" s="288">
        <f t="shared" si="46"/>
        <v>0</v>
      </c>
      <c r="D273" s="298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2"/>
      <c r="V273" s="131"/>
      <c r="W273" s="131"/>
      <c r="X273" s="131"/>
      <c r="Y273" s="131"/>
      <c r="Z273" s="150">
        <f t="shared" si="47"/>
        <v>0</v>
      </c>
      <c r="AA273" s="150">
        <f t="shared" si="48"/>
        <v>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18">
        <f t="shared" si="49"/>
        <v>0</v>
      </c>
    </row>
    <row r="274" spans="1:47" s="245" customFormat="1" ht="22.5" customHeight="1" x14ac:dyDescent="0.35">
      <c r="A274" s="149" t="s">
        <v>92</v>
      </c>
      <c r="B274" s="130">
        <v>343</v>
      </c>
      <c r="C274" s="288">
        <f t="shared" si="46"/>
        <v>412</v>
      </c>
      <c r="D274" s="298"/>
      <c r="E274" s="131"/>
      <c r="F274" s="131"/>
      <c r="G274" s="131"/>
      <c r="H274" s="131"/>
      <c r="I274" s="131"/>
      <c r="J274" s="131"/>
      <c r="K274" s="131"/>
      <c r="L274" s="131"/>
      <c r="M274" s="131">
        <v>151</v>
      </c>
      <c r="N274" s="131"/>
      <c r="O274" s="131">
        <v>261</v>
      </c>
      <c r="P274" s="131"/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412</v>
      </c>
      <c r="AA274" s="150">
        <f t="shared" si="48"/>
        <v>0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18">
        <f t="shared" si="49"/>
        <v>0</v>
      </c>
    </row>
    <row r="275" spans="1:47" s="245" customFormat="1" ht="22.5" customHeight="1" x14ac:dyDescent="0.35">
      <c r="A275" s="149" t="s">
        <v>257</v>
      </c>
      <c r="B275" s="130"/>
      <c r="C275" s="288">
        <f t="shared" si="46"/>
        <v>75</v>
      </c>
      <c r="D275" s="298"/>
      <c r="E275" s="131"/>
      <c r="F275" s="131"/>
      <c r="G275" s="131"/>
      <c r="H275" s="131"/>
      <c r="I275" s="131"/>
      <c r="J275" s="131"/>
      <c r="K275" s="131"/>
      <c r="L275" s="131"/>
      <c r="M275" s="131">
        <v>75</v>
      </c>
      <c r="N275" s="131"/>
      <c r="O275" s="131"/>
      <c r="P275" s="131"/>
      <c r="Q275" s="131"/>
      <c r="R275" s="131"/>
      <c r="S275" s="131"/>
      <c r="T275" s="131"/>
      <c r="U275" s="132"/>
      <c r="V275" s="131"/>
      <c r="W275" s="131"/>
      <c r="X275" s="131"/>
      <c r="Y275" s="131"/>
      <c r="Z275" s="150">
        <f t="shared" si="47"/>
        <v>75</v>
      </c>
      <c r="AA275" s="150">
        <f t="shared" si="48"/>
        <v>0</v>
      </c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18">
        <f t="shared" si="49"/>
        <v>0</v>
      </c>
    </row>
    <row r="276" spans="1:47" s="245" customFormat="1" ht="22.5" customHeight="1" x14ac:dyDescent="0.35">
      <c r="A276" s="149" t="s">
        <v>260</v>
      </c>
      <c r="B276" s="130">
        <v>156</v>
      </c>
      <c r="C276" s="288">
        <f t="shared" si="46"/>
        <v>1501.5</v>
      </c>
      <c r="D276" s="307"/>
      <c r="E276" s="301"/>
      <c r="F276" s="301"/>
      <c r="G276" s="301"/>
      <c r="H276" s="301">
        <v>728</v>
      </c>
      <c r="I276" s="301"/>
      <c r="J276" s="301"/>
      <c r="K276" s="301"/>
      <c r="L276" s="301"/>
      <c r="M276" s="301">
        <v>500</v>
      </c>
      <c r="N276" s="301"/>
      <c r="O276" s="301"/>
      <c r="P276" s="301"/>
      <c r="Q276" s="301"/>
      <c r="R276" s="301"/>
      <c r="S276" s="301"/>
      <c r="T276" s="301">
        <v>236</v>
      </c>
      <c r="U276" s="302"/>
      <c r="V276" s="301"/>
      <c r="W276" s="301"/>
      <c r="X276" s="301"/>
      <c r="Y276" s="301"/>
      <c r="Z276" s="150">
        <f t="shared" si="47"/>
        <v>1464</v>
      </c>
      <c r="AA276" s="150">
        <f t="shared" si="48"/>
        <v>37.5</v>
      </c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>
        <v>37.5</v>
      </c>
      <c r="AS276" s="301"/>
      <c r="AT276" s="118">
        <f t="shared" si="49"/>
        <v>37.5</v>
      </c>
    </row>
    <row r="277" spans="1:47" s="120" customFormat="1" ht="22.5" customHeight="1" x14ac:dyDescent="0.35">
      <c r="A277" s="145" t="s">
        <v>103</v>
      </c>
      <c r="B277" s="276">
        <f>B270/B260*10</f>
        <v>25.745257452574528</v>
      </c>
      <c r="C277" s="296">
        <f>C270/C260*10</f>
        <v>33.500153139356819</v>
      </c>
      <c r="D277" s="296"/>
      <c r="E277" s="296">
        <f>E270/E260*10</f>
        <v>27.990762124711317</v>
      </c>
      <c r="F277" s="296">
        <v>0</v>
      </c>
      <c r="G277" s="296" t="e">
        <f t="shared" ref="G277:M277" si="50">G270/G260*10</f>
        <v>#DIV/0!</v>
      </c>
      <c r="H277" s="296">
        <f t="shared" si="50"/>
        <v>40.402298850574709</v>
      </c>
      <c r="I277" s="296">
        <f t="shared" si="50"/>
        <v>52.943262411347519</v>
      </c>
      <c r="J277" s="296" t="e">
        <f t="shared" si="50"/>
        <v>#DIV/0!</v>
      </c>
      <c r="K277" s="296">
        <f t="shared" si="50"/>
        <v>30.612244897959183</v>
      </c>
      <c r="L277" s="296" t="e">
        <f t="shared" si="50"/>
        <v>#DIV/0!</v>
      </c>
      <c r="M277" s="296">
        <f t="shared" si="50"/>
        <v>33.80952380952381</v>
      </c>
      <c r="N277" s="296"/>
      <c r="O277" s="296">
        <f t="shared" ref="O277:AT277" si="51">O270/O260*10</f>
        <v>43.739884393063591</v>
      </c>
      <c r="P277" s="296">
        <f t="shared" si="51"/>
        <v>27.708333333333336</v>
      </c>
      <c r="Q277" s="296">
        <f t="shared" si="51"/>
        <v>22</v>
      </c>
      <c r="R277" s="296">
        <f t="shared" si="51"/>
        <v>29.946524064171122</v>
      </c>
      <c r="S277" s="296">
        <f t="shared" si="51"/>
        <v>30</v>
      </c>
      <c r="T277" s="296">
        <f t="shared" si="51"/>
        <v>27.62962962962963</v>
      </c>
      <c r="U277" s="296" t="e">
        <f t="shared" si="51"/>
        <v>#DIV/0!</v>
      </c>
      <c r="V277" s="296" t="e">
        <f t="shared" si="51"/>
        <v>#DIV/0!</v>
      </c>
      <c r="W277" s="296">
        <f t="shared" si="51"/>
        <v>26.93548387096774</v>
      </c>
      <c r="X277" s="296" t="e">
        <f t="shared" si="51"/>
        <v>#DIV/0!</v>
      </c>
      <c r="Y277" s="296" t="e">
        <f t="shared" si="51"/>
        <v>#DIV/0!</v>
      </c>
      <c r="Z277" s="296">
        <f t="shared" si="51"/>
        <v>34.121871953201172</v>
      </c>
      <c r="AA277" s="296">
        <f t="shared" si="51"/>
        <v>23.324468085106385</v>
      </c>
      <c r="AB277" s="296">
        <f t="shared" si="51"/>
        <v>20</v>
      </c>
      <c r="AC277" s="296" t="e">
        <f t="shared" si="51"/>
        <v>#DIV/0!</v>
      </c>
      <c r="AD277" s="296" t="e">
        <f t="shared" si="51"/>
        <v>#DIV/0!</v>
      </c>
      <c r="AE277" s="296" t="e">
        <f t="shared" si="51"/>
        <v>#DIV/0!</v>
      </c>
      <c r="AF277" s="296" t="e">
        <f t="shared" si="51"/>
        <v>#DIV/0!</v>
      </c>
      <c r="AG277" s="296" t="e">
        <f t="shared" si="51"/>
        <v>#DIV/0!</v>
      </c>
      <c r="AH277" s="296">
        <f t="shared" si="51"/>
        <v>31.142857142857142</v>
      </c>
      <c r="AI277" s="296" t="e">
        <f t="shared" si="51"/>
        <v>#DIV/0!</v>
      </c>
      <c r="AJ277" s="296" t="e">
        <f t="shared" si="51"/>
        <v>#DIV/0!</v>
      </c>
      <c r="AK277" s="296" t="e">
        <f t="shared" si="51"/>
        <v>#DIV/0!</v>
      </c>
      <c r="AL277" s="296" t="e">
        <f t="shared" si="51"/>
        <v>#DIV/0!</v>
      </c>
      <c r="AM277" s="296" t="e">
        <f t="shared" si="51"/>
        <v>#DIV/0!</v>
      </c>
      <c r="AN277" s="296" t="e">
        <f t="shared" si="51"/>
        <v>#DIV/0!</v>
      </c>
      <c r="AO277" s="296" t="e">
        <f t="shared" si="51"/>
        <v>#DIV/0!</v>
      </c>
      <c r="AP277" s="296" t="e">
        <f t="shared" si="51"/>
        <v>#DIV/0!</v>
      </c>
      <c r="AQ277" s="296">
        <f t="shared" si="51"/>
        <v>18.75</v>
      </c>
      <c r="AR277" s="296">
        <f t="shared" si="51"/>
        <v>30.714285714285715</v>
      </c>
      <c r="AS277" s="296" t="e">
        <f t="shared" si="51"/>
        <v>#DIV/0!</v>
      </c>
      <c r="AT277" s="296">
        <f t="shared" si="51"/>
        <v>23.324468085106385</v>
      </c>
      <c r="AU277" s="245"/>
    </row>
    <row r="278" spans="1:47" s="245" customFormat="1" ht="22.5" customHeight="1" x14ac:dyDescent="0.35">
      <c r="A278" s="149" t="s">
        <v>264</v>
      </c>
      <c r="B278" s="130">
        <v>20</v>
      </c>
      <c r="C278" s="297">
        <f>C271/C262*10</f>
        <v>34.776083467094708</v>
      </c>
      <c r="D278" s="298"/>
      <c r="E278" s="299">
        <f>E271/E262*10</f>
        <v>27.990762124711317</v>
      </c>
      <c r="F278" s="299"/>
      <c r="G278" s="299" t="e">
        <f t="shared" ref="G278:M278" si="52">G271/G262*10</f>
        <v>#DIV/0!</v>
      </c>
      <c r="H278" s="299">
        <f t="shared" si="52"/>
        <v>49.130434782608688</v>
      </c>
      <c r="I278" s="299">
        <f t="shared" si="52"/>
        <v>52.943262411347519</v>
      </c>
      <c r="J278" s="299" t="e">
        <f t="shared" si="52"/>
        <v>#DIV/0!</v>
      </c>
      <c r="K278" s="299">
        <f t="shared" si="52"/>
        <v>30.612244897959183</v>
      </c>
      <c r="L278" s="299" t="e">
        <f t="shared" si="52"/>
        <v>#DIV/0!</v>
      </c>
      <c r="M278" s="299">
        <f t="shared" si="52"/>
        <v>37.604651162790702</v>
      </c>
      <c r="N278" s="299"/>
      <c r="O278" s="299">
        <f t="shared" ref="O278:AT278" si="53">O271/O262*10</f>
        <v>42.26</v>
      </c>
      <c r="P278" s="299">
        <f t="shared" si="53"/>
        <v>27.708333333333336</v>
      </c>
      <c r="Q278" s="299">
        <f t="shared" si="53"/>
        <v>22</v>
      </c>
      <c r="R278" s="299">
        <f t="shared" si="53"/>
        <v>29.946524064171122</v>
      </c>
      <c r="S278" s="299">
        <f t="shared" si="53"/>
        <v>30</v>
      </c>
      <c r="T278" s="299">
        <f t="shared" si="53"/>
        <v>30</v>
      </c>
      <c r="U278" s="299" t="e">
        <f t="shared" si="53"/>
        <v>#DIV/0!</v>
      </c>
      <c r="V278" s="299" t="e">
        <f t="shared" si="53"/>
        <v>#DIV/0!</v>
      </c>
      <c r="W278" s="299">
        <f t="shared" si="53"/>
        <v>26.93548387096774</v>
      </c>
      <c r="X278" s="299" t="e">
        <f t="shared" si="53"/>
        <v>#DIV/0!</v>
      </c>
      <c r="Y278" s="299" t="e">
        <f t="shared" si="53"/>
        <v>#DIV/0!</v>
      </c>
      <c r="Z278" s="300">
        <f t="shared" si="53"/>
        <v>34.863019333607575</v>
      </c>
      <c r="AA278" s="300">
        <f t="shared" si="53"/>
        <v>31.311475409836067</v>
      </c>
      <c r="AB278" s="299">
        <f t="shared" si="53"/>
        <v>20</v>
      </c>
      <c r="AC278" s="299"/>
      <c r="AD278" s="299"/>
      <c r="AE278" s="299"/>
      <c r="AF278" s="299"/>
      <c r="AG278" s="299"/>
      <c r="AH278" s="299">
        <f t="shared" si="53"/>
        <v>31.142857142857142</v>
      </c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f t="shared" si="53"/>
        <v>35</v>
      </c>
      <c r="AS278" s="299"/>
      <c r="AT278" s="300">
        <f t="shared" si="53"/>
        <v>31.311475409836067</v>
      </c>
    </row>
    <row r="279" spans="1:47" s="245" customFormat="1" ht="22.5" customHeight="1" x14ac:dyDescent="0.35">
      <c r="A279" s="149" t="s">
        <v>263</v>
      </c>
      <c r="B279" s="130"/>
      <c r="C279" s="297">
        <f>C272/C263*10</f>
        <v>22.468253968253968</v>
      </c>
      <c r="D279" s="298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>
        <f t="shared" ref="O279:AT280" si="54">O272/O263*10</f>
        <v>52.214285714285708</v>
      </c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300">
        <f t="shared" si="54"/>
        <v>52.214285714285708</v>
      </c>
      <c r="AA279" s="300">
        <f t="shared" si="54"/>
        <v>18.75</v>
      </c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>
        <f t="shared" si="54"/>
        <v>18.75</v>
      </c>
      <c r="AR279" s="299"/>
      <c r="AS279" s="299"/>
      <c r="AT279" s="300">
        <f t="shared" si="54"/>
        <v>18.75</v>
      </c>
    </row>
    <row r="280" spans="1:47" s="245" customFormat="1" ht="22.5" customHeight="1" x14ac:dyDescent="0.35">
      <c r="A280" s="149" t="s">
        <v>269</v>
      </c>
      <c r="B280" s="130"/>
      <c r="C280" s="297" t="e">
        <f>C273/C264*10</f>
        <v>#DIV/0!</v>
      </c>
      <c r="D280" s="297">
        <f t="shared" ref="D280:Y280" si="55">D273/D264*10</f>
        <v>0</v>
      </c>
      <c r="E280" s="297" t="e">
        <f t="shared" si="55"/>
        <v>#DIV/0!</v>
      </c>
      <c r="F280" s="297" t="e">
        <f t="shared" si="55"/>
        <v>#DIV/0!</v>
      </c>
      <c r="G280" s="297" t="e">
        <f t="shared" si="55"/>
        <v>#DIV/0!</v>
      </c>
      <c r="H280" s="297" t="e">
        <f t="shared" si="55"/>
        <v>#DIV/0!</v>
      </c>
      <c r="I280" s="297" t="e">
        <f t="shared" si="55"/>
        <v>#DIV/0!</v>
      </c>
      <c r="J280" s="297" t="e">
        <f t="shared" si="55"/>
        <v>#DIV/0!</v>
      </c>
      <c r="K280" s="297" t="e">
        <f t="shared" si="55"/>
        <v>#DIV/0!</v>
      </c>
      <c r="L280" s="297" t="e">
        <f t="shared" si="55"/>
        <v>#DIV/0!</v>
      </c>
      <c r="M280" s="297" t="e">
        <f t="shared" si="55"/>
        <v>#DIV/0!</v>
      </c>
      <c r="N280" s="297" t="e">
        <f t="shared" si="55"/>
        <v>#DIV/0!</v>
      </c>
      <c r="O280" s="297" t="e">
        <f t="shared" si="55"/>
        <v>#DIV/0!</v>
      </c>
      <c r="P280" s="297" t="e">
        <f t="shared" si="55"/>
        <v>#DIV/0!</v>
      </c>
      <c r="Q280" s="297" t="e">
        <f t="shared" si="55"/>
        <v>#DIV/0!</v>
      </c>
      <c r="R280" s="297" t="e">
        <f t="shared" si="55"/>
        <v>#DIV/0!</v>
      </c>
      <c r="S280" s="297" t="e">
        <f t="shared" si="55"/>
        <v>#DIV/0!</v>
      </c>
      <c r="T280" s="297" t="e">
        <f t="shared" si="55"/>
        <v>#DIV/0!</v>
      </c>
      <c r="U280" s="297" t="e">
        <f t="shared" si="55"/>
        <v>#DIV/0!</v>
      </c>
      <c r="V280" s="297" t="e">
        <f t="shared" si="55"/>
        <v>#DIV/0!</v>
      </c>
      <c r="W280" s="297" t="e">
        <f t="shared" si="55"/>
        <v>#DIV/0!</v>
      </c>
      <c r="X280" s="297" t="e">
        <f t="shared" si="55"/>
        <v>#DIV/0!</v>
      </c>
      <c r="Y280" s="297" t="e">
        <f t="shared" si="55"/>
        <v>#DIV/0!</v>
      </c>
      <c r="Z280" s="300" t="e">
        <f t="shared" si="54"/>
        <v>#DIV/0!</v>
      </c>
      <c r="AA280" s="300" t="e">
        <f t="shared" si="54"/>
        <v>#DIV/0!</v>
      </c>
      <c r="AB280" s="300" t="e">
        <f t="shared" si="54"/>
        <v>#DIV/0!</v>
      </c>
      <c r="AC280" s="300" t="e">
        <f t="shared" si="54"/>
        <v>#DIV/0!</v>
      </c>
      <c r="AD280" s="300" t="e">
        <f t="shared" si="54"/>
        <v>#DIV/0!</v>
      </c>
      <c r="AE280" s="300" t="e">
        <f t="shared" si="54"/>
        <v>#DIV/0!</v>
      </c>
      <c r="AF280" s="300" t="e">
        <f t="shared" si="54"/>
        <v>#DIV/0!</v>
      </c>
      <c r="AG280" s="300" t="e">
        <f t="shared" si="54"/>
        <v>#DIV/0!</v>
      </c>
      <c r="AH280" s="300" t="e">
        <f t="shared" si="54"/>
        <v>#DIV/0!</v>
      </c>
      <c r="AI280" s="300" t="e">
        <f t="shared" si="54"/>
        <v>#DIV/0!</v>
      </c>
      <c r="AJ280" s="300" t="e">
        <f t="shared" si="54"/>
        <v>#DIV/0!</v>
      </c>
      <c r="AK280" s="300" t="e">
        <f t="shared" si="54"/>
        <v>#DIV/0!</v>
      </c>
      <c r="AL280" s="300" t="e">
        <f t="shared" si="54"/>
        <v>#DIV/0!</v>
      </c>
      <c r="AM280" s="300" t="e">
        <f t="shared" si="54"/>
        <v>#DIV/0!</v>
      </c>
      <c r="AN280" s="300" t="e">
        <f t="shared" si="54"/>
        <v>#DIV/0!</v>
      </c>
      <c r="AO280" s="300" t="e">
        <f t="shared" si="54"/>
        <v>#DIV/0!</v>
      </c>
      <c r="AP280" s="300" t="e">
        <f t="shared" si="54"/>
        <v>#DIV/0!</v>
      </c>
      <c r="AQ280" s="300" t="e">
        <f t="shared" si="54"/>
        <v>#DIV/0!</v>
      </c>
      <c r="AR280" s="300" t="e">
        <f t="shared" si="54"/>
        <v>#DIV/0!</v>
      </c>
      <c r="AS280" s="300" t="e">
        <f t="shared" si="54"/>
        <v>#DIV/0!</v>
      </c>
      <c r="AT280" s="300" t="e">
        <f t="shared" si="54"/>
        <v>#DIV/0!</v>
      </c>
    </row>
    <row r="281" spans="1:47" s="245" customFormat="1" ht="22.5" customHeight="1" x14ac:dyDescent="0.35">
      <c r="A281" s="149" t="s">
        <v>92</v>
      </c>
      <c r="B281" s="130">
        <v>29</v>
      </c>
      <c r="C281" s="297">
        <f>C274/C265*10</f>
        <v>41.616161616161619</v>
      </c>
      <c r="D281" s="298"/>
      <c r="E281" s="299" t="e">
        <f>E274/E265*10</f>
        <v>#DIV/0!</v>
      </c>
      <c r="F281" s="299"/>
      <c r="G281" s="299" t="e">
        <f t="shared" ref="G281:M282" si="56">G274/G265*10</f>
        <v>#DIV/0!</v>
      </c>
      <c r="H281" s="299" t="e">
        <f t="shared" si="56"/>
        <v>#DIV/0!</v>
      </c>
      <c r="I281" s="299" t="e">
        <f t="shared" si="56"/>
        <v>#DIV/0!</v>
      </c>
      <c r="J281" s="299" t="e">
        <f t="shared" si="56"/>
        <v>#DIV/0!</v>
      </c>
      <c r="K281" s="299" t="e">
        <f t="shared" si="56"/>
        <v>#DIV/0!</v>
      </c>
      <c r="L281" s="299" t="e">
        <f t="shared" si="56"/>
        <v>#DIV/0!</v>
      </c>
      <c r="M281" s="299">
        <f t="shared" si="56"/>
        <v>37.75</v>
      </c>
      <c r="N281" s="299"/>
      <c r="O281" s="299">
        <f t="shared" ref="O281:AT281" si="57">O274/O265*10</f>
        <v>44.237288135593218</v>
      </c>
      <c r="P281" s="299" t="e">
        <f t="shared" si="57"/>
        <v>#DIV/0!</v>
      </c>
      <c r="Q281" s="299" t="e">
        <f t="shared" si="57"/>
        <v>#DIV/0!</v>
      </c>
      <c r="R281" s="299" t="e">
        <f t="shared" si="57"/>
        <v>#DIV/0!</v>
      </c>
      <c r="S281" s="299" t="e">
        <f t="shared" si="57"/>
        <v>#DIV/0!</v>
      </c>
      <c r="T281" s="299" t="e">
        <f t="shared" si="57"/>
        <v>#DIV/0!</v>
      </c>
      <c r="U281" s="299" t="e">
        <f t="shared" si="57"/>
        <v>#DIV/0!</v>
      </c>
      <c r="V281" s="299" t="e">
        <f t="shared" si="57"/>
        <v>#DIV/0!</v>
      </c>
      <c r="W281" s="299" t="e">
        <f t="shared" si="57"/>
        <v>#DIV/0!</v>
      </c>
      <c r="X281" s="299" t="e">
        <f t="shared" si="57"/>
        <v>#DIV/0!</v>
      </c>
      <c r="Y281" s="299" t="e">
        <f t="shared" si="57"/>
        <v>#DIV/0!</v>
      </c>
      <c r="Z281" s="300">
        <f t="shared" si="57"/>
        <v>41.616161616161619</v>
      </c>
      <c r="AA281" s="300" t="e">
        <f t="shared" si="57"/>
        <v>#DIV/0!</v>
      </c>
      <c r="AB281" s="299" t="e">
        <f t="shared" si="57"/>
        <v>#DIV/0!</v>
      </c>
      <c r="AC281" s="299" t="e">
        <f t="shared" si="57"/>
        <v>#DIV/0!</v>
      </c>
      <c r="AD281" s="299" t="e">
        <f t="shared" si="57"/>
        <v>#DIV/0!</v>
      </c>
      <c r="AE281" s="299" t="e">
        <f t="shared" si="57"/>
        <v>#DIV/0!</v>
      </c>
      <c r="AF281" s="299" t="e">
        <f t="shared" si="57"/>
        <v>#DIV/0!</v>
      </c>
      <c r="AG281" s="299" t="e">
        <f t="shared" si="57"/>
        <v>#DIV/0!</v>
      </c>
      <c r="AH281" s="299" t="e">
        <f t="shared" si="57"/>
        <v>#DIV/0!</v>
      </c>
      <c r="AI281" s="299" t="e">
        <f t="shared" si="57"/>
        <v>#DIV/0!</v>
      </c>
      <c r="AJ281" s="299" t="e">
        <f t="shared" si="57"/>
        <v>#DIV/0!</v>
      </c>
      <c r="AK281" s="299" t="e">
        <f t="shared" si="57"/>
        <v>#DIV/0!</v>
      </c>
      <c r="AL281" s="299" t="e">
        <f t="shared" si="57"/>
        <v>#DIV/0!</v>
      </c>
      <c r="AM281" s="299" t="e">
        <f t="shared" si="57"/>
        <v>#DIV/0!</v>
      </c>
      <c r="AN281" s="299" t="e">
        <f t="shared" si="57"/>
        <v>#DIV/0!</v>
      </c>
      <c r="AO281" s="299" t="e">
        <f t="shared" si="57"/>
        <v>#DIV/0!</v>
      </c>
      <c r="AP281" s="299" t="e">
        <f t="shared" si="57"/>
        <v>#DIV/0!</v>
      </c>
      <c r="AQ281" s="299" t="e">
        <f t="shared" si="57"/>
        <v>#DIV/0!</v>
      </c>
      <c r="AR281" s="299" t="e">
        <f t="shared" si="57"/>
        <v>#DIV/0!</v>
      </c>
      <c r="AS281" s="299" t="e">
        <f t="shared" si="57"/>
        <v>#DIV/0!</v>
      </c>
      <c r="AT281" s="300" t="e">
        <f t="shared" si="57"/>
        <v>#DIV/0!</v>
      </c>
    </row>
    <row r="282" spans="1:47" s="245" customFormat="1" ht="22.5" customHeight="1" x14ac:dyDescent="0.35">
      <c r="A282" s="149" t="s">
        <v>257</v>
      </c>
      <c r="B282" s="130"/>
      <c r="C282" s="297">
        <f>C275/C266*10</f>
        <v>32.608695652173914</v>
      </c>
      <c r="D282" s="298"/>
      <c r="E282" s="299" t="e">
        <f>E275/E266*10</f>
        <v>#DIV/0!</v>
      </c>
      <c r="F282" s="299"/>
      <c r="G282" s="299" t="e">
        <f t="shared" si="56"/>
        <v>#DIV/0!</v>
      </c>
      <c r="H282" s="299" t="e">
        <f t="shared" si="56"/>
        <v>#DIV/0!</v>
      </c>
      <c r="I282" s="299" t="e">
        <f t="shared" si="56"/>
        <v>#DIV/0!</v>
      </c>
      <c r="J282" s="299" t="e">
        <f t="shared" si="56"/>
        <v>#DIV/0!</v>
      </c>
      <c r="K282" s="299" t="e">
        <f t="shared" si="56"/>
        <v>#DIV/0!</v>
      </c>
      <c r="L282" s="299" t="e">
        <f t="shared" si="56"/>
        <v>#DIV/0!</v>
      </c>
      <c r="M282" s="299">
        <f t="shared" si="56"/>
        <v>32.608695652173914</v>
      </c>
      <c r="N282" s="299"/>
      <c r="O282" s="299" t="e">
        <f t="shared" ref="O282:AT282" si="58">O275/O266*10</f>
        <v>#DIV/0!</v>
      </c>
      <c r="P282" s="299" t="e">
        <f t="shared" si="58"/>
        <v>#DIV/0!</v>
      </c>
      <c r="Q282" s="299" t="e">
        <f t="shared" si="58"/>
        <v>#DIV/0!</v>
      </c>
      <c r="R282" s="299" t="e">
        <f t="shared" si="58"/>
        <v>#DIV/0!</v>
      </c>
      <c r="S282" s="299" t="e">
        <f t="shared" si="58"/>
        <v>#DIV/0!</v>
      </c>
      <c r="T282" s="299" t="e">
        <f t="shared" si="58"/>
        <v>#DIV/0!</v>
      </c>
      <c r="U282" s="299" t="e">
        <f t="shared" si="58"/>
        <v>#DIV/0!</v>
      </c>
      <c r="V282" s="299" t="e">
        <f t="shared" si="58"/>
        <v>#DIV/0!</v>
      </c>
      <c r="W282" s="299" t="e">
        <f t="shared" si="58"/>
        <v>#DIV/0!</v>
      </c>
      <c r="X282" s="299" t="e">
        <f t="shared" si="58"/>
        <v>#DIV/0!</v>
      </c>
      <c r="Y282" s="299" t="e">
        <f t="shared" si="58"/>
        <v>#DIV/0!</v>
      </c>
      <c r="Z282" s="300">
        <f t="shared" si="58"/>
        <v>32.608695652173914</v>
      </c>
      <c r="AA282" s="300" t="e">
        <f t="shared" si="58"/>
        <v>#DIV/0!</v>
      </c>
      <c r="AB282" s="299" t="e">
        <f t="shared" si="58"/>
        <v>#DIV/0!</v>
      </c>
      <c r="AC282" s="299" t="e">
        <f t="shared" si="58"/>
        <v>#DIV/0!</v>
      </c>
      <c r="AD282" s="299" t="e">
        <f t="shared" si="58"/>
        <v>#DIV/0!</v>
      </c>
      <c r="AE282" s="299" t="e">
        <f t="shared" si="58"/>
        <v>#DIV/0!</v>
      </c>
      <c r="AF282" s="299" t="e">
        <f t="shared" si="58"/>
        <v>#DIV/0!</v>
      </c>
      <c r="AG282" s="299" t="e">
        <f t="shared" si="58"/>
        <v>#DIV/0!</v>
      </c>
      <c r="AH282" s="299" t="e">
        <f t="shared" si="58"/>
        <v>#DIV/0!</v>
      </c>
      <c r="AI282" s="299" t="e">
        <f t="shared" si="58"/>
        <v>#DIV/0!</v>
      </c>
      <c r="AJ282" s="299" t="e">
        <f t="shared" si="58"/>
        <v>#DIV/0!</v>
      </c>
      <c r="AK282" s="299" t="e">
        <f t="shared" si="58"/>
        <v>#DIV/0!</v>
      </c>
      <c r="AL282" s="299" t="e">
        <f t="shared" si="58"/>
        <v>#DIV/0!</v>
      </c>
      <c r="AM282" s="299" t="e">
        <f t="shared" si="58"/>
        <v>#DIV/0!</v>
      </c>
      <c r="AN282" s="299" t="e">
        <f t="shared" si="58"/>
        <v>#DIV/0!</v>
      </c>
      <c r="AO282" s="299" t="e">
        <f t="shared" si="58"/>
        <v>#DIV/0!</v>
      </c>
      <c r="AP282" s="299" t="e">
        <f t="shared" si="58"/>
        <v>#DIV/0!</v>
      </c>
      <c r="AQ282" s="299" t="e">
        <f t="shared" si="58"/>
        <v>#DIV/0!</v>
      </c>
      <c r="AR282" s="299" t="e">
        <f t="shared" si="58"/>
        <v>#DIV/0!</v>
      </c>
      <c r="AS282" s="299" t="e">
        <f t="shared" si="58"/>
        <v>#DIV/0!</v>
      </c>
      <c r="AT282" s="300" t="e">
        <f t="shared" si="58"/>
        <v>#DIV/0!</v>
      </c>
    </row>
    <row r="283" spans="1:47" s="245" customFormat="1" ht="22.5" customHeight="1" x14ac:dyDescent="0.35">
      <c r="A283" s="149" t="s">
        <v>260</v>
      </c>
      <c r="B283" s="130"/>
      <c r="C283" s="297">
        <f>C276/C269*10</f>
        <v>28.599999999999998</v>
      </c>
      <c r="D283" s="298"/>
      <c r="E283" s="299" t="e">
        <f>E276/E269*10</f>
        <v>#DIV/0!</v>
      </c>
      <c r="F283" s="299" t="e">
        <f t="shared" ref="F283:AT283" si="59">F276/F269*10</f>
        <v>#DIV/0!</v>
      </c>
      <c r="G283" s="299" t="e">
        <f t="shared" si="59"/>
        <v>#DIV/0!</v>
      </c>
      <c r="H283" s="299">
        <f t="shared" si="59"/>
        <v>34.666666666666671</v>
      </c>
      <c r="I283" s="299" t="e">
        <f t="shared" si="59"/>
        <v>#DIV/0!</v>
      </c>
      <c r="J283" s="299" t="e">
        <f t="shared" si="59"/>
        <v>#DIV/0!</v>
      </c>
      <c r="K283" s="299" t="e">
        <f t="shared" si="59"/>
        <v>#DIV/0!</v>
      </c>
      <c r="L283" s="299" t="e">
        <f t="shared" si="59"/>
        <v>#DIV/0!</v>
      </c>
      <c r="M283" s="299">
        <f t="shared" si="59"/>
        <v>25</v>
      </c>
      <c r="N283" s="299" t="e">
        <f t="shared" si="59"/>
        <v>#DIV/0!</v>
      </c>
      <c r="O283" s="299" t="e">
        <f t="shared" si="59"/>
        <v>#DIV/0!</v>
      </c>
      <c r="P283" s="299" t="e">
        <f t="shared" si="59"/>
        <v>#DIV/0!</v>
      </c>
      <c r="Q283" s="299" t="e">
        <f t="shared" si="59"/>
        <v>#DIV/0!</v>
      </c>
      <c r="R283" s="299" t="e">
        <f t="shared" si="59"/>
        <v>#DIV/0!</v>
      </c>
      <c r="S283" s="299" t="e">
        <f t="shared" si="59"/>
        <v>#DIV/0!</v>
      </c>
      <c r="T283" s="299">
        <f t="shared" si="59"/>
        <v>23.599999999999998</v>
      </c>
      <c r="U283" s="299" t="e">
        <f t="shared" si="59"/>
        <v>#DIV/0!</v>
      </c>
      <c r="V283" s="299" t="e">
        <f t="shared" si="59"/>
        <v>#DIV/0!</v>
      </c>
      <c r="W283" s="299" t="e">
        <f t="shared" si="59"/>
        <v>#DIV/0!</v>
      </c>
      <c r="X283" s="299" t="e">
        <f t="shared" si="59"/>
        <v>#DIV/0!</v>
      </c>
      <c r="Y283" s="299" t="e">
        <f t="shared" si="59"/>
        <v>#DIV/0!</v>
      </c>
      <c r="Z283" s="300">
        <f t="shared" si="59"/>
        <v>28.705882352941178</v>
      </c>
      <c r="AA283" s="300">
        <f t="shared" si="59"/>
        <v>25</v>
      </c>
      <c r="AB283" s="299" t="e">
        <f t="shared" si="59"/>
        <v>#DIV/0!</v>
      </c>
      <c r="AC283" s="299" t="e">
        <f t="shared" si="59"/>
        <v>#DIV/0!</v>
      </c>
      <c r="AD283" s="299" t="e">
        <f t="shared" si="59"/>
        <v>#DIV/0!</v>
      </c>
      <c r="AE283" s="299" t="e">
        <f t="shared" si="59"/>
        <v>#DIV/0!</v>
      </c>
      <c r="AF283" s="299" t="e">
        <f t="shared" si="59"/>
        <v>#DIV/0!</v>
      </c>
      <c r="AG283" s="299" t="e">
        <f t="shared" si="59"/>
        <v>#DIV/0!</v>
      </c>
      <c r="AH283" s="299" t="e">
        <f t="shared" si="59"/>
        <v>#DIV/0!</v>
      </c>
      <c r="AI283" s="299" t="e">
        <f t="shared" si="59"/>
        <v>#DIV/0!</v>
      </c>
      <c r="AJ283" s="299" t="e">
        <f t="shared" si="59"/>
        <v>#DIV/0!</v>
      </c>
      <c r="AK283" s="299" t="e">
        <f t="shared" si="59"/>
        <v>#DIV/0!</v>
      </c>
      <c r="AL283" s="299" t="e">
        <f t="shared" si="59"/>
        <v>#DIV/0!</v>
      </c>
      <c r="AM283" s="299" t="e">
        <f t="shared" si="59"/>
        <v>#DIV/0!</v>
      </c>
      <c r="AN283" s="299" t="e">
        <f t="shared" si="59"/>
        <v>#DIV/0!</v>
      </c>
      <c r="AO283" s="299" t="e">
        <f t="shared" si="59"/>
        <v>#DIV/0!</v>
      </c>
      <c r="AP283" s="299" t="e">
        <f t="shared" si="59"/>
        <v>#DIV/0!</v>
      </c>
      <c r="AQ283" s="299" t="e">
        <f t="shared" si="59"/>
        <v>#DIV/0!</v>
      </c>
      <c r="AR283" s="299">
        <f t="shared" si="59"/>
        <v>25</v>
      </c>
      <c r="AS283" s="299" t="e">
        <f t="shared" si="59"/>
        <v>#DIV/0!</v>
      </c>
      <c r="AT283" s="299">
        <f t="shared" si="59"/>
        <v>25</v>
      </c>
    </row>
    <row r="284" spans="1:47" s="295" customFormat="1" ht="22.5" customHeight="1" x14ac:dyDescent="0.35">
      <c r="A284" s="290" t="s">
        <v>258</v>
      </c>
      <c r="B284" s="263">
        <v>15</v>
      </c>
      <c r="C284" s="144">
        <f>Z284+AA284</f>
        <v>28</v>
      </c>
      <c r="D284" s="308"/>
      <c r="E284" s="291">
        <v>3</v>
      </c>
      <c r="F284" s="291"/>
      <c r="G284" s="291"/>
      <c r="H284" s="291">
        <v>2</v>
      </c>
      <c r="I284" s="291">
        <v>2</v>
      </c>
      <c r="J284" s="291"/>
      <c r="K284" s="291">
        <v>1</v>
      </c>
      <c r="L284" s="291"/>
      <c r="M284" s="291">
        <v>6</v>
      </c>
      <c r="N284" s="291"/>
      <c r="O284" s="291">
        <v>2</v>
      </c>
      <c r="P284" s="291"/>
      <c r="Q284" s="291"/>
      <c r="R284" s="291">
        <v>5</v>
      </c>
      <c r="S284" s="291">
        <v>2</v>
      </c>
      <c r="T284" s="291">
        <v>3</v>
      </c>
      <c r="U284" s="292"/>
      <c r="V284" s="291"/>
      <c r="W284" s="291"/>
      <c r="X284" s="291"/>
      <c r="Y284" s="291"/>
      <c r="Z284" s="293">
        <f>SUM(D284:Y284)</f>
        <v>26</v>
      </c>
      <c r="AA284" s="293">
        <f>SUM(AB284:AS284)</f>
        <v>2</v>
      </c>
      <c r="AB284" s="291"/>
      <c r="AC284" s="291"/>
      <c r="AD284" s="291"/>
      <c r="AE284" s="291"/>
      <c r="AF284" s="291"/>
      <c r="AG284" s="291"/>
      <c r="AH284" s="291">
        <v>1</v>
      </c>
      <c r="AI284" s="291"/>
      <c r="AJ284" s="291"/>
      <c r="AK284" s="291"/>
      <c r="AL284" s="291"/>
      <c r="AM284" s="291"/>
      <c r="AN284" s="291"/>
      <c r="AO284" s="291"/>
      <c r="AP284" s="291"/>
      <c r="AQ284" s="291"/>
      <c r="AR284" s="291">
        <v>1</v>
      </c>
      <c r="AS284" s="291"/>
      <c r="AT284" s="291">
        <f>SUM(AB284:AS284)</f>
        <v>2</v>
      </c>
      <c r="AU284" s="294"/>
    </row>
    <row r="285" spans="1:47" s="294" customFormat="1" ht="22.5" hidden="1" customHeight="1" x14ac:dyDescent="0.35">
      <c r="A285" s="313" t="s">
        <v>109</v>
      </c>
      <c r="B285" s="281"/>
      <c r="C285" s="144">
        <f t="shared" ref="C285:C291" si="60">Z285+AA285</f>
        <v>52</v>
      </c>
      <c r="D285" s="314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312"/>
      <c r="V285" s="281"/>
      <c r="W285" s="281"/>
      <c r="X285" s="281"/>
      <c r="Y285" s="281">
        <v>30</v>
      </c>
      <c r="Z285" s="293">
        <f t="shared" ref="Z285:Z291" si="61">SUM(D285:Y285)</f>
        <v>30</v>
      </c>
      <c r="AA285" s="293">
        <f t="shared" ref="AA285:AA291" si="62">SUM(AB285:AS285)</f>
        <v>22</v>
      </c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>
        <v>2</v>
      </c>
      <c r="AN285" s="281">
        <v>20</v>
      </c>
      <c r="AO285" s="281"/>
      <c r="AP285" s="281"/>
      <c r="AQ285" s="281"/>
      <c r="AR285" s="281"/>
      <c r="AS285" s="281"/>
      <c r="AT285" s="291">
        <f t="shared" ref="AT285:AT291" si="63">SUM(AB285:AS285)</f>
        <v>22</v>
      </c>
    </row>
    <row r="286" spans="1:47" s="295" customFormat="1" ht="22.5" hidden="1" customHeight="1" x14ac:dyDescent="0.35">
      <c r="A286" s="290" t="s">
        <v>110</v>
      </c>
      <c r="B286" s="263">
        <v>2</v>
      </c>
      <c r="C286" s="144">
        <f t="shared" si="60"/>
        <v>0.2</v>
      </c>
      <c r="D286" s="308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2"/>
      <c r="V286" s="291"/>
      <c r="W286" s="291"/>
      <c r="X286" s="291"/>
      <c r="Y286" s="291"/>
      <c r="Z286" s="293">
        <f t="shared" si="61"/>
        <v>0</v>
      </c>
      <c r="AA286" s="293">
        <f t="shared" si="62"/>
        <v>0.2</v>
      </c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>
        <v>0.2</v>
      </c>
      <c r="AO286" s="291"/>
      <c r="AP286" s="291"/>
      <c r="AQ286" s="291"/>
      <c r="AR286" s="291"/>
      <c r="AS286" s="291"/>
      <c r="AT286" s="291">
        <f t="shared" si="63"/>
        <v>0.2</v>
      </c>
    </row>
    <row r="287" spans="1:47" s="295" customFormat="1" ht="22.5" hidden="1" customHeight="1" x14ac:dyDescent="0.35">
      <c r="A287" s="290" t="s">
        <v>270</v>
      </c>
      <c r="B287" s="263">
        <v>20</v>
      </c>
      <c r="C287" s="144">
        <f t="shared" si="60"/>
        <v>3</v>
      </c>
      <c r="D287" s="308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2"/>
      <c r="V287" s="291"/>
      <c r="W287" s="291"/>
      <c r="X287" s="291"/>
      <c r="Y287" s="291"/>
      <c r="Z287" s="293">
        <f t="shared" si="61"/>
        <v>0</v>
      </c>
      <c r="AA287" s="293">
        <f t="shared" si="62"/>
        <v>3</v>
      </c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  <c r="AN287" s="291">
        <v>3</v>
      </c>
      <c r="AO287" s="291"/>
      <c r="AP287" s="291"/>
      <c r="AQ287" s="291"/>
      <c r="AR287" s="291"/>
      <c r="AS287" s="291"/>
      <c r="AT287" s="291">
        <f t="shared" si="63"/>
        <v>3</v>
      </c>
    </row>
    <row r="288" spans="1:47" s="294" customFormat="1" ht="22.5" hidden="1" customHeight="1" x14ac:dyDescent="0.35">
      <c r="A288" s="311" t="s">
        <v>103</v>
      </c>
      <c r="B288" s="282">
        <v>100</v>
      </c>
      <c r="C288" s="144">
        <f>C287/C286*10</f>
        <v>150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 t="e">
        <f t="shared" ref="Y288:AT288" si="64">Y287/Y286*10</f>
        <v>#DIV/0!</v>
      </c>
      <c r="Z288" s="144" t="e">
        <f t="shared" si="64"/>
        <v>#DIV/0!</v>
      </c>
      <c r="AA288" s="144">
        <f t="shared" si="64"/>
        <v>150</v>
      </c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 t="e">
        <f t="shared" si="64"/>
        <v>#DIV/0!</v>
      </c>
      <c r="AN288" s="144">
        <f t="shared" si="64"/>
        <v>150</v>
      </c>
      <c r="AO288" s="144"/>
      <c r="AP288" s="144"/>
      <c r="AQ288" s="144"/>
      <c r="AR288" s="144"/>
      <c r="AS288" s="144"/>
      <c r="AT288" s="144">
        <f t="shared" si="64"/>
        <v>150</v>
      </c>
    </row>
    <row r="289" spans="1:47" s="294" customFormat="1" ht="22.5" hidden="1" customHeight="1" x14ac:dyDescent="0.35">
      <c r="A289" s="313" t="s">
        <v>271</v>
      </c>
      <c r="B289" s="281"/>
      <c r="C289" s="144">
        <f t="shared" si="60"/>
        <v>18.5</v>
      </c>
      <c r="D289" s="314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312"/>
      <c r="V289" s="281"/>
      <c r="W289" s="281"/>
      <c r="X289" s="281"/>
      <c r="Y289" s="281"/>
      <c r="Z289" s="293">
        <f t="shared" si="61"/>
        <v>0</v>
      </c>
      <c r="AA289" s="293">
        <f t="shared" si="62"/>
        <v>18.5</v>
      </c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>
        <v>4</v>
      </c>
      <c r="AN289" s="281">
        <v>14.5</v>
      </c>
      <c r="AO289" s="281"/>
      <c r="AP289" s="281"/>
      <c r="AQ289" s="281"/>
      <c r="AR289" s="281"/>
      <c r="AS289" s="281"/>
      <c r="AT289" s="291">
        <f t="shared" si="63"/>
        <v>18.5</v>
      </c>
    </row>
    <row r="290" spans="1:47" s="295" customFormat="1" ht="22.5" hidden="1" customHeight="1" x14ac:dyDescent="0.35">
      <c r="A290" s="290" t="s">
        <v>273</v>
      </c>
      <c r="B290" s="263"/>
      <c r="C290" s="144">
        <f t="shared" si="60"/>
        <v>0.5</v>
      </c>
      <c r="D290" s="308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2"/>
      <c r="V290" s="291"/>
      <c r="W290" s="291"/>
      <c r="X290" s="291"/>
      <c r="Y290" s="291"/>
      <c r="Z290" s="293">
        <f t="shared" si="61"/>
        <v>0</v>
      </c>
      <c r="AA290" s="293">
        <f t="shared" si="62"/>
        <v>0.5</v>
      </c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  <c r="AN290" s="291">
        <v>0.5</v>
      </c>
      <c r="AO290" s="291"/>
      <c r="AP290" s="291"/>
      <c r="AQ290" s="291"/>
      <c r="AR290" s="291"/>
      <c r="AS290" s="291"/>
      <c r="AT290" s="291">
        <f t="shared" si="63"/>
        <v>0.5</v>
      </c>
    </row>
    <row r="291" spans="1:47" s="295" customFormat="1" ht="22.5" hidden="1" customHeight="1" x14ac:dyDescent="0.35">
      <c r="A291" s="290" t="s">
        <v>272</v>
      </c>
      <c r="B291" s="263"/>
      <c r="C291" s="144">
        <f t="shared" si="60"/>
        <v>25</v>
      </c>
      <c r="D291" s="308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2"/>
      <c r="V291" s="291"/>
      <c r="W291" s="291"/>
      <c r="X291" s="291"/>
      <c r="Y291" s="291"/>
      <c r="Z291" s="293">
        <f t="shared" si="61"/>
        <v>0</v>
      </c>
      <c r="AA291" s="293">
        <f t="shared" si="62"/>
        <v>25</v>
      </c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  <c r="AN291" s="291">
        <v>25</v>
      </c>
      <c r="AO291" s="291"/>
      <c r="AP291" s="291"/>
      <c r="AQ291" s="291"/>
      <c r="AR291" s="291"/>
      <c r="AS291" s="291"/>
      <c r="AT291" s="291">
        <f t="shared" si="63"/>
        <v>25</v>
      </c>
    </row>
    <row r="292" spans="1:47" s="294" customFormat="1" ht="22.5" hidden="1" customHeight="1" x14ac:dyDescent="0.35">
      <c r="A292" s="311" t="s">
        <v>103</v>
      </c>
      <c r="B292" s="282"/>
      <c r="C292" s="144">
        <f>C291/C290*10</f>
        <v>500</v>
      </c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 t="e">
        <f t="shared" ref="Z292:AT292" si="65">Z291/Z290*10</f>
        <v>#DIV/0!</v>
      </c>
      <c r="AA292" s="144">
        <f t="shared" si="65"/>
        <v>500</v>
      </c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 t="e">
        <f t="shared" si="65"/>
        <v>#DIV/0!</v>
      </c>
      <c r="AN292" s="144">
        <f t="shared" si="65"/>
        <v>500</v>
      </c>
      <c r="AO292" s="144"/>
      <c r="AP292" s="144"/>
      <c r="AQ292" s="144"/>
      <c r="AR292" s="144"/>
      <c r="AS292" s="144"/>
      <c r="AT292" s="144">
        <f t="shared" si="65"/>
        <v>500</v>
      </c>
    </row>
    <row r="293" spans="1:47" s="202" customFormat="1" ht="22.5" hidden="1" x14ac:dyDescent="0.35">
      <c r="A293" s="129" t="s">
        <v>235</v>
      </c>
      <c r="B293" s="200">
        <v>11224</v>
      </c>
      <c r="C293" s="271">
        <v>9823</v>
      </c>
      <c r="D293" s="298"/>
      <c r="E293" s="200">
        <v>967</v>
      </c>
      <c r="F293" s="200"/>
      <c r="G293" s="200">
        <v>420</v>
      </c>
      <c r="H293" s="200">
        <v>1166</v>
      </c>
      <c r="I293" s="200">
        <v>625</v>
      </c>
      <c r="J293" s="200">
        <v>160</v>
      </c>
      <c r="K293" s="200">
        <v>500</v>
      </c>
      <c r="L293" s="200">
        <v>39</v>
      </c>
      <c r="M293" s="200">
        <v>1120</v>
      </c>
      <c r="N293" s="200"/>
      <c r="O293" s="200">
        <v>206</v>
      </c>
      <c r="P293" s="200">
        <v>770</v>
      </c>
      <c r="Q293" s="200">
        <v>141</v>
      </c>
      <c r="R293" s="200"/>
      <c r="S293" s="200">
        <v>1000</v>
      </c>
      <c r="T293" s="200">
        <v>400</v>
      </c>
      <c r="U293" s="201">
        <v>1000</v>
      </c>
      <c r="V293" s="200"/>
      <c r="W293" s="200">
        <v>182</v>
      </c>
      <c r="X293" s="200"/>
      <c r="Y293" s="200"/>
      <c r="Z293" s="205">
        <f>SUM(E293:Y293)</f>
        <v>8696</v>
      </c>
      <c r="AA293" s="205">
        <f t="shared" si="37"/>
        <v>1077.7</v>
      </c>
      <c r="AB293" s="200">
        <v>16</v>
      </c>
      <c r="AC293" s="200"/>
      <c r="AD293" s="200">
        <v>200</v>
      </c>
      <c r="AE293" s="200">
        <v>250</v>
      </c>
      <c r="AF293" s="200">
        <v>150</v>
      </c>
      <c r="AG293" s="200"/>
      <c r="AH293" s="200">
        <v>50</v>
      </c>
      <c r="AI293" s="200">
        <v>10</v>
      </c>
      <c r="AJ293" s="200">
        <v>2.7</v>
      </c>
      <c r="AK293" s="200">
        <v>13</v>
      </c>
      <c r="AL293" s="200">
        <v>50</v>
      </c>
      <c r="AM293" s="200">
        <v>10</v>
      </c>
      <c r="AN293" s="200"/>
      <c r="AO293" s="200">
        <v>30</v>
      </c>
      <c r="AP293" s="200">
        <v>59</v>
      </c>
      <c r="AQ293" s="200">
        <v>167</v>
      </c>
      <c r="AR293" s="200">
        <v>70</v>
      </c>
      <c r="AS293" s="200"/>
      <c r="AT293" s="123">
        <f t="shared" si="38"/>
        <v>1077.7</v>
      </c>
    </row>
    <row r="294" spans="1:47" s="120" customFormat="1" ht="22.5" hidden="1" x14ac:dyDescent="0.35">
      <c r="A294" s="145" t="s">
        <v>224</v>
      </c>
      <c r="B294" s="117">
        <v>11261.5</v>
      </c>
      <c r="C294" s="144">
        <f>SUM(C296:C302)</f>
        <v>9797.7000000000007</v>
      </c>
      <c r="D294" s="308"/>
      <c r="E294" s="118">
        <f>SUM(E296:E302)</f>
        <v>1089</v>
      </c>
      <c r="F294" s="118">
        <f t="shared" ref="F294:Y294" si="66">SUM(F296:F302)</f>
        <v>0</v>
      </c>
      <c r="G294" s="118">
        <f t="shared" si="66"/>
        <v>420</v>
      </c>
      <c r="H294" s="118">
        <f t="shared" si="66"/>
        <v>1166</v>
      </c>
      <c r="I294" s="118">
        <f t="shared" si="66"/>
        <v>625</v>
      </c>
      <c r="J294" s="118">
        <f t="shared" si="66"/>
        <v>110</v>
      </c>
      <c r="K294" s="118">
        <f t="shared" si="66"/>
        <v>380</v>
      </c>
      <c r="L294" s="118">
        <f t="shared" si="66"/>
        <v>39</v>
      </c>
      <c r="M294" s="118">
        <f t="shared" si="66"/>
        <v>1150</v>
      </c>
      <c r="N294" s="118">
        <f t="shared" si="66"/>
        <v>0</v>
      </c>
      <c r="O294" s="118">
        <f t="shared" si="66"/>
        <v>229</v>
      </c>
      <c r="P294" s="118">
        <f t="shared" si="66"/>
        <v>797</v>
      </c>
      <c r="Q294" s="118">
        <f t="shared" si="66"/>
        <v>141</v>
      </c>
      <c r="R294" s="118">
        <f t="shared" si="66"/>
        <v>0</v>
      </c>
      <c r="S294" s="118">
        <f t="shared" si="66"/>
        <v>1081</v>
      </c>
      <c r="T294" s="118">
        <f t="shared" si="66"/>
        <v>401</v>
      </c>
      <c r="U294" s="118">
        <f t="shared" si="66"/>
        <v>985</v>
      </c>
      <c r="V294" s="118">
        <f t="shared" si="66"/>
        <v>0</v>
      </c>
      <c r="W294" s="118">
        <f t="shared" si="66"/>
        <v>153</v>
      </c>
      <c r="X294" s="118">
        <f t="shared" si="66"/>
        <v>47</v>
      </c>
      <c r="Y294" s="118">
        <f t="shared" si="66"/>
        <v>0</v>
      </c>
      <c r="Z294" s="150">
        <f>SUM(E294:Y294)</f>
        <v>8813</v>
      </c>
      <c r="AA294" s="150">
        <f t="shared" si="37"/>
        <v>984.7</v>
      </c>
      <c r="AB294" s="118">
        <f>SUM(AB296:AB302)</f>
        <v>16</v>
      </c>
      <c r="AC294" s="118">
        <f t="shared" ref="AC294:AS294" si="67">SUM(AC296:AC302)</f>
        <v>0</v>
      </c>
      <c r="AD294" s="118">
        <f t="shared" si="67"/>
        <v>200</v>
      </c>
      <c r="AE294" s="118">
        <f t="shared" si="67"/>
        <v>166</v>
      </c>
      <c r="AF294" s="118">
        <f t="shared" si="67"/>
        <v>150</v>
      </c>
      <c r="AG294" s="118">
        <f t="shared" si="67"/>
        <v>0</v>
      </c>
      <c r="AH294" s="118">
        <f t="shared" si="67"/>
        <v>35</v>
      </c>
      <c r="AI294" s="118">
        <f t="shared" si="67"/>
        <v>10</v>
      </c>
      <c r="AJ294" s="118">
        <f t="shared" si="67"/>
        <v>2.7</v>
      </c>
      <c r="AK294" s="118">
        <f t="shared" si="67"/>
        <v>15</v>
      </c>
      <c r="AL294" s="118">
        <f t="shared" si="67"/>
        <v>40</v>
      </c>
      <c r="AM294" s="118">
        <f t="shared" si="67"/>
        <v>10</v>
      </c>
      <c r="AN294" s="118">
        <f t="shared" si="67"/>
        <v>0</v>
      </c>
      <c r="AO294" s="118">
        <f t="shared" si="67"/>
        <v>48</v>
      </c>
      <c r="AP294" s="118">
        <f t="shared" si="67"/>
        <v>49</v>
      </c>
      <c r="AQ294" s="118">
        <f t="shared" si="67"/>
        <v>173</v>
      </c>
      <c r="AR294" s="118">
        <f t="shared" si="67"/>
        <v>70</v>
      </c>
      <c r="AS294" s="118">
        <f t="shared" si="67"/>
        <v>0</v>
      </c>
      <c r="AT294" s="118">
        <f t="shared" si="38"/>
        <v>984.7</v>
      </c>
      <c r="AU294" s="245"/>
    </row>
    <row r="295" spans="1:47" s="202" customFormat="1" ht="22.5" hidden="1" x14ac:dyDescent="0.35">
      <c r="A295" s="129" t="s">
        <v>27</v>
      </c>
      <c r="B295" s="225">
        <f>B294/B293</f>
        <v>1.0033410548823949</v>
      </c>
      <c r="C295" s="234">
        <f>C294/C293</f>
        <v>0.99742441209406507</v>
      </c>
      <c r="D295" s="298"/>
      <c r="E295" s="207">
        <f t="shared" ref="E295:AT295" si="68">E294/E293</f>
        <v>1.1261633919338159</v>
      </c>
      <c r="F295" s="207"/>
      <c r="G295" s="207">
        <f t="shared" si="68"/>
        <v>1</v>
      </c>
      <c r="H295" s="207">
        <f t="shared" si="68"/>
        <v>1</v>
      </c>
      <c r="I295" s="207">
        <f t="shared" si="68"/>
        <v>1</v>
      </c>
      <c r="J295" s="207">
        <f t="shared" si="68"/>
        <v>0.6875</v>
      </c>
      <c r="K295" s="207">
        <f t="shared" si="68"/>
        <v>0.76</v>
      </c>
      <c r="L295" s="207">
        <f t="shared" si="68"/>
        <v>1</v>
      </c>
      <c r="M295" s="207">
        <f t="shared" si="68"/>
        <v>1.0267857142857142</v>
      </c>
      <c r="N295" s="207"/>
      <c r="O295" s="207">
        <f t="shared" si="68"/>
        <v>1.1116504854368932</v>
      </c>
      <c r="P295" s="207">
        <f t="shared" si="68"/>
        <v>1.035064935064935</v>
      </c>
      <c r="Q295" s="207">
        <f t="shared" si="68"/>
        <v>1</v>
      </c>
      <c r="R295" s="207"/>
      <c r="S295" s="207">
        <f t="shared" si="68"/>
        <v>1.081</v>
      </c>
      <c r="T295" s="207">
        <f t="shared" si="68"/>
        <v>1.0024999999999999</v>
      </c>
      <c r="U295" s="207">
        <f t="shared" si="68"/>
        <v>0.98499999999999999</v>
      </c>
      <c r="V295" s="207"/>
      <c r="W295" s="207">
        <f t="shared" si="68"/>
        <v>0.84065934065934067</v>
      </c>
      <c r="X295" s="207" t="e">
        <f t="shared" si="68"/>
        <v>#DIV/0!</v>
      </c>
      <c r="Y295" s="207"/>
      <c r="Z295" s="234">
        <f t="shared" si="68"/>
        <v>1.0134544618215271</v>
      </c>
      <c r="AA295" s="234">
        <f t="shared" si="68"/>
        <v>0.91370511274009469</v>
      </c>
      <c r="AB295" s="207">
        <f t="shared" si="68"/>
        <v>1</v>
      </c>
      <c r="AC295" s="207"/>
      <c r="AD295" s="207">
        <f t="shared" si="68"/>
        <v>1</v>
      </c>
      <c r="AE295" s="207">
        <f t="shared" si="68"/>
        <v>0.66400000000000003</v>
      </c>
      <c r="AF295" s="207">
        <f t="shared" si="68"/>
        <v>1</v>
      </c>
      <c r="AG295" s="207"/>
      <c r="AH295" s="207">
        <f t="shared" si="68"/>
        <v>0.7</v>
      </c>
      <c r="AI295" s="207">
        <f t="shared" si="68"/>
        <v>1</v>
      </c>
      <c r="AJ295" s="207">
        <f t="shared" si="68"/>
        <v>1</v>
      </c>
      <c r="AK295" s="207">
        <f t="shared" si="68"/>
        <v>1.1538461538461537</v>
      </c>
      <c r="AL295" s="207">
        <f t="shared" si="68"/>
        <v>0.8</v>
      </c>
      <c r="AM295" s="207">
        <f t="shared" si="68"/>
        <v>1</v>
      </c>
      <c r="AN295" s="207"/>
      <c r="AO295" s="207">
        <f t="shared" si="68"/>
        <v>1.6</v>
      </c>
      <c r="AP295" s="207">
        <f t="shared" si="68"/>
        <v>0.83050847457627119</v>
      </c>
      <c r="AQ295" s="207">
        <f t="shared" si="68"/>
        <v>1.0359281437125749</v>
      </c>
      <c r="AR295" s="207">
        <f t="shared" si="68"/>
        <v>1</v>
      </c>
      <c r="AS295" s="244"/>
      <c r="AT295" s="233">
        <f t="shared" si="68"/>
        <v>0.91370511274009469</v>
      </c>
    </row>
    <row r="296" spans="1:47" s="120" customFormat="1" ht="22.5" hidden="1" x14ac:dyDescent="0.35">
      <c r="A296" s="149" t="s">
        <v>225</v>
      </c>
      <c r="B296" s="130">
        <v>3026</v>
      </c>
      <c r="C296" s="144">
        <f>SUM(Z296+AA296)</f>
        <v>3054</v>
      </c>
      <c r="D296" s="298"/>
      <c r="E296" s="131">
        <v>132</v>
      </c>
      <c r="F296" s="131"/>
      <c r="G296" s="131">
        <v>220</v>
      </c>
      <c r="H296" s="131">
        <v>162</v>
      </c>
      <c r="I296" s="131">
        <v>265</v>
      </c>
      <c r="J296" s="131"/>
      <c r="K296" s="131">
        <v>102</v>
      </c>
      <c r="L296" s="131"/>
      <c r="M296" s="131">
        <v>258</v>
      </c>
      <c r="N296" s="131"/>
      <c r="O296" s="131"/>
      <c r="P296" s="131">
        <v>543</v>
      </c>
      <c r="Q296" s="131">
        <v>40</v>
      </c>
      <c r="R296" s="131"/>
      <c r="S296" s="131">
        <v>426</v>
      </c>
      <c r="T296" s="131"/>
      <c r="U296" s="132">
        <v>500</v>
      </c>
      <c r="V296" s="131"/>
      <c r="W296" s="131">
        <v>73</v>
      </c>
      <c r="X296" s="131">
        <v>27</v>
      </c>
      <c r="Y296" s="131"/>
      <c r="Z296" s="150">
        <f t="shared" ref="Z296:Z306" si="69">SUM(E296:Y296)</f>
        <v>2748</v>
      </c>
      <c r="AA296" s="150">
        <f t="shared" ref="AA296:AA306" si="70">SUM(AB296:AS296)</f>
        <v>306</v>
      </c>
      <c r="AB296" s="131">
        <v>6</v>
      </c>
      <c r="AC296" s="131"/>
      <c r="AD296" s="131">
        <v>150</v>
      </c>
      <c r="AE296" s="131">
        <v>10</v>
      </c>
      <c r="AF296" s="131"/>
      <c r="AG296" s="131"/>
      <c r="AH296" s="131"/>
      <c r="AI296" s="131">
        <v>2</v>
      </c>
      <c r="AJ296" s="131"/>
      <c r="AK296" s="131">
        <v>6</v>
      </c>
      <c r="AL296" s="131"/>
      <c r="AM296" s="131">
        <v>8</v>
      </c>
      <c r="AN296" s="131"/>
      <c r="AO296" s="131">
        <v>20</v>
      </c>
      <c r="AP296" s="131">
        <v>12</v>
      </c>
      <c r="AQ296" s="131">
        <v>72</v>
      </c>
      <c r="AR296" s="131">
        <v>20</v>
      </c>
      <c r="AS296" s="131"/>
      <c r="AT296" s="118">
        <f t="shared" ref="AT296:AT309" si="71">SUM(AB296:AS296)</f>
        <v>306</v>
      </c>
      <c r="AU296" s="245"/>
    </row>
    <row r="297" spans="1:47" s="120" customFormat="1" ht="22.5" hidden="1" x14ac:dyDescent="0.35">
      <c r="A297" s="149" t="s">
        <v>239</v>
      </c>
      <c r="B297" s="130">
        <v>0</v>
      </c>
      <c r="C297" s="144">
        <f>SUM(Z297+AA297)</f>
        <v>0</v>
      </c>
      <c r="D297" s="298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2"/>
      <c r="V297" s="131"/>
      <c r="W297" s="131"/>
      <c r="X297" s="131"/>
      <c r="Y297" s="131"/>
      <c r="Z297" s="150">
        <f t="shared" si="69"/>
        <v>0</v>
      </c>
      <c r="AA297" s="150">
        <f t="shared" si="70"/>
        <v>0</v>
      </c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18">
        <f t="shared" si="71"/>
        <v>0</v>
      </c>
      <c r="AU297" s="245"/>
    </row>
    <row r="298" spans="1:47" s="120" customFormat="1" ht="22.5" hidden="1" x14ac:dyDescent="0.35">
      <c r="A298" s="149" t="s">
        <v>226</v>
      </c>
      <c r="B298" s="130">
        <v>6605.5</v>
      </c>
      <c r="C298" s="144">
        <f t="shared" ref="C298:C302" si="72">SUM(Z298+AA298)</f>
        <v>5410.7</v>
      </c>
      <c r="D298" s="298"/>
      <c r="E298" s="131">
        <v>802</v>
      </c>
      <c r="F298" s="131"/>
      <c r="G298" s="131">
        <v>200</v>
      </c>
      <c r="H298" s="131">
        <v>724</v>
      </c>
      <c r="I298" s="131">
        <v>360</v>
      </c>
      <c r="J298" s="131"/>
      <c r="K298" s="131">
        <v>120</v>
      </c>
      <c r="L298" s="131">
        <v>39</v>
      </c>
      <c r="M298" s="131">
        <v>645</v>
      </c>
      <c r="N298" s="131"/>
      <c r="O298" s="131">
        <v>202</v>
      </c>
      <c r="P298" s="131">
        <v>254</v>
      </c>
      <c r="Q298" s="131">
        <v>101</v>
      </c>
      <c r="R298" s="131"/>
      <c r="S298" s="131">
        <v>590</v>
      </c>
      <c r="T298" s="131">
        <v>300</v>
      </c>
      <c r="U298" s="132">
        <v>485</v>
      </c>
      <c r="V298" s="131"/>
      <c r="W298" s="131">
        <v>80</v>
      </c>
      <c r="X298" s="131">
        <v>20</v>
      </c>
      <c r="Y298" s="131"/>
      <c r="Z298" s="150">
        <f t="shared" si="69"/>
        <v>4922</v>
      </c>
      <c r="AA298" s="150">
        <f t="shared" si="70"/>
        <v>488.7</v>
      </c>
      <c r="AB298" s="131">
        <v>10</v>
      </c>
      <c r="AC298" s="131"/>
      <c r="AD298" s="131">
        <v>50</v>
      </c>
      <c r="AE298" s="131">
        <v>50</v>
      </c>
      <c r="AF298" s="131">
        <v>150</v>
      </c>
      <c r="AG298" s="131"/>
      <c r="AH298" s="131">
        <v>35</v>
      </c>
      <c r="AI298" s="131">
        <v>8</v>
      </c>
      <c r="AJ298" s="131">
        <v>2.7</v>
      </c>
      <c r="AK298" s="131">
        <v>9</v>
      </c>
      <c r="AL298" s="131">
        <v>40</v>
      </c>
      <c r="AM298" s="131">
        <v>2</v>
      </c>
      <c r="AN298" s="131"/>
      <c r="AO298" s="131">
        <v>18</v>
      </c>
      <c r="AP298" s="131">
        <v>15</v>
      </c>
      <c r="AQ298" s="131">
        <v>69</v>
      </c>
      <c r="AR298" s="131">
        <v>30</v>
      </c>
      <c r="AS298" s="131"/>
      <c r="AT298" s="118">
        <f t="shared" si="71"/>
        <v>488.7</v>
      </c>
      <c r="AU298" s="245"/>
    </row>
    <row r="299" spans="1:47" s="120" customFormat="1" ht="22.5" hidden="1" x14ac:dyDescent="0.35">
      <c r="A299" s="149" t="s">
        <v>227</v>
      </c>
      <c r="B299" s="130">
        <v>765</v>
      </c>
      <c r="C299" s="144">
        <f t="shared" si="72"/>
        <v>542</v>
      </c>
      <c r="D299" s="298"/>
      <c r="E299" s="131">
        <v>133</v>
      </c>
      <c r="F299" s="131"/>
      <c r="G299" s="131"/>
      <c r="H299" s="131"/>
      <c r="I299" s="131"/>
      <c r="J299" s="131">
        <v>110</v>
      </c>
      <c r="K299" s="131">
        <v>48</v>
      </c>
      <c r="L299" s="131"/>
      <c r="M299" s="131">
        <v>47</v>
      </c>
      <c r="N299" s="131"/>
      <c r="O299" s="131">
        <v>27</v>
      </c>
      <c r="P299" s="131"/>
      <c r="Q299" s="131"/>
      <c r="R299" s="131"/>
      <c r="S299" s="131">
        <v>45</v>
      </c>
      <c r="T299" s="131">
        <v>1</v>
      </c>
      <c r="U299" s="132"/>
      <c r="V299" s="131"/>
      <c r="W299" s="131"/>
      <c r="X299" s="131"/>
      <c r="Y299" s="131"/>
      <c r="Z299" s="150">
        <f t="shared" si="69"/>
        <v>411</v>
      </c>
      <c r="AA299" s="150">
        <f t="shared" si="70"/>
        <v>131</v>
      </c>
      <c r="AB299" s="131"/>
      <c r="AC299" s="131"/>
      <c r="AD299" s="131"/>
      <c r="AE299" s="131">
        <v>106</v>
      </c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>
        <v>10</v>
      </c>
      <c r="AP299" s="131">
        <v>15</v>
      </c>
      <c r="AQ299" s="131"/>
      <c r="AR299" s="131"/>
      <c r="AS299" s="131"/>
      <c r="AT299" s="118">
        <f t="shared" si="71"/>
        <v>131</v>
      </c>
      <c r="AU299" s="245"/>
    </row>
    <row r="300" spans="1:47" s="120" customFormat="1" ht="22.5" hidden="1" x14ac:dyDescent="0.35">
      <c r="A300" s="149" t="s">
        <v>243</v>
      </c>
      <c r="B300" s="130">
        <v>243</v>
      </c>
      <c r="C300" s="144">
        <f t="shared" si="72"/>
        <v>70</v>
      </c>
      <c r="D300" s="298"/>
      <c r="E300" s="131"/>
      <c r="F300" s="131"/>
      <c r="G300" s="131"/>
      <c r="H300" s="131">
        <v>70</v>
      </c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69"/>
        <v>70</v>
      </c>
      <c r="AA300" s="150">
        <f t="shared" si="70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1"/>
        <v>0</v>
      </c>
      <c r="AU300" s="245"/>
    </row>
    <row r="301" spans="1:47" s="120" customFormat="1" ht="22.5" hidden="1" x14ac:dyDescent="0.35">
      <c r="A301" s="149" t="s">
        <v>244</v>
      </c>
      <c r="B301" s="130">
        <v>40</v>
      </c>
      <c r="C301" s="144">
        <f t="shared" si="72"/>
        <v>39</v>
      </c>
      <c r="D301" s="298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2"/>
      <c r="V301" s="131"/>
      <c r="W301" s="131"/>
      <c r="X301" s="131"/>
      <c r="Y301" s="131"/>
      <c r="Z301" s="150">
        <f t="shared" si="69"/>
        <v>0</v>
      </c>
      <c r="AA301" s="150">
        <f t="shared" si="70"/>
        <v>39</v>
      </c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>
        <v>7</v>
      </c>
      <c r="AQ301" s="131">
        <v>32</v>
      </c>
      <c r="AR301" s="131"/>
      <c r="AS301" s="131"/>
      <c r="AT301" s="118">
        <f t="shared" si="71"/>
        <v>39</v>
      </c>
      <c r="AU301" s="245"/>
    </row>
    <row r="302" spans="1:47" s="120" customFormat="1" ht="22.5" hidden="1" x14ac:dyDescent="0.35">
      <c r="A302" s="149" t="s">
        <v>228</v>
      </c>
      <c r="B302" s="130">
        <v>507</v>
      </c>
      <c r="C302" s="144">
        <f t="shared" si="72"/>
        <v>682</v>
      </c>
      <c r="D302" s="298"/>
      <c r="E302" s="131">
        <v>22</v>
      </c>
      <c r="F302" s="131"/>
      <c r="G302" s="131"/>
      <c r="H302" s="131">
        <v>210</v>
      </c>
      <c r="I302" s="131"/>
      <c r="J302" s="131"/>
      <c r="K302" s="131">
        <v>110</v>
      </c>
      <c r="L302" s="131"/>
      <c r="M302" s="131">
        <v>200</v>
      </c>
      <c r="N302" s="131"/>
      <c r="O302" s="131"/>
      <c r="P302" s="131"/>
      <c r="Q302" s="131"/>
      <c r="R302" s="131"/>
      <c r="S302" s="131">
        <v>20</v>
      </c>
      <c r="T302" s="131">
        <v>100</v>
      </c>
      <c r="U302" s="132"/>
      <c r="V302" s="131"/>
      <c r="W302" s="131"/>
      <c r="X302" s="131"/>
      <c r="Y302" s="131"/>
      <c r="Z302" s="150">
        <f t="shared" si="69"/>
        <v>662</v>
      </c>
      <c r="AA302" s="150">
        <f t="shared" si="70"/>
        <v>20</v>
      </c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>
        <v>20</v>
      </c>
      <c r="AS302" s="131"/>
      <c r="AT302" s="118">
        <f t="shared" si="71"/>
        <v>20</v>
      </c>
      <c r="AU302" s="245"/>
    </row>
    <row r="303" spans="1:47" s="142" customFormat="1" ht="22.5" hidden="1" x14ac:dyDescent="0.3">
      <c r="A303" s="145" t="s">
        <v>241</v>
      </c>
      <c r="B303" s="117">
        <v>9209</v>
      </c>
      <c r="C303" s="144">
        <f>Z303+AA303</f>
        <v>12291.7</v>
      </c>
      <c r="D303" s="308"/>
      <c r="E303" s="117">
        <v>1532</v>
      </c>
      <c r="F303" s="117"/>
      <c r="G303" s="117">
        <v>420</v>
      </c>
      <c r="H303" s="117">
        <v>1649</v>
      </c>
      <c r="I303" s="117">
        <v>1175</v>
      </c>
      <c r="J303" s="117"/>
      <c r="K303" s="117">
        <v>520</v>
      </c>
      <c r="L303" s="117">
        <v>39</v>
      </c>
      <c r="M303" s="117">
        <v>1889</v>
      </c>
      <c r="N303" s="117"/>
      <c r="O303" s="117">
        <v>343</v>
      </c>
      <c r="P303" s="117">
        <v>1037</v>
      </c>
      <c r="Q303" s="117">
        <v>164</v>
      </c>
      <c r="R303" s="117"/>
      <c r="S303" s="117">
        <v>900</v>
      </c>
      <c r="T303" s="117">
        <v>700</v>
      </c>
      <c r="U303" s="203">
        <v>985</v>
      </c>
      <c r="V303" s="117"/>
      <c r="W303" s="117">
        <v>215</v>
      </c>
      <c r="X303" s="117">
        <v>48</v>
      </c>
      <c r="Y303" s="117"/>
      <c r="Z303" s="150">
        <f t="shared" si="69"/>
        <v>11616</v>
      </c>
      <c r="AA303" s="150">
        <f t="shared" si="70"/>
        <v>675.7</v>
      </c>
      <c r="AB303" s="117">
        <v>16</v>
      </c>
      <c r="AC303" s="117"/>
      <c r="AD303" s="117"/>
      <c r="AE303" s="117">
        <v>50</v>
      </c>
      <c r="AF303" s="117">
        <v>100</v>
      </c>
      <c r="AG303" s="117"/>
      <c r="AH303" s="117">
        <v>35</v>
      </c>
      <c r="AI303" s="117">
        <v>10</v>
      </c>
      <c r="AJ303" s="117">
        <v>2.7</v>
      </c>
      <c r="AK303" s="117">
        <v>15</v>
      </c>
      <c r="AL303" s="117">
        <v>20</v>
      </c>
      <c r="AM303" s="117">
        <v>10</v>
      </c>
      <c r="AN303" s="117"/>
      <c r="AO303" s="117">
        <v>48</v>
      </c>
      <c r="AP303" s="117">
        <v>49</v>
      </c>
      <c r="AQ303" s="117">
        <v>200</v>
      </c>
      <c r="AR303" s="117">
        <v>120</v>
      </c>
      <c r="AS303" s="117"/>
      <c r="AT303" s="117">
        <f t="shared" si="71"/>
        <v>675.7</v>
      </c>
      <c r="AU303" s="246"/>
    </row>
    <row r="304" spans="1:47" s="142" customFormat="1" ht="22.5" hidden="1" x14ac:dyDescent="0.3">
      <c r="A304" s="145" t="s">
        <v>242</v>
      </c>
      <c r="B304" s="117">
        <v>3177</v>
      </c>
      <c r="C304" s="144">
        <f>Z304+AA304</f>
        <v>2568</v>
      </c>
      <c r="D304" s="308"/>
      <c r="E304" s="117"/>
      <c r="F304" s="117"/>
      <c r="G304" s="117"/>
      <c r="H304" s="117">
        <v>483</v>
      </c>
      <c r="I304" s="117">
        <v>550</v>
      </c>
      <c r="J304" s="117"/>
      <c r="K304" s="117"/>
      <c r="L304" s="117"/>
      <c r="M304" s="117">
        <v>1189</v>
      </c>
      <c r="N304" s="117"/>
      <c r="O304" s="117">
        <v>46</v>
      </c>
      <c r="P304" s="117"/>
      <c r="Q304" s="117"/>
      <c r="R304" s="117"/>
      <c r="S304" s="117"/>
      <c r="T304" s="117">
        <v>300</v>
      </c>
      <c r="U304" s="203"/>
      <c r="V304" s="117"/>
      <c r="W304" s="117"/>
      <c r="X304" s="117"/>
      <c r="Y304" s="117"/>
      <c r="Z304" s="150">
        <f t="shared" si="69"/>
        <v>2568</v>
      </c>
      <c r="AA304" s="150">
        <f t="shared" si="70"/>
        <v>0</v>
      </c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>
        <f t="shared" si="71"/>
        <v>0</v>
      </c>
      <c r="AU304" s="246"/>
    </row>
    <row r="305" spans="1:47" s="206" customFormat="1" ht="22.5" hidden="1" x14ac:dyDescent="0.35">
      <c r="A305" s="129" t="s">
        <v>233</v>
      </c>
      <c r="B305" s="204">
        <v>401</v>
      </c>
      <c r="C305" s="272">
        <f t="shared" ref="C305:C312" si="73">Z305+AA305</f>
        <v>200</v>
      </c>
      <c r="D305" s="298"/>
      <c r="E305" s="200"/>
      <c r="F305" s="200"/>
      <c r="G305" s="200"/>
      <c r="H305" s="200"/>
      <c r="I305" s="200"/>
      <c r="J305" s="200"/>
      <c r="K305" s="200"/>
      <c r="L305" s="200"/>
      <c r="M305" s="200">
        <v>200</v>
      </c>
      <c r="N305" s="200"/>
      <c r="O305" s="200"/>
      <c r="P305" s="200"/>
      <c r="Q305" s="200"/>
      <c r="R305" s="200"/>
      <c r="S305" s="200"/>
      <c r="T305" s="200"/>
      <c r="U305" s="201"/>
      <c r="V305" s="200"/>
      <c r="W305" s="200"/>
      <c r="X305" s="200"/>
      <c r="Y305" s="200"/>
      <c r="Z305" s="205">
        <f t="shared" si="69"/>
        <v>200</v>
      </c>
      <c r="AA305" s="205">
        <f t="shared" si="70"/>
        <v>0</v>
      </c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  <c r="AN305" s="200"/>
      <c r="AO305" s="200"/>
      <c r="AP305" s="200"/>
      <c r="AQ305" s="200"/>
      <c r="AR305" s="200"/>
      <c r="AS305" s="200"/>
      <c r="AT305" s="123">
        <f t="shared" si="71"/>
        <v>0</v>
      </c>
      <c r="AU305" s="202"/>
    </row>
    <row r="306" spans="1:47" s="142" customFormat="1" ht="22.5" hidden="1" x14ac:dyDescent="0.35">
      <c r="A306" s="145" t="s">
        <v>60</v>
      </c>
      <c r="B306" s="117">
        <v>401</v>
      </c>
      <c r="C306" s="144">
        <f t="shared" si="73"/>
        <v>200</v>
      </c>
      <c r="D306" s="308"/>
      <c r="E306" s="117"/>
      <c r="F306" s="117"/>
      <c r="G306" s="117"/>
      <c r="H306" s="117"/>
      <c r="I306" s="117"/>
      <c r="J306" s="117"/>
      <c r="K306" s="117"/>
      <c r="L306" s="117"/>
      <c r="M306" s="118">
        <v>200</v>
      </c>
      <c r="N306" s="117"/>
      <c r="O306" s="117"/>
      <c r="P306" s="117"/>
      <c r="Q306" s="117"/>
      <c r="R306" s="117"/>
      <c r="S306" s="117"/>
      <c r="T306" s="117"/>
      <c r="U306" s="203"/>
      <c r="V306" s="117"/>
      <c r="W306" s="117"/>
      <c r="X306" s="117"/>
      <c r="Y306" s="117"/>
      <c r="Z306" s="150">
        <f t="shared" si="69"/>
        <v>200</v>
      </c>
      <c r="AA306" s="150">
        <f t="shared" si="70"/>
        <v>0</v>
      </c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>
        <f t="shared" si="71"/>
        <v>0</v>
      </c>
      <c r="AU306" s="246"/>
    </row>
    <row r="307" spans="1:47" s="206" customFormat="1" ht="22.5" hidden="1" x14ac:dyDescent="0.35">
      <c r="A307" s="129" t="s">
        <v>35</v>
      </c>
      <c r="B307" s="214">
        <f>B306/B305</f>
        <v>1</v>
      </c>
      <c r="C307" s="212">
        <f>C306/C305</f>
        <v>1</v>
      </c>
      <c r="D307" s="298"/>
      <c r="E307" s="211"/>
      <c r="F307" s="211"/>
      <c r="G307" s="211"/>
      <c r="H307" s="211"/>
      <c r="I307" s="211"/>
      <c r="J307" s="211"/>
      <c r="K307" s="211"/>
      <c r="L307" s="211"/>
      <c r="M307" s="211">
        <f t="shared" ref="M307:AA307" si="74">M306/M305</f>
        <v>1</v>
      </c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2">
        <f t="shared" si="74"/>
        <v>1</v>
      </c>
      <c r="AA307" s="212" t="e">
        <f t="shared" si="74"/>
        <v>#DIV/0!</v>
      </c>
      <c r="AB307" s="200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0"/>
      <c r="AN307" s="200"/>
      <c r="AO307" s="200"/>
      <c r="AP307" s="200"/>
      <c r="AQ307" s="200"/>
      <c r="AR307" s="200"/>
      <c r="AS307" s="200"/>
      <c r="AT307" s="123">
        <f t="shared" si="71"/>
        <v>0</v>
      </c>
      <c r="AU307" s="202"/>
    </row>
    <row r="308" spans="1:47" s="206" customFormat="1" ht="22.5" hidden="1" x14ac:dyDescent="0.35">
      <c r="A308" s="129" t="s">
        <v>234</v>
      </c>
      <c r="B308" s="200">
        <v>1842</v>
      </c>
      <c r="C308" s="271">
        <f>Z308+AA308</f>
        <v>1819</v>
      </c>
      <c r="D308" s="298"/>
      <c r="E308" s="200">
        <v>106</v>
      </c>
      <c r="F308" s="200"/>
      <c r="G308" s="200"/>
      <c r="H308" s="200"/>
      <c r="I308" s="200">
        <v>424</v>
      </c>
      <c r="J308" s="200"/>
      <c r="K308" s="200"/>
      <c r="L308" s="200"/>
      <c r="M308" s="200">
        <v>800</v>
      </c>
      <c r="N308" s="200"/>
      <c r="O308" s="200">
        <v>406</v>
      </c>
      <c r="P308" s="200"/>
      <c r="Q308" s="200"/>
      <c r="R308" s="200"/>
      <c r="S308" s="200">
        <v>83</v>
      </c>
      <c r="T308" s="200"/>
      <c r="U308" s="201"/>
      <c r="V308" s="200"/>
      <c r="W308" s="200"/>
      <c r="X308" s="200"/>
      <c r="Y308" s="200"/>
      <c r="Z308" s="210">
        <f>SUM(E308:Y308)</f>
        <v>1819</v>
      </c>
      <c r="AA308" s="210">
        <f>SUM(AB308:AS308)</f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1"/>
        <v>0</v>
      </c>
      <c r="AU308" s="202"/>
    </row>
    <row r="309" spans="1:47" s="142" customFormat="1" ht="22.5" hidden="1" x14ac:dyDescent="0.35">
      <c r="A309" s="145" t="s">
        <v>231</v>
      </c>
      <c r="B309" s="117">
        <v>1842</v>
      </c>
      <c r="C309" s="144">
        <f>Z309+AA309</f>
        <v>1819</v>
      </c>
      <c r="D309" s="308"/>
      <c r="E309" s="118">
        <v>106</v>
      </c>
      <c r="F309" s="117"/>
      <c r="G309" s="117"/>
      <c r="H309" s="117"/>
      <c r="I309" s="118">
        <v>424</v>
      </c>
      <c r="J309" s="117"/>
      <c r="K309" s="117"/>
      <c r="L309" s="117"/>
      <c r="M309" s="118">
        <v>800</v>
      </c>
      <c r="N309" s="117"/>
      <c r="O309" s="118">
        <v>406</v>
      </c>
      <c r="P309" s="117"/>
      <c r="Q309" s="117"/>
      <c r="R309" s="117"/>
      <c r="S309" s="117">
        <v>83</v>
      </c>
      <c r="T309" s="117"/>
      <c r="U309" s="203"/>
      <c r="V309" s="117"/>
      <c r="W309" s="117"/>
      <c r="X309" s="117"/>
      <c r="Y309" s="117"/>
      <c r="Z309" s="210">
        <f>SUM(E309:Y309)</f>
        <v>1819</v>
      </c>
      <c r="AA309" s="210">
        <f>SUM(AB309:AS309)</f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23">
        <f t="shared" si="71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8"/>
      <c r="E310" s="211">
        <f t="shared" ref="E310:Z310" si="75">E309/E308</f>
        <v>1</v>
      </c>
      <c r="F310" s="211"/>
      <c r="G310" s="211"/>
      <c r="H310" s="211"/>
      <c r="I310" s="211">
        <f t="shared" si="75"/>
        <v>1</v>
      </c>
      <c r="J310" s="211"/>
      <c r="K310" s="211"/>
      <c r="L310" s="211"/>
      <c r="M310" s="211">
        <f t="shared" si="75"/>
        <v>1</v>
      </c>
      <c r="N310" s="211"/>
      <c r="O310" s="211">
        <f t="shared" si="75"/>
        <v>1</v>
      </c>
      <c r="P310" s="211"/>
      <c r="Q310" s="211"/>
      <c r="R310" s="211"/>
      <c r="S310" s="211">
        <f t="shared" si="75"/>
        <v>1</v>
      </c>
      <c r="T310" s="211"/>
      <c r="U310" s="211"/>
      <c r="V310" s="211"/>
      <c r="W310" s="211"/>
      <c r="X310" s="211"/>
      <c r="Y310" s="211"/>
      <c r="Z310" s="212">
        <f t="shared" si="75"/>
        <v>1</v>
      </c>
      <c r="AA310" s="212">
        <v>0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/>
      <c r="AU310" s="202"/>
    </row>
    <row r="311" spans="1:47" s="209" customFormat="1" ht="22.5" hidden="1" x14ac:dyDescent="0.35">
      <c r="A311" s="145" t="s">
        <v>238</v>
      </c>
      <c r="B311" s="117">
        <v>689</v>
      </c>
      <c r="C311" s="144">
        <f t="shared" si="73"/>
        <v>751</v>
      </c>
      <c r="D311" s="308"/>
      <c r="E311" s="123"/>
      <c r="F311" s="123"/>
      <c r="G311" s="123"/>
      <c r="H311" s="123"/>
      <c r="I311" s="123">
        <v>236</v>
      </c>
      <c r="J311" s="123"/>
      <c r="K311" s="123"/>
      <c r="L311" s="123"/>
      <c r="M311" s="123"/>
      <c r="N311" s="123"/>
      <c r="O311" s="123">
        <v>50</v>
      </c>
      <c r="P311" s="123">
        <v>15</v>
      </c>
      <c r="Q311" s="123"/>
      <c r="R311" s="123"/>
      <c r="S311" s="123"/>
      <c r="T311" s="123"/>
      <c r="U311" s="213"/>
      <c r="V311" s="123">
        <v>450</v>
      </c>
      <c r="W311" s="123"/>
      <c r="X311" s="123"/>
      <c r="Y311" s="123"/>
      <c r="Z311" s="205">
        <f>SUM(E311:Y311)</f>
        <v>751</v>
      </c>
      <c r="AA311" s="205">
        <f>SUM(AB311:AS311)</f>
        <v>0</v>
      </c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>
        <f>SUM(AB311:AS311)</f>
        <v>0</v>
      </c>
      <c r="AU311" s="247"/>
    </row>
    <row r="312" spans="1:47" s="142" customFormat="1" ht="22.5" hidden="1" x14ac:dyDescent="0.35">
      <c r="A312" s="145" t="s">
        <v>232</v>
      </c>
      <c r="B312" s="117">
        <v>374</v>
      </c>
      <c r="C312" s="144">
        <f t="shared" si="73"/>
        <v>841</v>
      </c>
      <c r="D312" s="308"/>
      <c r="E312" s="118">
        <v>25</v>
      </c>
      <c r="F312" s="118"/>
      <c r="G312" s="118"/>
      <c r="H312" s="118"/>
      <c r="I312" s="118">
        <v>83</v>
      </c>
      <c r="J312" s="118"/>
      <c r="K312" s="118">
        <v>100</v>
      </c>
      <c r="L312" s="118"/>
      <c r="M312" s="118">
        <v>145</v>
      </c>
      <c r="N312" s="118"/>
      <c r="O312" s="118">
        <v>105</v>
      </c>
      <c r="P312" s="118"/>
      <c r="Q312" s="118"/>
      <c r="R312" s="118"/>
      <c r="S312" s="118">
        <v>233</v>
      </c>
      <c r="T312" s="118"/>
      <c r="U312" s="119"/>
      <c r="V312" s="118">
        <v>150</v>
      </c>
      <c r="W312" s="118"/>
      <c r="X312" s="118"/>
      <c r="Y312" s="118"/>
      <c r="Z312" s="150">
        <f>SUM(E312:Y312)</f>
        <v>841</v>
      </c>
      <c r="AA312" s="15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>
        <f>SUM(AB312:AS312)</f>
        <v>0</v>
      </c>
      <c r="AU312" s="246"/>
    </row>
    <row r="313" spans="1:47" s="206" customFormat="1" ht="22.5" hidden="1" x14ac:dyDescent="0.35">
      <c r="A313" s="129" t="s">
        <v>51</v>
      </c>
      <c r="B313" s="200">
        <v>94</v>
      </c>
      <c r="C313" s="271">
        <v>40</v>
      </c>
      <c r="D313" s="298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1"/>
      <c r="V313" s="200"/>
      <c r="W313" s="200"/>
      <c r="X313" s="200"/>
      <c r="Y313" s="200">
        <v>30</v>
      </c>
      <c r="Z313" s="205">
        <f>SUM(E313:Y313)</f>
        <v>30</v>
      </c>
      <c r="AA313" s="205">
        <f>SUM(AB313:AS313)</f>
        <v>25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>
        <v>2</v>
      </c>
      <c r="AN313" s="200">
        <v>23</v>
      </c>
      <c r="AO313" s="200"/>
      <c r="AP313" s="200"/>
      <c r="AQ313" s="200"/>
      <c r="AR313" s="200"/>
      <c r="AS313" s="200"/>
      <c r="AT313" s="208">
        <f>SUM(AB313:AS313)</f>
        <v>25</v>
      </c>
      <c r="AU313" s="202"/>
    </row>
    <row r="314" spans="1:47" s="142" customFormat="1" ht="22.5" hidden="1" x14ac:dyDescent="0.35">
      <c r="A314" s="145" t="s">
        <v>52</v>
      </c>
      <c r="B314" s="117">
        <v>63.7</v>
      </c>
      <c r="C314" s="239">
        <f>Z314+AA314</f>
        <v>51</v>
      </c>
      <c r="D314" s="30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9"/>
      <c r="V314" s="118"/>
      <c r="W314" s="118"/>
      <c r="X314" s="118"/>
      <c r="Y314" s="118">
        <v>30</v>
      </c>
      <c r="Z314" s="203">
        <f>SUM(E314:Y314)</f>
        <v>30</v>
      </c>
      <c r="AA314" s="203">
        <f>SUM(AB314:AS314)</f>
        <v>21</v>
      </c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>
        <v>1</v>
      </c>
      <c r="AN314" s="117">
        <v>20</v>
      </c>
      <c r="AO314" s="117"/>
      <c r="AP314" s="117"/>
      <c r="AQ314" s="117"/>
      <c r="AR314" s="117"/>
      <c r="AS314" s="117"/>
      <c r="AT314" s="117">
        <f>SUM(AB314:AS314)</f>
        <v>21</v>
      </c>
      <c r="AU314" s="246"/>
    </row>
    <row r="315" spans="1:47" s="206" customFormat="1" ht="22.5" hidden="1" x14ac:dyDescent="0.35">
      <c r="A315" s="129" t="s">
        <v>35</v>
      </c>
      <c r="B315" s="214">
        <f>B314/B313</f>
        <v>0.67765957446808511</v>
      </c>
      <c r="C315" s="243">
        <f>C314/C313</f>
        <v>1.2749999999999999</v>
      </c>
      <c r="D315" s="298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>
        <f t="shared" ref="Y315:AT315" si="76">Y314/Y313</f>
        <v>1</v>
      </c>
      <c r="Z315" s="243">
        <f t="shared" si="76"/>
        <v>1</v>
      </c>
      <c r="AA315" s="243">
        <f t="shared" si="76"/>
        <v>0.84</v>
      </c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>
        <f t="shared" si="76"/>
        <v>0.5</v>
      </c>
      <c r="AN315" s="240">
        <f t="shared" si="76"/>
        <v>0.86956521739130432</v>
      </c>
      <c r="AO315" s="240"/>
      <c r="AP315" s="240"/>
      <c r="AQ315" s="240"/>
      <c r="AR315" s="240"/>
      <c r="AS315" s="240"/>
      <c r="AT315" s="243">
        <f t="shared" si="76"/>
        <v>0.84</v>
      </c>
      <c r="AU315" s="202"/>
    </row>
    <row r="316" spans="1:47" s="120" customFormat="1" ht="0.75" hidden="1" customHeight="1" x14ac:dyDescent="0.35">
      <c r="A316" s="236" t="s">
        <v>178</v>
      </c>
      <c r="B316" s="122">
        <v>0</v>
      </c>
      <c r="C316" s="94">
        <f>Z316+AA316</f>
        <v>7</v>
      </c>
      <c r="D316" s="296"/>
      <c r="E316" s="236">
        <v>1</v>
      </c>
      <c r="F316" s="236"/>
      <c r="G316" s="236"/>
      <c r="H316" s="236">
        <v>1</v>
      </c>
      <c r="I316" s="236">
        <v>1</v>
      </c>
      <c r="J316" s="236"/>
      <c r="K316" s="236"/>
      <c r="L316" s="236"/>
      <c r="M316" s="236">
        <v>1</v>
      </c>
      <c r="N316" s="236"/>
      <c r="O316" s="236">
        <v>1</v>
      </c>
      <c r="P316" s="236">
        <v>1</v>
      </c>
      <c r="Q316" s="236"/>
      <c r="R316" s="236"/>
      <c r="S316" s="236">
        <v>1</v>
      </c>
      <c r="T316" s="236"/>
      <c r="U316" s="237"/>
      <c r="V316" s="236"/>
      <c r="W316" s="236"/>
      <c r="X316" s="236"/>
      <c r="Y316" s="236"/>
      <c r="Z316" s="238">
        <f>SUM(E316:Y316)</f>
        <v>7</v>
      </c>
      <c r="AA316" s="238">
        <f>SUM(AB316:AS316)</f>
        <v>0</v>
      </c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118"/>
      <c r="AT316" s="118">
        <f>SUM(AB316:AS316)</f>
        <v>0</v>
      </c>
      <c r="AU316" s="245"/>
    </row>
    <row r="317" spans="1:47" ht="22.5" hidden="1" x14ac:dyDescent="0.35">
      <c r="A317" s="72" t="s">
        <v>236</v>
      </c>
      <c r="B317" s="74">
        <v>21</v>
      </c>
      <c r="C317" s="117">
        <f>Z317+AA317</f>
        <v>21</v>
      </c>
      <c r="D317" s="309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203">
        <f>SUM(E317:Y317)</f>
        <v>0</v>
      </c>
      <c r="AA317" s="203">
        <f>SUM(AB317:AS317)</f>
        <v>21</v>
      </c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>
        <v>4</v>
      </c>
      <c r="AN317" s="72">
        <v>17</v>
      </c>
      <c r="AO317" s="72"/>
      <c r="AP317" s="72"/>
      <c r="AQ317" s="72"/>
      <c r="AR317" s="72"/>
      <c r="AS317" s="72"/>
      <c r="AT317" s="118">
        <f>SUM(AB317:AS317)</f>
        <v>21</v>
      </c>
      <c r="AU317" s="248"/>
    </row>
    <row r="318" spans="1:47" s="2" customFormat="1" ht="21.75" hidden="1" x14ac:dyDescent="0.3">
      <c r="A318" s="117" t="s">
        <v>237</v>
      </c>
      <c r="B318" s="117">
        <v>21</v>
      </c>
      <c r="C318" s="117">
        <f>Z318+AA318</f>
        <v>14.5</v>
      </c>
      <c r="D318" s="27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203"/>
      <c r="V318" s="117"/>
      <c r="W318" s="117"/>
      <c r="X318" s="117"/>
      <c r="Y318" s="117"/>
      <c r="Z318" s="203">
        <f>SUM(E318:Y318)</f>
        <v>0</v>
      </c>
      <c r="AA318" s="203">
        <f>SUM(AB318:AS318)</f>
        <v>14.5</v>
      </c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>
        <v>14.5</v>
      </c>
      <c r="AO318" s="117"/>
      <c r="AP318" s="117"/>
      <c r="AQ318" s="117"/>
      <c r="AR318" s="117"/>
      <c r="AS318" s="117"/>
      <c r="AT318" s="117">
        <f>SUM(AB318:AS318)</f>
        <v>14.5</v>
      </c>
      <c r="AU318" s="254"/>
    </row>
    <row r="319" spans="1:47" ht="22.5" hidden="1" x14ac:dyDescent="0.35">
      <c r="A319" s="72" t="s">
        <v>35</v>
      </c>
      <c r="B319" s="241">
        <f>B318/B317</f>
        <v>1</v>
      </c>
      <c r="C319" s="242">
        <f>C318/C317</f>
        <v>0.69047619047619047</v>
      </c>
      <c r="D319" s="309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2"/>
      <c r="AA319" s="242">
        <f t="shared" ref="AA319:AT319" si="77">AA318/AA317</f>
        <v>0.69047619047619047</v>
      </c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>
        <f t="shared" si="77"/>
        <v>0</v>
      </c>
      <c r="AN319" s="241">
        <f t="shared" si="77"/>
        <v>0.8529411764705882</v>
      </c>
      <c r="AO319" s="241"/>
      <c r="AP319" s="241"/>
      <c r="AQ319" s="241"/>
      <c r="AR319" s="241"/>
      <c r="AS319" s="241"/>
      <c r="AT319" s="242">
        <f t="shared" si="77"/>
        <v>0.69047619047619047</v>
      </c>
      <c r="AU319" s="248"/>
    </row>
    <row r="320" spans="1:47" s="264" customFormat="1" ht="21.75" x14ac:dyDescent="0.3">
      <c r="A320" s="263" t="s">
        <v>129</v>
      </c>
      <c r="B320" s="263">
        <v>2060</v>
      </c>
      <c r="C320" s="263">
        <f>Z320+AA320</f>
        <v>1872</v>
      </c>
      <c r="D320" s="276"/>
      <c r="E320" s="263">
        <v>210</v>
      </c>
      <c r="F320" s="263"/>
      <c r="G320" s="263">
        <v>100</v>
      </c>
      <c r="H320" s="263">
        <v>100</v>
      </c>
      <c r="I320" s="263">
        <v>150</v>
      </c>
      <c r="J320" s="263"/>
      <c r="K320" s="263">
        <v>30</v>
      </c>
      <c r="L320" s="263"/>
      <c r="M320" s="263">
        <v>205</v>
      </c>
      <c r="N320" s="263"/>
      <c r="O320" s="263">
        <v>117</v>
      </c>
      <c r="P320" s="263">
        <v>200</v>
      </c>
      <c r="Q320" s="263"/>
      <c r="R320" s="263">
        <v>500</v>
      </c>
      <c r="S320" s="263">
        <v>60</v>
      </c>
      <c r="T320" s="263">
        <v>100</v>
      </c>
      <c r="U320" s="263"/>
      <c r="V320" s="263"/>
      <c r="W320" s="263"/>
      <c r="X320" s="263"/>
      <c r="Y320" s="263"/>
      <c r="Z320" s="263">
        <f>SUM(E320:Y320)</f>
        <v>1772</v>
      </c>
      <c r="AA320" s="263">
        <f>SUM(AB320:AS320)</f>
        <v>100</v>
      </c>
      <c r="AB320" s="263"/>
      <c r="AC320" s="263"/>
      <c r="AD320" s="263">
        <v>100</v>
      </c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>
        <f>SUM(AB320:AS320)</f>
        <v>100</v>
      </c>
      <c r="AU320" s="289"/>
    </row>
    <row r="321" spans="1:47" s="245" customFormat="1" ht="22.5" hidden="1" customHeight="1" x14ac:dyDescent="0.35">
      <c r="A321" s="149" t="s">
        <v>222</v>
      </c>
      <c r="B321" s="131">
        <v>4319</v>
      </c>
      <c r="C321" s="273">
        <v>4899</v>
      </c>
      <c r="D321" s="309"/>
      <c r="E321" s="131">
        <v>739</v>
      </c>
      <c r="F321" s="131"/>
      <c r="G321" s="131">
        <v>401</v>
      </c>
      <c r="H321" s="131"/>
      <c r="I321" s="131">
        <v>781</v>
      </c>
      <c r="J321" s="131"/>
      <c r="K321" s="131">
        <v>80</v>
      </c>
      <c r="L321" s="131">
        <v>45</v>
      </c>
      <c r="M321" s="131">
        <v>1225</v>
      </c>
      <c r="N321" s="131">
        <v>69</v>
      </c>
      <c r="O321" s="131">
        <v>482</v>
      </c>
      <c r="P321" s="131"/>
      <c r="Q321" s="131">
        <v>30</v>
      </c>
      <c r="R321" s="131"/>
      <c r="S321" s="131">
        <v>330</v>
      </c>
      <c r="T321" s="131"/>
      <c r="U321" s="132"/>
      <c r="V321" s="131"/>
      <c r="W321" s="131">
        <v>20</v>
      </c>
      <c r="X321" s="131">
        <v>16</v>
      </c>
      <c r="Y321" s="131"/>
      <c r="Z321" s="268">
        <f>SUM(E321:Y321)</f>
        <v>4218</v>
      </c>
      <c r="AA321" s="268">
        <f>SUM(AB321:AS321)</f>
        <v>258.55</v>
      </c>
      <c r="AB321" s="131">
        <v>8</v>
      </c>
      <c r="AC321" s="131"/>
      <c r="AD321" s="131"/>
      <c r="AE321" s="131"/>
      <c r="AF321" s="131"/>
      <c r="AG321" s="131">
        <v>12.4</v>
      </c>
      <c r="AH321" s="131">
        <v>15</v>
      </c>
      <c r="AI321" s="131">
        <v>2.15</v>
      </c>
      <c r="AJ321" s="131"/>
      <c r="AK321" s="131">
        <v>15</v>
      </c>
      <c r="AL321" s="131"/>
      <c r="AM321" s="131">
        <v>4</v>
      </c>
      <c r="AN321" s="131"/>
      <c r="AO321" s="131">
        <v>10</v>
      </c>
      <c r="AP321" s="131">
        <v>20</v>
      </c>
      <c r="AQ321" s="131">
        <v>172</v>
      </c>
      <c r="AR321" s="131"/>
      <c r="AS321" s="131"/>
      <c r="AT321" s="118">
        <f>SUM(AB321:AS321)</f>
        <v>258.55</v>
      </c>
    </row>
    <row r="322" spans="1:47" s="255" customFormat="1" ht="21.75" hidden="1" x14ac:dyDescent="0.3">
      <c r="A322" s="117" t="s">
        <v>248</v>
      </c>
      <c r="B322" s="146">
        <v>4313</v>
      </c>
      <c r="C322" s="146">
        <f>Z322+AA322</f>
        <v>4479.55</v>
      </c>
      <c r="D322" s="276"/>
      <c r="E322" s="146">
        <v>739</v>
      </c>
      <c r="F322" s="146"/>
      <c r="G322" s="146">
        <v>401</v>
      </c>
      <c r="H322" s="146"/>
      <c r="I322" s="146">
        <v>781</v>
      </c>
      <c r="J322" s="146"/>
      <c r="K322" s="146">
        <v>150</v>
      </c>
      <c r="L322" s="146">
        <v>45</v>
      </c>
      <c r="M322" s="146">
        <v>1225</v>
      </c>
      <c r="N322" s="146">
        <v>69</v>
      </c>
      <c r="O322" s="146">
        <v>482</v>
      </c>
      <c r="P322" s="146"/>
      <c r="Q322" s="146">
        <v>30</v>
      </c>
      <c r="R322" s="146"/>
      <c r="S322" s="146">
        <v>330</v>
      </c>
      <c r="T322" s="146"/>
      <c r="U322" s="257"/>
      <c r="V322" s="146"/>
      <c r="W322" s="146">
        <v>20</v>
      </c>
      <c r="X322" s="146">
        <v>16</v>
      </c>
      <c r="Y322" s="146"/>
      <c r="Z322" s="257">
        <f>SUM(E322:Y322)</f>
        <v>4288</v>
      </c>
      <c r="AA322" s="257">
        <f>SUM(AB322:AS322)</f>
        <v>191.55</v>
      </c>
      <c r="AB322" s="146">
        <v>8</v>
      </c>
      <c r="AC322" s="146"/>
      <c r="AD322" s="146">
        <v>30</v>
      </c>
      <c r="AE322" s="146"/>
      <c r="AF322" s="146"/>
      <c r="AG322" s="146">
        <v>12.4</v>
      </c>
      <c r="AH322" s="146">
        <v>35</v>
      </c>
      <c r="AI322" s="146">
        <v>2.15</v>
      </c>
      <c r="AJ322" s="146"/>
      <c r="AK322" s="146">
        <v>15</v>
      </c>
      <c r="AL322" s="146"/>
      <c r="AM322" s="146">
        <v>4</v>
      </c>
      <c r="AN322" s="146"/>
      <c r="AO322" s="146">
        <v>10</v>
      </c>
      <c r="AP322" s="146">
        <v>10</v>
      </c>
      <c r="AQ322" s="146">
        <v>65</v>
      </c>
      <c r="AR322" s="146"/>
      <c r="AS322" s="146"/>
      <c r="AT322" s="146">
        <f>SUM(AB322:AS322)</f>
        <v>191.55</v>
      </c>
      <c r="AU322" s="254"/>
    </row>
    <row r="323" spans="1:47" s="266" customFormat="1" ht="22.5" hidden="1" x14ac:dyDescent="0.35">
      <c r="A323" s="267" t="s">
        <v>35</v>
      </c>
      <c r="B323" s="265">
        <f>B322/B321</f>
        <v>0.99861078953461446</v>
      </c>
      <c r="C323" s="274">
        <f t="shared" ref="C323" si="78">C322/C321</f>
        <v>0.91438048581343134</v>
      </c>
      <c r="D323" s="309"/>
      <c r="E323" s="265">
        <f>E322/E321</f>
        <v>1</v>
      </c>
      <c r="F323" s="265"/>
      <c r="G323" s="265"/>
      <c r="H323" s="265"/>
      <c r="I323" s="265">
        <f t="shared" ref="I323:AT323" si="79">I322/I321</f>
        <v>1</v>
      </c>
      <c r="J323" s="265"/>
      <c r="K323" s="265">
        <f t="shared" si="79"/>
        <v>1.875</v>
      </c>
      <c r="L323" s="265">
        <f t="shared" si="79"/>
        <v>1</v>
      </c>
      <c r="M323" s="265">
        <f t="shared" si="79"/>
        <v>1</v>
      </c>
      <c r="N323" s="265">
        <f t="shared" si="79"/>
        <v>1</v>
      </c>
      <c r="O323" s="265">
        <f t="shared" si="79"/>
        <v>1</v>
      </c>
      <c r="P323" s="265"/>
      <c r="Q323" s="265">
        <f t="shared" si="79"/>
        <v>1</v>
      </c>
      <c r="R323" s="265"/>
      <c r="S323" s="265">
        <f t="shared" si="79"/>
        <v>1</v>
      </c>
      <c r="T323" s="265"/>
      <c r="U323" s="265"/>
      <c r="V323" s="265"/>
      <c r="W323" s="265">
        <f t="shared" si="79"/>
        <v>1</v>
      </c>
      <c r="X323" s="265">
        <f t="shared" si="79"/>
        <v>1</v>
      </c>
      <c r="Y323" s="265"/>
      <c r="Z323" s="274">
        <f t="shared" si="79"/>
        <v>1.0165955429113325</v>
      </c>
      <c r="AA323" s="274">
        <f t="shared" si="79"/>
        <v>0.74086250241732743</v>
      </c>
      <c r="AB323" s="265">
        <f t="shared" si="79"/>
        <v>1</v>
      </c>
      <c r="AC323" s="265"/>
      <c r="AD323" s="265" t="e">
        <f t="shared" si="79"/>
        <v>#DIV/0!</v>
      </c>
      <c r="AE323" s="265" t="e">
        <f t="shared" si="79"/>
        <v>#DIV/0!</v>
      </c>
      <c r="AF323" s="265"/>
      <c r="AG323" s="265">
        <f t="shared" si="79"/>
        <v>1</v>
      </c>
      <c r="AH323" s="265">
        <f t="shared" si="79"/>
        <v>2.3333333333333335</v>
      </c>
      <c r="AI323" s="265">
        <f t="shared" si="79"/>
        <v>1</v>
      </c>
      <c r="AJ323" s="265"/>
      <c r="AK323" s="265">
        <f t="shared" si="79"/>
        <v>1</v>
      </c>
      <c r="AL323" s="265"/>
      <c r="AM323" s="265">
        <f t="shared" si="79"/>
        <v>1</v>
      </c>
      <c r="AN323" s="265"/>
      <c r="AO323" s="265">
        <f t="shared" si="79"/>
        <v>1</v>
      </c>
      <c r="AP323" s="265">
        <f t="shared" si="79"/>
        <v>0.5</v>
      </c>
      <c r="AQ323" s="265">
        <f t="shared" si="79"/>
        <v>0.37790697674418605</v>
      </c>
      <c r="AR323" s="265"/>
      <c r="AS323" s="265"/>
      <c r="AT323" s="274">
        <f t="shared" si="79"/>
        <v>0.74086250241732743</v>
      </c>
    </row>
    <row r="324" spans="1:47" s="283" customFormat="1" ht="22.5" hidden="1" x14ac:dyDescent="0.35">
      <c r="A324" s="281" t="s">
        <v>138</v>
      </c>
      <c r="B324" s="282">
        <v>461</v>
      </c>
      <c r="C324" s="263">
        <f>Z324+AA324</f>
        <v>878</v>
      </c>
      <c r="D324" s="309"/>
      <c r="E324" s="282">
        <v>25</v>
      </c>
      <c r="F324" s="282"/>
      <c r="G324" s="282"/>
      <c r="H324" s="282"/>
      <c r="I324" s="282">
        <v>83</v>
      </c>
      <c r="J324" s="282"/>
      <c r="K324" s="282">
        <v>100</v>
      </c>
      <c r="L324" s="282"/>
      <c r="M324" s="282"/>
      <c r="N324" s="282">
        <v>182</v>
      </c>
      <c r="O324" s="282">
        <v>105</v>
      </c>
      <c r="P324" s="282"/>
      <c r="Q324" s="282"/>
      <c r="R324" s="282"/>
      <c r="S324" s="282">
        <v>233</v>
      </c>
      <c r="T324" s="282"/>
      <c r="U324" s="282"/>
      <c r="V324" s="282">
        <v>150</v>
      </c>
      <c r="W324" s="282"/>
      <c r="X324" s="282"/>
      <c r="Y324" s="282"/>
      <c r="Z324" s="263">
        <f>SUM(E324:Y324)</f>
        <v>878</v>
      </c>
      <c r="AA324" s="263">
        <v>0</v>
      </c>
      <c r="AB324" s="282"/>
      <c r="AC324" s="282"/>
      <c r="AD324" s="282"/>
      <c r="AE324" s="282"/>
      <c r="AF324" s="282"/>
      <c r="AG324" s="282"/>
      <c r="AH324" s="282"/>
      <c r="AI324" s="282"/>
      <c r="AJ324" s="282"/>
      <c r="AK324" s="282"/>
      <c r="AL324" s="282"/>
      <c r="AM324" s="282"/>
      <c r="AN324" s="282"/>
      <c r="AO324" s="282"/>
      <c r="AP324" s="282"/>
      <c r="AQ324" s="282"/>
      <c r="AR324" s="282"/>
      <c r="AS324" s="282"/>
      <c r="AT324" s="263">
        <v>0</v>
      </c>
    </row>
    <row r="325" spans="1:47" s="284" customFormat="1" ht="21.75" hidden="1" x14ac:dyDescent="0.3">
      <c r="A325" s="263" t="s">
        <v>139</v>
      </c>
      <c r="B325" s="263">
        <v>552</v>
      </c>
      <c r="C325" s="263">
        <f>SUM(Z325+AA325)</f>
        <v>607</v>
      </c>
      <c r="D325" s="276"/>
      <c r="E325" s="263">
        <v>100</v>
      </c>
      <c r="F325" s="263"/>
      <c r="G325" s="263"/>
      <c r="H325" s="263"/>
      <c r="I325" s="263">
        <v>83</v>
      </c>
      <c r="J325" s="263"/>
      <c r="K325" s="263">
        <v>100</v>
      </c>
      <c r="L325" s="263"/>
      <c r="M325" s="263"/>
      <c r="N325" s="263">
        <v>182</v>
      </c>
      <c r="O325" s="263">
        <v>105</v>
      </c>
      <c r="P325" s="263"/>
      <c r="Q325" s="263"/>
      <c r="R325" s="263"/>
      <c r="S325" s="263">
        <v>37</v>
      </c>
      <c r="T325" s="263"/>
      <c r="U325" s="263"/>
      <c r="V325" s="263"/>
      <c r="W325" s="263"/>
      <c r="X325" s="263"/>
      <c r="Y325" s="263"/>
      <c r="Z325" s="263">
        <f>SUM(D325:Y325)</f>
        <v>607</v>
      </c>
      <c r="AA325" s="263">
        <v>0</v>
      </c>
      <c r="AB325" s="263"/>
      <c r="AC325" s="263"/>
      <c r="AD325" s="263"/>
      <c r="AE325" s="263"/>
      <c r="AF325" s="263"/>
      <c r="AG325" s="263"/>
      <c r="AH325" s="263"/>
      <c r="AI325" s="263"/>
      <c r="AJ325" s="263"/>
      <c r="AK325" s="263"/>
      <c r="AL325" s="263"/>
      <c r="AM325" s="263"/>
      <c r="AN325" s="263"/>
      <c r="AO325" s="263"/>
      <c r="AP325" s="263"/>
      <c r="AQ325" s="263"/>
      <c r="AR325" s="263"/>
      <c r="AS325" s="263"/>
      <c r="AT325" s="263"/>
      <c r="AU325" s="283"/>
    </row>
    <row r="326" spans="1:47" s="266" customFormat="1" ht="22.5" hidden="1" x14ac:dyDescent="0.35">
      <c r="A326" s="267" t="s">
        <v>35</v>
      </c>
      <c r="B326" s="265">
        <f>B325/B324</f>
        <v>1.1973969631236443</v>
      </c>
      <c r="C326" s="274">
        <f t="shared" ref="C326:Z326" si="80">C325/C324</f>
        <v>0.69134396355353078</v>
      </c>
      <c r="D326" s="309"/>
      <c r="E326" s="265">
        <f t="shared" si="80"/>
        <v>4</v>
      </c>
      <c r="F326" s="265"/>
      <c r="G326" s="265"/>
      <c r="H326" s="265"/>
      <c r="I326" s="265">
        <f t="shared" si="80"/>
        <v>1</v>
      </c>
      <c r="J326" s="265"/>
      <c r="K326" s="265">
        <f t="shared" si="80"/>
        <v>1</v>
      </c>
      <c r="L326" s="265"/>
      <c r="M326" s="265"/>
      <c r="N326" s="265">
        <f t="shared" si="80"/>
        <v>1</v>
      </c>
      <c r="O326" s="265">
        <f t="shared" si="80"/>
        <v>1</v>
      </c>
      <c r="P326" s="265"/>
      <c r="Q326" s="265"/>
      <c r="R326" s="265"/>
      <c r="S326" s="265">
        <f t="shared" si="80"/>
        <v>0.15879828326180256</v>
      </c>
      <c r="T326" s="265"/>
      <c r="U326" s="265"/>
      <c r="V326" s="265">
        <f t="shared" si="80"/>
        <v>0</v>
      </c>
      <c r="W326" s="265"/>
      <c r="X326" s="265"/>
      <c r="Y326" s="265"/>
      <c r="Z326" s="274">
        <f t="shared" si="80"/>
        <v>0.69134396355353078</v>
      </c>
      <c r="AA326" s="274"/>
      <c r="AB326" s="265"/>
      <c r="AC326" s="265"/>
      <c r="AD326" s="265"/>
      <c r="AE326" s="265"/>
      <c r="AF326" s="265"/>
      <c r="AG326" s="265"/>
      <c r="AH326" s="265"/>
      <c r="AI326" s="265"/>
      <c r="AJ326" s="265"/>
      <c r="AK326" s="265"/>
      <c r="AL326" s="265"/>
      <c r="AM326" s="265"/>
      <c r="AN326" s="265"/>
      <c r="AO326" s="265"/>
      <c r="AP326" s="265"/>
      <c r="AQ326" s="265"/>
      <c r="AR326" s="265"/>
      <c r="AS326" s="265"/>
      <c r="AT326" s="274"/>
    </row>
    <row r="327" spans="1:47" s="248" customFormat="1" ht="22.5" x14ac:dyDescent="0.35">
      <c r="A327" s="131" t="s">
        <v>249</v>
      </c>
      <c r="B327" s="258"/>
      <c r="C327" s="146"/>
      <c r="D327" s="309"/>
      <c r="E327" s="259"/>
      <c r="F327" s="259"/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60"/>
      <c r="V327" s="259"/>
      <c r="W327" s="259"/>
      <c r="X327" s="259"/>
      <c r="Y327" s="259"/>
      <c r="Z327" s="257">
        <f>SUM(E327:Y327)</f>
        <v>0</v>
      </c>
      <c r="AA327" s="257">
        <f>SUM(AB327:AS327)</f>
        <v>0</v>
      </c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147">
        <f>SUM(AB327:AS327)</f>
        <v>0</v>
      </c>
    </row>
    <row r="328" spans="1:47" s="256" customFormat="1" ht="22.5" x14ac:dyDescent="0.35">
      <c r="A328" s="118" t="s">
        <v>250</v>
      </c>
      <c r="B328" s="146">
        <v>3633</v>
      </c>
      <c r="C328" s="146">
        <f t="shared" ref="C328:C332" si="81">Z328+AA328</f>
        <v>4613</v>
      </c>
      <c r="D328" s="276"/>
      <c r="E328" s="147">
        <v>725</v>
      </c>
      <c r="F328" s="147"/>
      <c r="G328" s="147">
        <v>150</v>
      </c>
      <c r="H328" s="147"/>
      <c r="I328" s="147">
        <v>180</v>
      </c>
      <c r="J328" s="147"/>
      <c r="K328" s="147">
        <v>280</v>
      </c>
      <c r="L328" s="147">
        <v>165</v>
      </c>
      <c r="M328" s="147">
        <v>1133</v>
      </c>
      <c r="N328" s="147">
        <v>78</v>
      </c>
      <c r="O328" s="147">
        <v>586</v>
      </c>
      <c r="P328" s="147"/>
      <c r="Q328" s="147">
        <v>30</v>
      </c>
      <c r="R328" s="147"/>
      <c r="S328" s="147">
        <v>475</v>
      </c>
      <c r="T328" s="147"/>
      <c r="U328" s="261"/>
      <c r="V328" s="147"/>
      <c r="W328" s="147">
        <v>32</v>
      </c>
      <c r="X328" s="147">
        <v>10</v>
      </c>
      <c r="Y328" s="147"/>
      <c r="Z328" s="257">
        <f t="shared" ref="Z328:Z332" si="82">SUM(E328:Y328)</f>
        <v>3844</v>
      </c>
      <c r="AA328" s="257">
        <f t="shared" ref="AA328:AA332" si="83">SUM(AB328:AS328)</f>
        <v>769</v>
      </c>
      <c r="AB328" s="147">
        <v>40</v>
      </c>
      <c r="AC328" s="147">
        <v>50</v>
      </c>
      <c r="AD328" s="147">
        <v>30</v>
      </c>
      <c r="AE328" s="147">
        <v>150</v>
      </c>
      <c r="AF328" s="147"/>
      <c r="AG328" s="262">
        <v>60</v>
      </c>
      <c r="AH328" s="147">
        <v>220</v>
      </c>
      <c r="AI328" s="147"/>
      <c r="AJ328" s="147"/>
      <c r="AK328" s="262">
        <v>54</v>
      </c>
      <c r="AL328" s="147"/>
      <c r="AM328" s="147">
        <v>5</v>
      </c>
      <c r="AN328" s="147"/>
      <c r="AO328" s="262">
        <v>50</v>
      </c>
      <c r="AP328" s="147">
        <v>40</v>
      </c>
      <c r="AQ328" s="147">
        <v>70</v>
      </c>
      <c r="AR328" s="147"/>
      <c r="AS328" s="147"/>
      <c r="AT328" s="147">
        <f t="shared" ref="AT328:AT332" si="84">SUM(AB328:AS328)</f>
        <v>769</v>
      </c>
      <c r="AU328" s="248"/>
    </row>
    <row r="329" spans="1:47" s="248" customFormat="1" ht="22.5" hidden="1" x14ac:dyDescent="0.35">
      <c r="A329" s="131" t="s">
        <v>253</v>
      </c>
      <c r="B329" s="258">
        <v>6627</v>
      </c>
      <c r="C329" s="146">
        <v>4990</v>
      </c>
      <c r="D329" s="309"/>
      <c r="E329" s="259"/>
      <c r="F329" s="259"/>
      <c r="G329" s="259"/>
      <c r="H329" s="259"/>
      <c r="I329" s="259"/>
      <c r="J329" s="259"/>
      <c r="K329" s="259">
        <v>300</v>
      </c>
      <c r="L329" s="259"/>
      <c r="M329" s="259"/>
      <c r="N329" s="259"/>
      <c r="O329" s="259"/>
      <c r="P329" s="259"/>
      <c r="Q329" s="259"/>
      <c r="R329" s="259"/>
      <c r="S329" s="259"/>
      <c r="T329" s="259"/>
      <c r="U329" s="260"/>
      <c r="V329" s="259"/>
      <c r="W329" s="259"/>
      <c r="X329" s="259"/>
      <c r="Y329" s="259"/>
      <c r="Z329" s="257">
        <f>SUM(E329:Y329)</f>
        <v>300</v>
      </c>
      <c r="AA329" s="257">
        <f>SUM(AB329:AS329)</f>
        <v>0</v>
      </c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147">
        <f>SUM(AB329:AS329)</f>
        <v>0</v>
      </c>
    </row>
    <row r="330" spans="1:47" s="248" customFormat="1" ht="22.5" hidden="1" x14ac:dyDescent="0.35">
      <c r="A330" s="131" t="s">
        <v>254</v>
      </c>
      <c r="B330" s="258">
        <f>B328*0.45</f>
        <v>1634.8500000000001</v>
      </c>
      <c r="C330" s="146">
        <f>C328*0.45</f>
        <v>2075.85</v>
      </c>
      <c r="D330" s="309"/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60"/>
      <c r="V330" s="259"/>
      <c r="W330" s="259"/>
      <c r="X330" s="259"/>
      <c r="Y330" s="259"/>
      <c r="Z330" s="257"/>
      <c r="AA330" s="257"/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147"/>
    </row>
    <row r="331" spans="1:47" s="248" customFormat="1" ht="22.5" x14ac:dyDescent="0.35">
      <c r="A331" s="131" t="s">
        <v>255</v>
      </c>
      <c r="B331" s="278">
        <f>B328/B329</f>
        <v>0.54821186057039384</v>
      </c>
      <c r="C331" s="270">
        <f>C328/C329</f>
        <v>0.92444889779559114</v>
      </c>
      <c r="D331" s="30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60"/>
      <c r="V331" s="259"/>
      <c r="W331" s="259"/>
      <c r="X331" s="259"/>
      <c r="Y331" s="259"/>
      <c r="Z331" s="257"/>
      <c r="AA331" s="257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147"/>
    </row>
    <row r="332" spans="1:47" s="256" customFormat="1" ht="22.5" x14ac:dyDescent="0.35">
      <c r="A332" s="118" t="s">
        <v>251</v>
      </c>
      <c r="B332" s="146">
        <v>35585</v>
      </c>
      <c r="C332" s="146">
        <f t="shared" si="81"/>
        <v>44245</v>
      </c>
      <c r="D332" s="276"/>
      <c r="E332" s="147">
        <v>5100</v>
      </c>
      <c r="F332" s="147"/>
      <c r="G332" s="147"/>
      <c r="H332" s="147"/>
      <c r="I332" s="147">
        <v>10000</v>
      </c>
      <c r="J332" s="147"/>
      <c r="K332" s="147">
        <v>400</v>
      </c>
      <c r="L332" s="147"/>
      <c r="M332" s="147">
        <v>16160</v>
      </c>
      <c r="N332" s="147">
        <v>2680</v>
      </c>
      <c r="O332" s="147">
        <v>7465</v>
      </c>
      <c r="P332" s="147"/>
      <c r="Q332" s="147"/>
      <c r="R332" s="147"/>
      <c r="S332" s="147">
        <v>2440</v>
      </c>
      <c r="T332" s="147"/>
      <c r="U332" s="261"/>
      <c r="V332" s="147"/>
      <c r="W332" s="147"/>
      <c r="X332" s="147"/>
      <c r="Y332" s="147"/>
      <c r="Z332" s="257">
        <f t="shared" si="82"/>
        <v>44245</v>
      </c>
      <c r="AA332" s="257">
        <f t="shared" si="83"/>
        <v>0</v>
      </c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>
        <f t="shared" si="84"/>
        <v>0</v>
      </c>
      <c r="AU332" s="248"/>
    </row>
    <row r="333" spans="1:47" ht="22.5" hidden="1" x14ac:dyDescent="0.35">
      <c r="A333" s="72" t="s">
        <v>253</v>
      </c>
      <c r="B333" s="74">
        <v>33418</v>
      </c>
      <c r="C333" s="117">
        <v>34931</v>
      </c>
      <c r="D333" s="310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3"/>
      <c r="V333" s="72"/>
      <c r="W333" s="72"/>
      <c r="X333" s="72"/>
      <c r="Y333" s="72"/>
      <c r="Z333" s="203"/>
      <c r="AA333" s="203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118"/>
    </row>
    <row r="334" spans="1:47" ht="22.5" hidden="1" x14ac:dyDescent="0.35">
      <c r="A334" s="72" t="s">
        <v>254</v>
      </c>
      <c r="B334" s="74">
        <f>B332*0.3</f>
        <v>10675.5</v>
      </c>
      <c r="C334" s="146">
        <f>C332*0.3</f>
        <v>13273.5</v>
      </c>
      <c r="D334" s="310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3"/>
      <c r="V334" s="72"/>
      <c r="W334" s="72"/>
      <c r="X334" s="72"/>
      <c r="Y334" s="72"/>
      <c r="Z334" s="203"/>
      <c r="AA334" s="203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118"/>
    </row>
    <row r="335" spans="1:47" ht="19.5" customHeight="1" x14ac:dyDescent="0.35">
      <c r="A335" s="72" t="s">
        <v>255</v>
      </c>
      <c r="B335" s="279">
        <f>B332/B333</f>
        <v>1.064845292955892</v>
      </c>
      <c r="C335" s="275">
        <f>C332/C333</f>
        <v>1.2666399473247258</v>
      </c>
      <c r="D335" s="310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3"/>
      <c r="V335" s="72"/>
      <c r="W335" s="72"/>
      <c r="X335" s="72"/>
      <c r="Y335" s="72"/>
      <c r="Z335" s="203"/>
      <c r="AA335" s="203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118"/>
    </row>
    <row r="336" spans="1:47" s="120" customFormat="1" ht="22.5" hidden="1" x14ac:dyDescent="0.35">
      <c r="A336" s="118" t="s">
        <v>256</v>
      </c>
      <c r="B336" s="117"/>
      <c r="C336" s="117"/>
      <c r="D336" s="276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9"/>
      <c r="V336" s="118"/>
      <c r="W336" s="118"/>
      <c r="X336" s="118"/>
      <c r="Y336" s="118"/>
      <c r="Z336" s="203"/>
      <c r="AA336" s="203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</row>
    <row r="337" spans="1:46" s="75" customFormat="1" ht="22.5" hidden="1" x14ac:dyDescent="0.35">
      <c r="A337" s="72" t="s">
        <v>253</v>
      </c>
      <c r="B337" s="74"/>
      <c r="C337" s="117">
        <v>49901</v>
      </c>
      <c r="D337" s="310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269"/>
      <c r="V337" s="72"/>
      <c r="W337" s="72"/>
      <c r="X337" s="72"/>
      <c r="Y337" s="72"/>
      <c r="Z337" s="203"/>
      <c r="AA337" s="203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118"/>
    </row>
    <row r="338" spans="1:46" s="75" customFormat="1" ht="22.5" hidden="1" x14ac:dyDescent="0.35">
      <c r="A338" s="72" t="s">
        <v>254</v>
      </c>
      <c r="B338" s="74"/>
      <c r="C338" s="117">
        <f>C336*0.19</f>
        <v>0</v>
      </c>
      <c r="D338" s="310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3"/>
      <c r="V338" s="72"/>
      <c r="W338" s="72"/>
      <c r="X338" s="72"/>
      <c r="Y338" s="72"/>
      <c r="Z338" s="203"/>
      <c r="AA338" s="203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118"/>
    </row>
    <row r="339" spans="1:46" s="75" customFormat="1" ht="22.5" hidden="1" x14ac:dyDescent="0.35">
      <c r="A339" s="72" t="s">
        <v>255</v>
      </c>
      <c r="B339" s="74"/>
      <c r="C339" s="270">
        <f>C336/C337</f>
        <v>0</v>
      </c>
      <c r="D339" s="310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3"/>
      <c r="V339" s="72"/>
      <c r="W339" s="72"/>
      <c r="X339" s="72"/>
      <c r="Y339" s="72"/>
      <c r="Z339" s="203"/>
      <c r="AA339" s="203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118"/>
    </row>
    <row r="340" spans="1:46" ht="22.5" hidden="1" x14ac:dyDescent="0.35">
      <c r="A340" s="72" t="s">
        <v>154</v>
      </c>
      <c r="B340" s="280">
        <v>12131</v>
      </c>
      <c r="C340" s="146">
        <f>C330+C334+C338</f>
        <v>15349.35</v>
      </c>
      <c r="D340" s="310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3"/>
      <c r="V340" s="72"/>
      <c r="W340" s="72"/>
      <c r="X340" s="72"/>
      <c r="Y340" s="72"/>
      <c r="Z340" s="203"/>
      <c r="AA340" s="203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118"/>
    </row>
    <row r="341" spans="1:46" ht="22.5" hidden="1" x14ac:dyDescent="0.35">
      <c r="A341" s="72" t="s">
        <v>274</v>
      </c>
      <c r="B341" s="74">
        <v>5871</v>
      </c>
      <c r="C341" s="117">
        <v>7192.2</v>
      </c>
      <c r="D341" s="310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6" ht="22.5" x14ac:dyDescent="0.35">
      <c r="A342" s="72" t="s">
        <v>252</v>
      </c>
      <c r="B342" s="310">
        <f>B340/B341*10</f>
        <v>20.662578777039688</v>
      </c>
      <c r="C342" s="276">
        <f>C340/C341*10</f>
        <v>21.341661800283642</v>
      </c>
      <c r="D342" s="310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2020-08-12T07:38:24Z</cp:lastPrinted>
  <dcterms:created xsi:type="dcterms:W3CDTF">2017-06-08T05:54:08Z</dcterms:created>
  <dcterms:modified xsi:type="dcterms:W3CDTF">2020-08-12T07:38:36Z</dcterms:modified>
</cp:coreProperties>
</file>