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7270" windowHeight="1228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B283" i="1" l="1"/>
  <c r="B282" i="1"/>
  <c r="B281" i="1"/>
  <c r="B280" i="1"/>
  <c r="B278" i="1"/>
  <c r="AT285" i="1" l="1"/>
  <c r="AA285" i="1"/>
  <c r="Z285" i="1"/>
  <c r="C285" i="1" s="1"/>
  <c r="B343" i="1" l="1"/>
  <c r="F283" i="1" l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E283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E27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3" i="1" l="1"/>
  <c r="AN293" i="1"/>
  <c r="Y289" i="1"/>
  <c r="AM289" i="1"/>
  <c r="AN289" i="1"/>
  <c r="AT286" i="1"/>
  <c r="AT287" i="1"/>
  <c r="AT288" i="1"/>
  <c r="AT289" i="1" s="1"/>
  <c r="AT290" i="1"/>
  <c r="AT291" i="1"/>
  <c r="AT292" i="1"/>
  <c r="AA286" i="1"/>
  <c r="AA287" i="1"/>
  <c r="AA288" i="1"/>
  <c r="AA290" i="1"/>
  <c r="AA291" i="1"/>
  <c r="AA292" i="1"/>
  <c r="Z286" i="1"/>
  <c r="Z287" i="1"/>
  <c r="C287" i="1" s="1"/>
  <c r="Z288" i="1"/>
  <c r="Z289" i="1" s="1"/>
  <c r="Z290" i="1"/>
  <c r="Z291" i="1"/>
  <c r="Z292" i="1"/>
  <c r="Z293" i="1" l="1"/>
  <c r="C292" i="1"/>
  <c r="C290" i="1"/>
  <c r="C288" i="1"/>
  <c r="AA293" i="1"/>
  <c r="AT293" i="1"/>
  <c r="C291" i="1"/>
  <c r="C289" i="1"/>
  <c r="AA289" i="1"/>
  <c r="C286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AT273" i="1"/>
  <c r="AA273" i="1"/>
  <c r="Z273" i="1"/>
  <c r="C293" i="1" l="1"/>
  <c r="C273" i="1"/>
  <c r="AT267" i="1"/>
  <c r="AT268" i="1"/>
  <c r="AA267" i="1"/>
  <c r="AA268" i="1"/>
  <c r="Z267" i="1"/>
  <c r="Z268" i="1"/>
  <c r="C267" i="1"/>
  <c r="C268" i="1"/>
  <c r="AT264" i="1"/>
  <c r="AT280" i="1" s="1"/>
  <c r="AA264" i="1"/>
  <c r="AA280" i="1" s="1"/>
  <c r="Z264" i="1"/>
  <c r="Z280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64" i="1" l="1"/>
  <c r="C280" i="1" s="1"/>
  <c r="AA259" i="1" l="1"/>
  <c r="AT259" i="1"/>
  <c r="Z259" i="1"/>
  <c r="B270" i="1" l="1"/>
  <c r="B260" i="1"/>
  <c r="AT276" i="1"/>
  <c r="AA276" i="1"/>
  <c r="Z276" i="1"/>
  <c r="AT269" i="1"/>
  <c r="AA269" i="1"/>
  <c r="Z269" i="1"/>
  <c r="B277" i="1" l="1"/>
  <c r="Z283" i="1"/>
  <c r="C269" i="1"/>
  <c r="AA283" i="1"/>
  <c r="AT283" i="1"/>
  <c r="C276" i="1"/>
  <c r="G282" i="1"/>
  <c r="H282" i="1"/>
  <c r="I282" i="1"/>
  <c r="J282" i="1"/>
  <c r="K282" i="1"/>
  <c r="L282" i="1"/>
  <c r="M282" i="1"/>
  <c r="O282" i="1"/>
  <c r="P282" i="1"/>
  <c r="Q282" i="1"/>
  <c r="R282" i="1"/>
  <c r="S282" i="1"/>
  <c r="T282" i="1"/>
  <c r="U282" i="1"/>
  <c r="V282" i="1"/>
  <c r="W282" i="1"/>
  <c r="X282" i="1"/>
  <c r="Y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G281" i="1"/>
  <c r="H281" i="1"/>
  <c r="I281" i="1"/>
  <c r="J281" i="1"/>
  <c r="K281" i="1"/>
  <c r="L281" i="1"/>
  <c r="M281" i="1"/>
  <c r="O281" i="1"/>
  <c r="P281" i="1"/>
  <c r="Q281" i="1"/>
  <c r="R281" i="1"/>
  <c r="S281" i="1"/>
  <c r="T281" i="1"/>
  <c r="U281" i="1"/>
  <c r="V281" i="1"/>
  <c r="W281" i="1"/>
  <c r="X281" i="1"/>
  <c r="Y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O279" i="1"/>
  <c r="AQ279" i="1"/>
  <c r="G278" i="1"/>
  <c r="H278" i="1"/>
  <c r="I278" i="1"/>
  <c r="J278" i="1"/>
  <c r="K278" i="1"/>
  <c r="L278" i="1"/>
  <c r="M278" i="1"/>
  <c r="O278" i="1"/>
  <c r="P278" i="1"/>
  <c r="Q278" i="1"/>
  <c r="R278" i="1"/>
  <c r="S278" i="1"/>
  <c r="T278" i="1"/>
  <c r="U278" i="1"/>
  <c r="V278" i="1"/>
  <c r="W278" i="1"/>
  <c r="X278" i="1"/>
  <c r="Y278" i="1"/>
  <c r="AB278" i="1"/>
  <c r="AH278" i="1"/>
  <c r="AR278" i="1"/>
  <c r="E281" i="1"/>
  <c r="E282" i="1"/>
  <c r="E278" i="1"/>
  <c r="C283" i="1" l="1"/>
  <c r="AT284" i="1"/>
  <c r="AA284" i="1"/>
  <c r="Z284" i="1"/>
  <c r="AT272" i="1"/>
  <c r="AT274" i="1"/>
  <c r="AT275" i="1"/>
  <c r="AT271" i="1"/>
  <c r="AA272" i="1"/>
  <c r="AA274" i="1"/>
  <c r="AA275" i="1"/>
  <c r="AA271" i="1"/>
  <c r="Z272" i="1"/>
  <c r="Z274" i="1"/>
  <c r="C274" i="1" s="1"/>
  <c r="Z275" i="1"/>
  <c r="Z271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C275" i="1" l="1"/>
  <c r="Z260" i="1"/>
  <c r="AT260" i="1"/>
  <c r="AT261" i="1" s="1"/>
  <c r="AA260" i="1"/>
  <c r="AA261" i="1" s="1"/>
  <c r="AA270" i="1"/>
  <c r="AT270" i="1"/>
  <c r="C272" i="1"/>
  <c r="C263" i="1"/>
  <c r="C271" i="1"/>
  <c r="Z270" i="1"/>
  <c r="Z282" i="1"/>
  <c r="Z278" i="1"/>
  <c r="Z281" i="1"/>
  <c r="AS277" i="1"/>
  <c r="AQ277" i="1"/>
  <c r="AO277" i="1"/>
  <c r="AM277" i="1"/>
  <c r="AK277" i="1"/>
  <c r="AI277" i="1"/>
  <c r="AG277" i="1"/>
  <c r="AE277" i="1"/>
  <c r="AC277" i="1"/>
  <c r="M277" i="1"/>
  <c r="O277" i="1"/>
  <c r="P277" i="1"/>
  <c r="E277" i="1"/>
  <c r="X277" i="1"/>
  <c r="V277" i="1"/>
  <c r="T277" i="1"/>
  <c r="R277" i="1"/>
  <c r="L277" i="1"/>
  <c r="J277" i="1"/>
  <c r="H277" i="1"/>
  <c r="AA278" i="1"/>
  <c r="AA281" i="1"/>
  <c r="AT278" i="1"/>
  <c r="AT281" i="1"/>
  <c r="AR277" i="1"/>
  <c r="AP277" i="1"/>
  <c r="AN277" i="1"/>
  <c r="AL277" i="1"/>
  <c r="AJ277" i="1"/>
  <c r="AH277" i="1"/>
  <c r="AF277" i="1"/>
  <c r="AD277" i="1"/>
  <c r="AB277" i="1"/>
  <c r="Y277" i="1"/>
  <c r="W277" i="1"/>
  <c r="U277" i="1"/>
  <c r="S277" i="1"/>
  <c r="Q277" i="1"/>
  <c r="K277" i="1"/>
  <c r="I277" i="1"/>
  <c r="G277" i="1"/>
  <c r="Z279" i="1"/>
  <c r="AA282" i="1"/>
  <c r="AA279" i="1"/>
  <c r="AT282" i="1"/>
  <c r="AT279" i="1"/>
  <c r="C284" i="1"/>
  <c r="C262" i="1"/>
  <c r="C265" i="1"/>
  <c r="C281" i="1" s="1"/>
  <c r="C266" i="1"/>
  <c r="C282" i="1" s="1"/>
  <c r="E327" i="1"/>
  <c r="I327" i="1"/>
  <c r="K327" i="1"/>
  <c r="N327" i="1"/>
  <c r="O327" i="1"/>
  <c r="S327" i="1"/>
  <c r="V327" i="1"/>
  <c r="B327" i="1"/>
  <c r="Z325" i="1"/>
  <c r="C325" i="1" s="1"/>
  <c r="C260" i="1" l="1"/>
  <c r="C279" i="1"/>
  <c r="C270" i="1"/>
  <c r="AA277" i="1"/>
  <c r="Z277" i="1"/>
  <c r="Z261" i="1"/>
  <c r="AT277" i="1"/>
  <c r="C278" i="1"/>
  <c r="B336" i="1"/>
  <c r="B335" i="1"/>
  <c r="B332" i="1"/>
  <c r="B331" i="1"/>
  <c r="C277" i="1" l="1"/>
  <c r="C261" i="1"/>
  <c r="C340" i="1" l="1"/>
  <c r="C339" i="1"/>
  <c r="Z323" i="1" l="1"/>
  <c r="B324" i="1" l="1"/>
  <c r="I324" i="1"/>
  <c r="K324" i="1"/>
  <c r="L324" i="1"/>
  <c r="M324" i="1"/>
  <c r="N324" i="1"/>
  <c r="O324" i="1"/>
  <c r="Q324" i="1"/>
  <c r="S324" i="1"/>
  <c r="W324" i="1"/>
  <c r="X324" i="1"/>
  <c r="AB324" i="1"/>
  <c r="AG324" i="1"/>
  <c r="AH324" i="1"/>
  <c r="AI324" i="1"/>
  <c r="AK324" i="1"/>
  <c r="AM324" i="1"/>
  <c r="AO324" i="1"/>
  <c r="AP324" i="1"/>
  <c r="AQ324" i="1"/>
  <c r="E324" i="1"/>
  <c r="AT321" i="1" l="1"/>
  <c r="AA321" i="1"/>
  <c r="Z321" i="1"/>
  <c r="C321" i="1" l="1"/>
  <c r="AT323" i="1"/>
  <c r="AA323" i="1"/>
  <c r="C323" i="1" l="1"/>
  <c r="AT330" i="1"/>
  <c r="AT329" i="1"/>
  <c r="AT333" i="1"/>
  <c r="AA330" i="1"/>
  <c r="AA329" i="1"/>
  <c r="AA333" i="1"/>
  <c r="Z330" i="1"/>
  <c r="Z329" i="1"/>
  <c r="Z333" i="1"/>
  <c r="AT328" i="1"/>
  <c r="AA328" i="1"/>
  <c r="Z328" i="1"/>
  <c r="C333" i="1" l="1"/>
  <c r="C329" i="1"/>
  <c r="L295" i="1"/>
  <c r="L296" i="1" s="1"/>
  <c r="G295" i="1"/>
  <c r="G296" i="1" s="1"/>
  <c r="C332" i="1" l="1"/>
  <c r="C331" i="1"/>
  <c r="C336" i="1"/>
  <c r="C335" i="1"/>
  <c r="AT322" i="1"/>
  <c r="AT324" i="1" s="1"/>
  <c r="AA322" i="1"/>
  <c r="AA324" i="1" s="1"/>
  <c r="Z322" i="1"/>
  <c r="Z324" i="1" s="1"/>
  <c r="AA258" i="1"/>
  <c r="AT258" i="1"/>
  <c r="Z258" i="1"/>
  <c r="C258" i="1" l="1"/>
  <c r="C341" i="1"/>
  <c r="C343" i="1" s="1"/>
  <c r="C324" i="1"/>
  <c r="AT301" i="1"/>
  <c r="AT302" i="1"/>
  <c r="AA301" i="1"/>
  <c r="AA302" i="1"/>
  <c r="Z301" i="1"/>
  <c r="Z302" i="1"/>
  <c r="C301" i="1"/>
  <c r="C302" i="1"/>
  <c r="AT304" i="1" l="1"/>
  <c r="AT305" i="1"/>
  <c r="AA304" i="1"/>
  <c r="AA305" i="1"/>
  <c r="Z304" i="1"/>
  <c r="Z305" i="1"/>
  <c r="C305" i="1" s="1"/>
  <c r="C304" i="1" l="1"/>
  <c r="AT298" i="1"/>
  <c r="AA298" i="1"/>
  <c r="Z298" i="1"/>
  <c r="C298" i="1" l="1"/>
  <c r="AM320" i="1"/>
  <c r="AN320" i="1"/>
  <c r="B320" i="1"/>
  <c r="AT319" i="1"/>
  <c r="AA319" i="1"/>
  <c r="Z319" i="1"/>
  <c r="AT318" i="1"/>
  <c r="AA318" i="1"/>
  <c r="Z318" i="1"/>
  <c r="AA320" i="1" l="1"/>
  <c r="C319" i="1"/>
  <c r="AT320" i="1"/>
  <c r="C318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6" i="1"/>
  <c r="B308" i="1"/>
  <c r="B311" i="1"/>
  <c r="Y316" i="1"/>
  <c r="AM316" i="1"/>
  <c r="AN316" i="1"/>
  <c r="AT314" i="1"/>
  <c r="AA314" i="1"/>
  <c r="Z314" i="1"/>
  <c r="E311" i="1"/>
  <c r="I311" i="1"/>
  <c r="M311" i="1"/>
  <c r="O311" i="1"/>
  <c r="S311" i="1"/>
  <c r="AT310" i="1"/>
  <c r="AT309" i="1"/>
  <c r="AA310" i="1"/>
  <c r="Z310" i="1"/>
  <c r="C320" i="1" l="1"/>
  <c r="C310" i="1"/>
  <c r="AT308" i="1"/>
  <c r="AA309" i="1"/>
  <c r="Z309" i="1"/>
  <c r="Z311" i="1" s="1"/>
  <c r="M308" i="1"/>
  <c r="AT306" i="1"/>
  <c r="AA306" i="1"/>
  <c r="Z306" i="1"/>
  <c r="AT294" i="1"/>
  <c r="AA294" i="1"/>
  <c r="Z294" i="1"/>
  <c r="B296" i="1"/>
  <c r="C306" i="1" l="1"/>
  <c r="C309" i="1"/>
  <c r="B256" i="1"/>
  <c r="B254" i="1"/>
  <c r="B250" i="1"/>
  <c r="C311" i="1" l="1"/>
  <c r="AT315" i="1"/>
  <c r="AT316" i="1" s="1"/>
  <c r="AA315" i="1"/>
  <c r="AA316" i="1" s="1"/>
  <c r="Z315" i="1"/>
  <c r="C315" i="1" l="1"/>
  <c r="Z316" i="1"/>
  <c r="AT312" i="1"/>
  <c r="AT313" i="1"/>
  <c r="AA312" i="1"/>
  <c r="AA313" i="1"/>
  <c r="Z312" i="1"/>
  <c r="Z313" i="1"/>
  <c r="C316" i="1" l="1"/>
  <c r="C312" i="1"/>
  <c r="C313" i="1"/>
  <c r="AT307" i="1"/>
  <c r="AA307" i="1"/>
  <c r="AA308" i="1" s="1"/>
  <c r="Z307" i="1"/>
  <c r="Z308" i="1" s="1"/>
  <c r="C307" i="1" l="1"/>
  <c r="A3" i="1"/>
  <c r="C308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5" i="1"/>
  <c r="AD295" i="1"/>
  <c r="AD296" i="1" s="1"/>
  <c r="AE295" i="1"/>
  <c r="AE296" i="1" s="1"/>
  <c r="AF295" i="1"/>
  <c r="AF296" i="1" s="1"/>
  <c r="AG295" i="1"/>
  <c r="AH295" i="1"/>
  <c r="AH296" i="1" s="1"/>
  <c r="AI295" i="1"/>
  <c r="AI296" i="1" s="1"/>
  <c r="AJ295" i="1"/>
  <c r="AJ296" i="1" s="1"/>
  <c r="AK295" i="1"/>
  <c r="AK296" i="1" s="1"/>
  <c r="AL295" i="1"/>
  <c r="AL296" i="1" s="1"/>
  <c r="AM295" i="1"/>
  <c r="AM296" i="1" s="1"/>
  <c r="AN295" i="1"/>
  <c r="AO295" i="1"/>
  <c r="AO296" i="1" s="1"/>
  <c r="AP295" i="1"/>
  <c r="AP296" i="1" s="1"/>
  <c r="AQ295" i="1"/>
  <c r="AQ296" i="1" s="1"/>
  <c r="AR295" i="1"/>
  <c r="AR296" i="1" s="1"/>
  <c r="AS295" i="1"/>
  <c r="AB295" i="1"/>
  <c r="AB296" i="1" s="1"/>
  <c r="F295" i="1"/>
  <c r="H295" i="1"/>
  <c r="H296" i="1" s="1"/>
  <c r="I295" i="1"/>
  <c r="I296" i="1" s="1"/>
  <c r="J295" i="1"/>
  <c r="J296" i="1" s="1"/>
  <c r="K295" i="1"/>
  <c r="K296" i="1" s="1"/>
  <c r="M295" i="1"/>
  <c r="M296" i="1" s="1"/>
  <c r="N295" i="1"/>
  <c r="O295" i="1"/>
  <c r="O296" i="1" s="1"/>
  <c r="P295" i="1"/>
  <c r="P296" i="1" s="1"/>
  <c r="Q295" i="1"/>
  <c r="Q296" i="1" s="1"/>
  <c r="R295" i="1"/>
  <c r="S295" i="1"/>
  <c r="S296" i="1" s="1"/>
  <c r="T295" i="1"/>
  <c r="T296" i="1" s="1"/>
  <c r="U295" i="1"/>
  <c r="U296" i="1" s="1"/>
  <c r="V295" i="1"/>
  <c r="W295" i="1"/>
  <c r="W296" i="1" s="1"/>
  <c r="X295" i="1"/>
  <c r="X296" i="1" s="1"/>
  <c r="Y295" i="1"/>
  <c r="E295" i="1"/>
  <c r="E296" i="1" s="1"/>
  <c r="AT299" i="1"/>
  <c r="AT300" i="1"/>
  <c r="AT303" i="1"/>
  <c r="AA299" i="1"/>
  <c r="AA300" i="1"/>
  <c r="AA303" i="1"/>
  <c r="AT297" i="1"/>
  <c r="AA297" i="1"/>
  <c r="Z299" i="1"/>
  <c r="Z300" i="1"/>
  <c r="Z303" i="1"/>
  <c r="Z297" i="1"/>
  <c r="C297" i="1" s="1"/>
  <c r="C300" i="1" l="1"/>
  <c r="C303" i="1"/>
  <c r="C299" i="1"/>
  <c r="C251" i="1"/>
  <c r="D251" i="1" s="1"/>
  <c r="AA295" i="1"/>
  <c r="AA296" i="1" s="1"/>
  <c r="Z295" i="1"/>
  <c r="AT295" i="1"/>
  <c r="AT296" i="1" s="1"/>
  <c r="Z252" i="1"/>
  <c r="Z9" i="1"/>
  <c r="C10" i="1" s="1"/>
  <c r="C295" i="1" l="1"/>
  <c r="Z296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7" i="1"/>
  <c r="AA317" i="1"/>
  <c r="Z317" i="1"/>
  <c r="AT253" i="1"/>
  <c r="AT254" i="1" s="1"/>
  <c r="AA253" i="1"/>
  <c r="AA254" i="1" s="1"/>
  <c r="Z253" i="1"/>
  <c r="Z254" i="1" s="1"/>
  <c r="C250" i="1" l="1"/>
  <c r="D31" i="1"/>
  <c r="C253" i="1"/>
  <c r="C317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6" i="1"/>
  <c r="Z326" i="1"/>
  <c r="Z327" i="1" s="1"/>
  <c r="C326" i="1" l="1"/>
  <c r="C327" i="1" s="1"/>
</calcChain>
</file>

<file path=xl/sharedStrings.xml><?xml version="1.0" encoding="utf-8"?>
<sst xmlns="http://schemas.openxmlformats.org/spreadsheetml/2006/main" count="372" uniqueCount="277">
  <si>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</si>
  <si>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</si>
  <si>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</si>
  <si>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</si>
  <si>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</si>
  <si>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</si>
  <si>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</si>
  <si>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</si>
  <si>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</si>
  <si>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</si>
  <si>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</si>
  <si>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</si>
  <si>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</si>
  <si>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</si>
  <si>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</si>
  <si>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</si>
  <si>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</si>
  <si>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</si>
  <si>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</si>
  <si>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</si>
  <si>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</si>
  <si>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</si>
  <si>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</si>
  <si>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</si>
  <si>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</si>
  <si>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</si>
  <si>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</si>
  <si>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</si>
  <si>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</si>
  <si>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</si>
  <si>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</si>
  <si>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</si>
  <si>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</si>
  <si>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</si>
  <si>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</si>
  <si>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</si>
  <si>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</si>
  <si>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</si>
  <si>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</si>
  <si>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</si>
  <si>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</si>
  <si>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</si>
  <si>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</si>
  <si>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</si>
  <si>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</si>
  <si>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</si>
  <si>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</si>
  <si>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</si>
  <si>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</si>
  <si>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</si>
  <si>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</si>
  <si>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</si>
  <si>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</si>
  <si>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</si>
  <si>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</si>
  <si>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</si>
  <si>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</si>
  <si>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</si>
  <si>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</si>
  <si>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</si>
  <si>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</si>
  <si>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</si>
  <si>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</si>
  <si>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</si>
  <si>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</si>
  <si>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</si>
  <si>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</si>
  <si>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</si>
  <si>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</si>
  <si>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</si>
  <si>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</si>
  <si>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</si>
  <si>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</si>
  <si>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</si>
  <si>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</si>
  <si>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</si>
  <si>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</si>
  <si>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</si>
  <si>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</si>
  <si>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</si>
  <si>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</si>
  <si>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</si>
  <si>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</si>
  <si>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</si>
  <si>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</si>
  <si>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</si>
  <si>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</si>
  <si>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</si>
  <si>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</si>
  <si>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</si>
  <si>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</si>
  <si>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</si>
  <si>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</si>
  <si>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</si>
  <si>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</si>
  <si>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</si>
  <si>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</si>
  <si>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</si>
  <si>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</si>
  <si>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</si>
  <si>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</si>
  <si>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</si>
  <si>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</si>
  <si>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</si>
  <si>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</si>
  <si>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</si>
  <si>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</si>
  <si>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</si>
  <si>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</si>
  <si>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</si>
  <si>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</si>
  <si>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</si>
  <si>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</si>
  <si>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</si>
  <si>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</si>
  <si>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</si>
  <si>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</si>
  <si>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</si>
  <si>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</si>
  <si>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</si>
  <si>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</si>
  <si>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</si>
  <si>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</si>
  <si>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</si>
  <si>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</si>
  <si>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</si>
  <si>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</si>
  <si>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</si>
  <si>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</si>
  <si>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</si>
  <si>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</si>
  <si>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</si>
  <si>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</si>
  <si>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</si>
  <si>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</si>
  <si>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</si>
  <si>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</si>
  <si>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</si>
  <si>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</si>
  <si>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</si>
  <si>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</si>
  <si>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</si>
  <si>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</si>
  <si>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</si>
  <si>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</si>
  <si>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</si>
  <si>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</si>
  <si>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</si>
  <si>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</si>
  <si>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</si>
  <si>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</si>
  <si>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</si>
  <si>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</si>
  <si>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</si>
  <si>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</si>
  <si>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</si>
  <si>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</si>
  <si>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</si>
  <si>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</si>
  <si>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</si>
  <si>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</si>
  <si>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</si>
  <si>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</si>
  <si>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</si>
  <si>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</si>
  <si>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</si>
  <si>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</si>
  <si>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</si>
  <si>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</si>
  <si>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</si>
  <si>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</si>
  <si>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</si>
  <si>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</si>
  <si>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</si>
  <si>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</si>
  <si>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</si>
  <si>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</si>
  <si>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</si>
  <si>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</si>
  <si>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</si>
  <si>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</si>
  <si>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</si>
  <si>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</si>
  <si>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</si>
  <si>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</si>
  <si>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</si>
  <si>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</si>
  <si>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</si>
  <si>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</si>
  <si>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</si>
  <si>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</si>
  <si>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</si>
  <si>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</si>
  <si>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</si>
  <si>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</si>
  <si>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</si>
  <si>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</si>
  <si>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</si>
  <si>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</si>
  <si>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</si>
  <si>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</si>
  <si>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</si>
  <si>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</si>
  <si>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</si>
  <si>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</si>
  <si>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</si>
  <si>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</si>
  <si>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</si>
  <si>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</si>
  <si>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</si>
  <si>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</si>
  <si>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</si>
  <si>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</si>
  <si>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</si>
  <si>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</si>
  <si>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</si>
  <si>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</si>
  <si>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</si>
  <si>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</si>
  <si>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</si>
  <si>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</si>
  <si>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</si>
  <si>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</si>
  <si>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</si>
  <si>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</si>
  <si>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</si>
  <si>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</si>
  <si>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</si>
  <si>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</si>
  <si>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</si>
  <si>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</si>
  <si>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</si>
  <si>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</si>
  <si>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</si>
  <si>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</si>
  <si>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</si>
  <si>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</si>
  <si>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</si>
  <si>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</si>
  <si>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</si>
  <si>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</si>
  <si>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</si>
  <si>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</si>
  <si>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</si>
  <si>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</si>
  <si>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</si>
  <si>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</si>
  <si>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</si>
  <si>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</si>
  <si>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</si>
  <si>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</si>
  <si>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</si>
  <si>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</si>
  <si>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</si>
  <si>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</si>
  <si>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</si>
  <si>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</si>
  <si>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</si>
  <si>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</si>
  <si>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</si>
  <si>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</si>
  <si>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</si>
  <si>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</si>
  <si>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</si>
  <si>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</si>
  <si>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</si>
  <si>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</si>
  <si>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</si>
  <si>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</si>
  <si>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</si>
  <si>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</si>
  <si>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</si>
  <si>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</si>
  <si>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</si>
  <si>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</si>
  <si>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</si>
  <si>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>Информация о сельскохозяйственных работах на 17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</si>
</sst>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43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280" sqref="A280:XFD280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hidden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hidden="1" customWidth="1"/>
    <col min="22" max="22" width="11.140625" style="1" hidden="1" customWidth="1"/>
    <col min="23" max="23" width="14.28515625" style="1" customWidth="1"/>
    <col min="24" max="25" width="13" style="1" hidden="1" customWidth="1"/>
    <col min="26" max="26" width="13" style="5" customWidth="1"/>
    <col min="27" max="27" width="12.1406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24" t="s">
        <v>276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5" t="s">
        <v>2</v>
      </c>
      <c r="B4" s="327" t="s">
        <v>216</v>
      </c>
      <c r="C4" s="329" t="s">
        <v>215</v>
      </c>
      <c r="D4" s="329" t="s">
        <v>262</v>
      </c>
      <c r="E4" s="331" t="s">
        <v>213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3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26"/>
      <c r="B5" s="328"/>
      <c r="C5" s="330"/>
      <c r="D5" s="330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287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5" t="s">
        <v>156</v>
      </c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191"/>
      <c r="AT229" s="124"/>
      <c r="AU229" s="112"/>
    </row>
    <row r="230" spans="1:47" s="107" customFormat="1" ht="43.9" hidden="1" customHeight="1" x14ac:dyDescent="0.2">
      <c r="A230" s="320"/>
      <c r="B230" s="320"/>
      <c r="C230" s="320"/>
      <c r="D230" s="320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192"/>
      <c r="AT230" s="124"/>
      <c r="AU230" s="112"/>
    </row>
    <row r="231" spans="1:47" s="75" customFormat="1" ht="18" hidden="1" customHeight="1" x14ac:dyDescent="0.35">
      <c r="A231" s="320"/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21" t="s">
        <v>157</v>
      </c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194"/>
      <c r="AT233" s="118"/>
      <c r="AU233" s="113"/>
    </row>
    <row r="234" spans="1:47" s="75" customFormat="1" ht="28.15" hidden="1" customHeight="1" x14ac:dyDescent="0.35">
      <c r="A234" s="321" t="s">
        <v>171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7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5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5" si="38">SUM(AB257:AS257)</f>
        <v>280</v>
      </c>
    </row>
    <row r="258" spans="1:47" s="245" customFormat="1" ht="22.5" x14ac:dyDescent="0.35">
      <c r="A258" s="252" t="s">
        <v>245</v>
      </c>
      <c r="B258" s="130">
        <v>4085</v>
      </c>
      <c r="C258" s="288">
        <f>Z258+AA258</f>
        <v>4106.8999999999996</v>
      </c>
      <c r="D258" s="298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173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20</v>
      </c>
      <c r="AS258" s="130"/>
      <c r="AT258" s="117">
        <f>SUM(AB258:AS258)</f>
        <v>173</v>
      </c>
    </row>
    <row r="259" spans="1:47" s="245" customFormat="1" ht="22.5" customHeight="1" x14ac:dyDescent="0.35">
      <c r="A259" s="252" t="s">
        <v>86</v>
      </c>
      <c r="B259" s="130"/>
      <c r="C259" s="288">
        <v>13864</v>
      </c>
      <c r="D259" s="307"/>
      <c r="E259" s="301">
        <v>1275</v>
      </c>
      <c r="F259" s="301">
        <v>0</v>
      </c>
      <c r="G259" s="301">
        <v>570</v>
      </c>
      <c r="H259" s="301">
        <v>1649</v>
      </c>
      <c r="I259" s="301">
        <v>1092</v>
      </c>
      <c r="J259" s="301">
        <v>110</v>
      </c>
      <c r="K259" s="301">
        <v>520</v>
      </c>
      <c r="L259" s="301">
        <v>39</v>
      </c>
      <c r="M259" s="301">
        <v>1919</v>
      </c>
      <c r="N259" s="301">
        <v>0</v>
      </c>
      <c r="O259" s="301">
        <v>343</v>
      </c>
      <c r="P259" s="301">
        <v>1037</v>
      </c>
      <c r="Q259" s="301">
        <v>164</v>
      </c>
      <c r="R259" s="301">
        <v>611</v>
      </c>
      <c r="S259" s="301">
        <v>1279</v>
      </c>
      <c r="T259" s="301">
        <v>701</v>
      </c>
      <c r="U259" s="302">
        <v>985</v>
      </c>
      <c r="V259" s="301">
        <v>0</v>
      </c>
      <c r="W259" s="301">
        <v>215</v>
      </c>
      <c r="X259" s="301">
        <v>53.5</v>
      </c>
      <c r="Y259" s="301">
        <v>0</v>
      </c>
      <c r="Z259" s="150">
        <f>SUM(E259:Y259)</f>
        <v>12562.5</v>
      </c>
      <c r="AA259" s="150">
        <f>SUM(AB259:AS259)</f>
        <v>1067.7</v>
      </c>
      <c r="AB259" s="303">
        <v>22</v>
      </c>
      <c r="AC259" s="303">
        <v>0</v>
      </c>
      <c r="AD259" s="303">
        <v>80</v>
      </c>
      <c r="AE259" s="303">
        <v>166</v>
      </c>
      <c r="AF259" s="303">
        <v>150</v>
      </c>
      <c r="AG259" s="303">
        <v>0</v>
      </c>
      <c r="AH259" s="303">
        <v>70</v>
      </c>
      <c r="AI259" s="303">
        <v>10</v>
      </c>
      <c r="AJ259" s="303">
        <v>2.7</v>
      </c>
      <c r="AK259" s="303">
        <v>15</v>
      </c>
      <c r="AL259" s="303">
        <v>40</v>
      </c>
      <c r="AM259" s="303">
        <v>10</v>
      </c>
      <c r="AN259" s="303">
        <v>0</v>
      </c>
      <c r="AO259" s="303">
        <v>48</v>
      </c>
      <c r="AP259" s="303">
        <v>49</v>
      </c>
      <c r="AQ259" s="303">
        <v>285</v>
      </c>
      <c r="AR259" s="303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SUM(B262:B269)</f>
        <v>1922</v>
      </c>
      <c r="C260" s="144">
        <f>SUM(C262:C269)</f>
        <v>3413</v>
      </c>
      <c r="D260" s="296"/>
      <c r="E260" s="144">
        <f>SUM(E262:E269)</f>
        <v>433</v>
      </c>
      <c r="F260" s="144">
        <f t="shared" ref="F260:AT260" si="39">SUM(F262:F269)</f>
        <v>0</v>
      </c>
      <c r="G260" s="144">
        <f t="shared" si="39"/>
        <v>0</v>
      </c>
      <c r="H260" s="144">
        <f t="shared" si="39"/>
        <v>348</v>
      </c>
      <c r="I260" s="144">
        <f t="shared" si="39"/>
        <v>282</v>
      </c>
      <c r="J260" s="144">
        <f t="shared" si="39"/>
        <v>0</v>
      </c>
      <c r="K260" s="144">
        <f t="shared" si="39"/>
        <v>49</v>
      </c>
      <c r="L260" s="144">
        <f t="shared" si="39"/>
        <v>0</v>
      </c>
      <c r="M260" s="144">
        <f t="shared" si="39"/>
        <v>693</v>
      </c>
      <c r="N260" s="144">
        <f t="shared" si="39"/>
        <v>0</v>
      </c>
      <c r="O260" s="144">
        <f t="shared" si="39"/>
        <v>173</v>
      </c>
      <c r="P260" s="144">
        <f t="shared" si="39"/>
        <v>360</v>
      </c>
      <c r="Q260" s="144">
        <f t="shared" si="39"/>
        <v>23</v>
      </c>
      <c r="R260" s="144">
        <f t="shared" si="39"/>
        <v>374</v>
      </c>
      <c r="S260" s="144">
        <f t="shared" si="39"/>
        <v>130</v>
      </c>
      <c r="T260" s="144">
        <f t="shared" si="39"/>
        <v>270</v>
      </c>
      <c r="U260" s="144">
        <f t="shared" si="39"/>
        <v>0</v>
      </c>
      <c r="V260" s="144">
        <f t="shared" si="39"/>
        <v>0</v>
      </c>
      <c r="W260" s="144">
        <f t="shared" si="39"/>
        <v>62</v>
      </c>
      <c r="X260" s="144">
        <f t="shared" si="39"/>
        <v>0</v>
      </c>
      <c r="Y260" s="144">
        <f t="shared" si="39"/>
        <v>0</v>
      </c>
      <c r="Z260" s="144">
        <f t="shared" si="39"/>
        <v>3197</v>
      </c>
      <c r="AA260" s="144">
        <f t="shared" si="39"/>
        <v>216</v>
      </c>
      <c r="AB260" s="144">
        <f t="shared" si="39"/>
        <v>6</v>
      </c>
      <c r="AC260" s="144">
        <f t="shared" si="39"/>
        <v>0</v>
      </c>
      <c r="AD260" s="144">
        <f t="shared" si="39"/>
        <v>0</v>
      </c>
      <c r="AE260" s="144">
        <f t="shared" si="39"/>
        <v>0</v>
      </c>
      <c r="AF260" s="144">
        <f t="shared" si="39"/>
        <v>0</v>
      </c>
      <c r="AG260" s="144">
        <f t="shared" si="39"/>
        <v>0</v>
      </c>
      <c r="AH260" s="144">
        <f t="shared" si="39"/>
        <v>35</v>
      </c>
      <c r="AI260" s="144">
        <f t="shared" si="39"/>
        <v>0</v>
      </c>
      <c r="AJ260" s="144">
        <f t="shared" si="39"/>
        <v>0</v>
      </c>
      <c r="AK260" s="144">
        <f t="shared" si="39"/>
        <v>0</v>
      </c>
      <c r="AL260" s="144">
        <f t="shared" si="39"/>
        <v>0</v>
      </c>
      <c r="AM260" s="144">
        <f t="shared" si="39"/>
        <v>0</v>
      </c>
      <c r="AN260" s="144">
        <f t="shared" si="39"/>
        <v>0</v>
      </c>
      <c r="AO260" s="144">
        <f t="shared" si="39"/>
        <v>28</v>
      </c>
      <c r="AP260" s="144">
        <f t="shared" si="39"/>
        <v>0</v>
      </c>
      <c r="AQ260" s="144">
        <f t="shared" si="39"/>
        <v>112</v>
      </c>
      <c r="AR260" s="144">
        <f t="shared" si="39"/>
        <v>35</v>
      </c>
      <c r="AS260" s="144">
        <f t="shared" si="39"/>
        <v>0</v>
      </c>
      <c r="AT260" s="144">
        <f t="shared" si="39"/>
        <v>216</v>
      </c>
      <c r="AU260" s="245"/>
    </row>
    <row r="261" spans="1:47" s="306" customFormat="1" ht="22.5" customHeight="1" x14ac:dyDescent="0.35">
      <c r="A261" s="304" t="s">
        <v>261</v>
      </c>
      <c r="B261" s="277"/>
      <c r="C261" s="305">
        <f>C260/C259</f>
        <v>0.24617714945181765</v>
      </c>
      <c r="D261" s="297"/>
      <c r="E261" s="305">
        <f>E260/E259</f>
        <v>0.33960784313725489</v>
      </c>
      <c r="F261" s="305"/>
      <c r="G261" s="305">
        <f t="shared" ref="G261:AT261" si="40">G260/G259</f>
        <v>0</v>
      </c>
      <c r="H261" s="305">
        <f t="shared" si="40"/>
        <v>0.2110369921164342</v>
      </c>
      <c r="I261" s="305">
        <f t="shared" si="40"/>
        <v>0.25824175824175827</v>
      </c>
      <c r="J261" s="305">
        <f t="shared" si="40"/>
        <v>0</v>
      </c>
      <c r="K261" s="305">
        <f t="shared" si="40"/>
        <v>9.4230769230769229E-2</v>
      </c>
      <c r="L261" s="305">
        <f t="shared" si="40"/>
        <v>0</v>
      </c>
      <c r="M261" s="305">
        <f t="shared" si="40"/>
        <v>0.36112558624283481</v>
      </c>
      <c r="N261" s="305"/>
      <c r="O261" s="305">
        <f t="shared" si="40"/>
        <v>0.50437317784256563</v>
      </c>
      <c r="P261" s="305">
        <f t="shared" si="40"/>
        <v>0.34715525554484089</v>
      </c>
      <c r="Q261" s="305">
        <f t="shared" si="40"/>
        <v>0.1402439024390244</v>
      </c>
      <c r="R261" s="305">
        <f t="shared" si="40"/>
        <v>0.61211129296235678</v>
      </c>
      <c r="S261" s="305">
        <f t="shared" si="40"/>
        <v>0.1016419077404222</v>
      </c>
      <c r="T261" s="305">
        <f t="shared" si="40"/>
        <v>0.38516405135520687</v>
      </c>
      <c r="U261" s="305">
        <f t="shared" si="40"/>
        <v>0</v>
      </c>
      <c r="V261" s="305"/>
      <c r="W261" s="305">
        <f t="shared" si="40"/>
        <v>0.28837209302325584</v>
      </c>
      <c r="X261" s="305">
        <f t="shared" si="40"/>
        <v>0</v>
      </c>
      <c r="Y261" s="305"/>
      <c r="Z261" s="232">
        <f t="shared" si="40"/>
        <v>0.25448756218905472</v>
      </c>
      <c r="AA261" s="232">
        <f t="shared" si="40"/>
        <v>0.20230401798257935</v>
      </c>
      <c r="AB261" s="305">
        <f t="shared" si="40"/>
        <v>0.27272727272727271</v>
      </c>
      <c r="AC261" s="305"/>
      <c r="AD261" s="305">
        <f t="shared" si="40"/>
        <v>0</v>
      </c>
      <c r="AE261" s="305">
        <f t="shared" si="40"/>
        <v>0</v>
      </c>
      <c r="AF261" s="305">
        <f t="shared" si="40"/>
        <v>0</v>
      </c>
      <c r="AG261" s="305"/>
      <c r="AH261" s="305">
        <f t="shared" si="40"/>
        <v>0.5</v>
      </c>
      <c r="AI261" s="305">
        <f t="shared" si="40"/>
        <v>0</v>
      </c>
      <c r="AJ261" s="305">
        <f t="shared" si="40"/>
        <v>0</v>
      </c>
      <c r="AK261" s="305">
        <f t="shared" si="40"/>
        <v>0</v>
      </c>
      <c r="AL261" s="305">
        <f t="shared" si="40"/>
        <v>0</v>
      </c>
      <c r="AM261" s="305">
        <f t="shared" si="40"/>
        <v>0</v>
      </c>
      <c r="AN261" s="305"/>
      <c r="AO261" s="305">
        <f t="shared" si="40"/>
        <v>0.58333333333333337</v>
      </c>
      <c r="AP261" s="305">
        <f t="shared" si="40"/>
        <v>0</v>
      </c>
      <c r="AQ261" s="305">
        <f t="shared" si="40"/>
        <v>0.39298245614035088</v>
      </c>
      <c r="AR261" s="305">
        <f t="shared" si="40"/>
        <v>0.29166666666666669</v>
      </c>
      <c r="AS261" s="305"/>
      <c r="AT261" s="232">
        <f t="shared" si="40"/>
        <v>0.20230401798257935</v>
      </c>
    </row>
    <row r="262" spans="1:47" s="245" customFormat="1" ht="22.5" customHeight="1" x14ac:dyDescent="0.35">
      <c r="A262" s="149" t="s">
        <v>264</v>
      </c>
      <c r="B262" s="130">
        <v>1510</v>
      </c>
      <c r="C262" s="288">
        <f>Z262+AA262</f>
        <v>2492</v>
      </c>
      <c r="D262" s="298">
        <v>3980.7</v>
      </c>
      <c r="E262" s="131">
        <v>433</v>
      </c>
      <c r="F262" s="131"/>
      <c r="G262" s="131"/>
      <c r="H262" s="131">
        <v>138</v>
      </c>
      <c r="I262" s="131">
        <v>282</v>
      </c>
      <c r="J262" s="131"/>
      <c r="K262" s="131">
        <v>49</v>
      </c>
      <c r="L262" s="131"/>
      <c r="M262" s="131">
        <v>430</v>
      </c>
      <c r="N262" s="131"/>
      <c r="O262" s="131">
        <v>100</v>
      </c>
      <c r="P262" s="131">
        <v>240</v>
      </c>
      <c r="Q262" s="131">
        <v>23</v>
      </c>
      <c r="R262" s="131">
        <v>374</v>
      </c>
      <c r="S262" s="131">
        <v>130</v>
      </c>
      <c r="T262" s="131">
        <v>170</v>
      </c>
      <c r="U262" s="132"/>
      <c r="V262" s="131"/>
      <c r="W262" s="131">
        <v>62</v>
      </c>
      <c r="X262" s="131"/>
      <c r="Y262" s="131"/>
      <c r="Z262" s="150">
        <f>SUM(E262:Y262)</f>
        <v>2431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8">
        <f t="shared" ref="C263:C269" si="41">Z263+AA263</f>
        <v>126</v>
      </c>
      <c r="D263" s="298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ref="Z263:Z269" si="42">SUM(E263:Y263)</f>
        <v>14</v>
      </c>
      <c r="AA263" s="150">
        <f t="shared" ref="AA263:AA269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69" si="44">SUM(AB263:AS263)</f>
        <v>112</v>
      </c>
    </row>
    <row r="264" spans="1:47" s="245" customFormat="1" ht="22.5" hidden="1" customHeight="1" x14ac:dyDescent="0.35">
      <c r="A264" s="149" t="s">
        <v>265</v>
      </c>
      <c r="B264" s="130"/>
      <c r="C264" s="288">
        <f t="shared" si="41"/>
        <v>0</v>
      </c>
      <c r="D264" s="298">
        <v>3136.5</v>
      </c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0</v>
      </c>
      <c r="AA264" s="150">
        <f t="shared" si="43"/>
        <v>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18">
        <f t="shared" si="44"/>
        <v>0</v>
      </c>
    </row>
    <row r="265" spans="1:47" s="245" customFormat="1" ht="22.5" customHeight="1" x14ac:dyDescent="0.35">
      <c r="A265" s="149" t="s">
        <v>92</v>
      </c>
      <c r="B265" s="130">
        <v>218</v>
      </c>
      <c r="C265" s="288">
        <f t="shared" si="41"/>
        <v>237</v>
      </c>
      <c r="D265" s="298">
        <v>5171.1000000000004</v>
      </c>
      <c r="E265" s="131"/>
      <c r="F265" s="131"/>
      <c r="G265" s="131"/>
      <c r="H265" s="131"/>
      <c r="I265" s="131"/>
      <c r="J265" s="131"/>
      <c r="K265" s="131"/>
      <c r="L265" s="131"/>
      <c r="M265" s="131">
        <v>40</v>
      </c>
      <c r="N265" s="131"/>
      <c r="O265" s="131">
        <v>59</v>
      </c>
      <c r="P265" s="131">
        <v>120</v>
      </c>
      <c r="Q265" s="131"/>
      <c r="R265" s="131"/>
      <c r="S265" s="131"/>
      <c r="T265" s="131"/>
      <c r="U265" s="132"/>
      <c r="V265" s="131"/>
      <c r="W265" s="131"/>
      <c r="X265" s="131"/>
      <c r="Y265" s="131"/>
      <c r="Z265" s="150">
        <f t="shared" si="42"/>
        <v>219</v>
      </c>
      <c r="AA265" s="150">
        <f t="shared" si="43"/>
        <v>18</v>
      </c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18</v>
      </c>
      <c r="AP265" s="131"/>
      <c r="AQ265" s="131"/>
      <c r="AR265" s="131"/>
      <c r="AS265" s="131"/>
      <c r="AT265" s="118">
        <f t="shared" si="44"/>
        <v>18</v>
      </c>
    </row>
    <row r="266" spans="1:47" s="245" customFormat="1" ht="22.5" customHeight="1" x14ac:dyDescent="0.35">
      <c r="A266" s="149" t="s">
        <v>257</v>
      </c>
      <c r="B266" s="130">
        <v>24</v>
      </c>
      <c r="C266" s="288">
        <f t="shared" si="41"/>
        <v>33</v>
      </c>
      <c r="D266" s="298">
        <v>423.1</v>
      </c>
      <c r="E266" s="131"/>
      <c r="F266" s="131"/>
      <c r="G266" s="131"/>
      <c r="H266" s="131"/>
      <c r="I266" s="131"/>
      <c r="J266" s="131"/>
      <c r="K266" s="131"/>
      <c r="L266" s="131"/>
      <c r="M266" s="131">
        <v>23</v>
      </c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23</v>
      </c>
      <c r="AA266" s="150">
        <f t="shared" si="43"/>
        <v>10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/>
      <c r="AQ266" s="131"/>
      <c r="AR266" s="131"/>
      <c r="AS266" s="131"/>
      <c r="AT266" s="118">
        <f t="shared" si="44"/>
        <v>10</v>
      </c>
    </row>
    <row r="267" spans="1:47" s="245" customFormat="1" ht="22.5" hidden="1" customHeight="1" x14ac:dyDescent="0.35">
      <c r="A267" s="149" t="s">
        <v>266</v>
      </c>
      <c r="B267" s="130"/>
      <c r="C267" s="288">
        <f t="shared" si="41"/>
        <v>0</v>
      </c>
      <c r="D267" s="307">
        <v>70</v>
      </c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2"/>
      <c r="V267" s="301"/>
      <c r="W267" s="301"/>
      <c r="X267" s="301"/>
      <c r="Y267" s="301"/>
      <c r="Z267" s="150">
        <f t="shared" si="42"/>
        <v>0</v>
      </c>
      <c r="AA267" s="150">
        <f t="shared" si="43"/>
        <v>0</v>
      </c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1"/>
      <c r="AN267" s="301"/>
      <c r="AO267" s="301"/>
      <c r="AP267" s="301"/>
      <c r="AQ267" s="301"/>
      <c r="AR267" s="301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8">
        <f t="shared" si="41"/>
        <v>0</v>
      </c>
      <c r="D268" s="307">
        <v>42.5</v>
      </c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2"/>
      <c r="V268" s="301"/>
      <c r="W268" s="301"/>
      <c r="X268" s="301"/>
      <c r="Y268" s="301"/>
      <c r="Z268" s="150">
        <f t="shared" si="42"/>
        <v>0</v>
      </c>
      <c r="AA268" s="150">
        <f t="shared" si="43"/>
        <v>0</v>
      </c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  <c r="AP268" s="301"/>
      <c r="AQ268" s="301"/>
      <c r="AR268" s="301"/>
      <c r="AS268" s="131"/>
      <c r="AT268" s="118">
        <f t="shared" si="44"/>
        <v>0</v>
      </c>
    </row>
    <row r="269" spans="1:47" s="245" customFormat="1" ht="22.5" customHeight="1" x14ac:dyDescent="0.35">
      <c r="A269" s="149" t="s">
        <v>260</v>
      </c>
      <c r="B269" s="130">
        <v>170</v>
      </c>
      <c r="C269" s="288">
        <f t="shared" si="41"/>
        <v>525</v>
      </c>
      <c r="D269" s="307">
        <v>525.1</v>
      </c>
      <c r="E269" s="301"/>
      <c r="F269" s="301"/>
      <c r="G269" s="301"/>
      <c r="H269" s="301">
        <v>210</v>
      </c>
      <c r="I269" s="301"/>
      <c r="J269" s="301"/>
      <c r="K269" s="301"/>
      <c r="L269" s="301"/>
      <c r="M269" s="301">
        <v>200</v>
      </c>
      <c r="N269" s="301"/>
      <c r="O269" s="301"/>
      <c r="P269" s="301"/>
      <c r="Q269" s="301"/>
      <c r="R269" s="301"/>
      <c r="S269" s="301"/>
      <c r="T269" s="301">
        <v>100</v>
      </c>
      <c r="U269" s="302"/>
      <c r="V269" s="301"/>
      <c r="W269" s="301"/>
      <c r="X269" s="301"/>
      <c r="Y269" s="301"/>
      <c r="Z269" s="150">
        <f t="shared" si="42"/>
        <v>510</v>
      </c>
      <c r="AA269" s="150">
        <f t="shared" si="43"/>
        <v>15</v>
      </c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>
        <v>15</v>
      </c>
      <c r="AS269" s="131"/>
      <c r="AT269" s="118">
        <f t="shared" si="44"/>
        <v>15</v>
      </c>
    </row>
    <row r="270" spans="1:47" s="120" customFormat="1" ht="22.5" customHeight="1" x14ac:dyDescent="0.35">
      <c r="A270" s="145" t="s">
        <v>259</v>
      </c>
      <c r="B270" s="117">
        <f>SUM(B271:B276)</f>
        <v>4817</v>
      </c>
      <c r="C270" s="144">
        <f>SUM(C271:C276)</f>
        <v>11234.800000000001</v>
      </c>
      <c r="D270" s="296"/>
      <c r="E270" s="144">
        <f>SUM(E271:E276)</f>
        <v>1212</v>
      </c>
      <c r="F270" s="144">
        <f t="shared" ref="F270:AT270" si="45">SUM(F271:F276)</f>
        <v>0</v>
      </c>
      <c r="G270" s="144">
        <f t="shared" si="45"/>
        <v>0</v>
      </c>
      <c r="H270" s="144">
        <f t="shared" si="45"/>
        <v>1406</v>
      </c>
      <c r="I270" s="144">
        <f t="shared" si="45"/>
        <v>1493</v>
      </c>
      <c r="J270" s="144">
        <f t="shared" si="45"/>
        <v>0</v>
      </c>
      <c r="K270" s="144">
        <f t="shared" si="45"/>
        <v>150</v>
      </c>
      <c r="L270" s="144">
        <f t="shared" si="45"/>
        <v>0</v>
      </c>
      <c r="M270" s="144">
        <f t="shared" si="45"/>
        <v>2343</v>
      </c>
      <c r="N270" s="144">
        <f t="shared" si="45"/>
        <v>0</v>
      </c>
      <c r="O270" s="144">
        <f t="shared" si="45"/>
        <v>756.7</v>
      </c>
      <c r="P270" s="144">
        <f t="shared" si="45"/>
        <v>869</v>
      </c>
      <c r="Q270" s="144">
        <f t="shared" si="45"/>
        <v>50.6</v>
      </c>
      <c r="R270" s="144">
        <f t="shared" si="45"/>
        <v>1120</v>
      </c>
      <c r="S270" s="144">
        <f t="shared" si="45"/>
        <v>390</v>
      </c>
      <c r="T270" s="144">
        <f t="shared" si="45"/>
        <v>746</v>
      </c>
      <c r="U270" s="144">
        <f t="shared" si="45"/>
        <v>0</v>
      </c>
      <c r="V270" s="144">
        <f t="shared" si="45"/>
        <v>0</v>
      </c>
      <c r="W270" s="144">
        <f t="shared" si="45"/>
        <v>167</v>
      </c>
      <c r="X270" s="144">
        <f t="shared" si="45"/>
        <v>0</v>
      </c>
      <c r="Y270" s="144">
        <f t="shared" si="45"/>
        <v>0</v>
      </c>
      <c r="Z270" s="144">
        <f t="shared" si="45"/>
        <v>10703.300000000001</v>
      </c>
      <c r="AA270" s="144">
        <f t="shared" si="45"/>
        <v>531.5</v>
      </c>
      <c r="AB270" s="144">
        <f t="shared" si="45"/>
        <v>12</v>
      </c>
      <c r="AC270" s="144">
        <f t="shared" si="45"/>
        <v>0</v>
      </c>
      <c r="AD270" s="144">
        <f t="shared" si="45"/>
        <v>0</v>
      </c>
      <c r="AE270" s="144">
        <f t="shared" si="45"/>
        <v>0</v>
      </c>
      <c r="AF270" s="144">
        <f t="shared" si="45"/>
        <v>0</v>
      </c>
      <c r="AG270" s="144">
        <f t="shared" si="45"/>
        <v>0</v>
      </c>
      <c r="AH270" s="144">
        <f t="shared" si="45"/>
        <v>109</v>
      </c>
      <c r="AI270" s="144">
        <f t="shared" si="45"/>
        <v>0</v>
      </c>
      <c r="AJ270" s="144">
        <f t="shared" si="45"/>
        <v>0</v>
      </c>
      <c r="AK270" s="144">
        <f t="shared" si="45"/>
        <v>0</v>
      </c>
      <c r="AL270" s="144">
        <f t="shared" si="45"/>
        <v>0</v>
      </c>
      <c r="AM270" s="144">
        <f t="shared" si="45"/>
        <v>0</v>
      </c>
      <c r="AN270" s="144">
        <f t="shared" si="45"/>
        <v>0</v>
      </c>
      <c r="AO270" s="144">
        <f t="shared" si="45"/>
        <v>93</v>
      </c>
      <c r="AP270" s="144">
        <f t="shared" si="45"/>
        <v>0</v>
      </c>
      <c r="AQ270" s="144">
        <f t="shared" si="45"/>
        <v>210</v>
      </c>
      <c r="AR270" s="144">
        <f t="shared" si="45"/>
        <v>107.5</v>
      </c>
      <c r="AS270" s="144">
        <f t="shared" si="45"/>
        <v>0</v>
      </c>
      <c r="AT270" s="144">
        <f t="shared" si="45"/>
        <v>531.5</v>
      </c>
      <c r="AU270" s="245"/>
    </row>
    <row r="271" spans="1:47" s="245" customFormat="1" ht="22.5" customHeight="1" x14ac:dyDescent="0.35">
      <c r="A271" s="149" t="s">
        <v>264</v>
      </c>
      <c r="B271" s="130">
        <v>3616</v>
      </c>
      <c r="C271" s="288">
        <f>Z271+AA271</f>
        <v>8666.2000000000007</v>
      </c>
      <c r="D271" s="298"/>
      <c r="E271" s="131">
        <v>1212</v>
      </c>
      <c r="F271" s="131"/>
      <c r="G271" s="131"/>
      <c r="H271" s="131">
        <v>678</v>
      </c>
      <c r="I271" s="131">
        <v>1493</v>
      </c>
      <c r="J271" s="131"/>
      <c r="K271" s="131">
        <v>150</v>
      </c>
      <c r="L271" s="131"/>
      <c r="M271" s="131">
        <v>1617</v>
      </c>
      <c r="N271" s="131"/>
      <c r="O271" s="131">
        <v>422.6</v>
      </c>
      <c r="P271" s="131">
        <v>665</v>
      </c>
      <c r="Q271" s="131">
        <v>50.6</v>
      </c>
      <c r="R271" s="131">
        <v>1120</v>
      </c>
      <c r="S271" s="131">
        <v>390</v>
      </c>
      <c r="T271" s="131">
        <v>510</v>
      </c>
      <c r="U271" s="132"/>
      <c r="V271" s="131"/>
      <c r="W271" s="131">
        <v>167</v>
      </c>
      <c r="X271" s="131"/>
      <c r="Y271" s="131"/>
      <c r="Z271" s="150">
        <f>SUM(E271:Y271)</f>
        <v>8475.2000000000007</v>
      </c>
      <c r="AA271" s="150">
        <f>SUM(AB271:AS271)</f>
        <v>191</v>
      </c>
      <c r="AB271" s="131">
        <v>12</v>
      </c>
      <c r="AC271" s="131"/>
      <c r="AD271" s="131"/>
      <c r="AE271" s="131"/>
      <c r="AF271" s="131"/>
      <c r="AG271" s="131"/>
      <c r="AH271" s="131">
        <v>109</v>
      </c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>
        <v>70</v>
      </c>
      <c r="AS271" s="131"/>
      <c r="AT271" s="118">
        <f>SUM(AB271:AS271)</f>
        <v>191</v>
      </c>
    </row>
    <row r="272" spans="1:47" s="245" customFormat="1" ht="22.5" customHeight="1" x14ac:dyDescent="0.35">
      <c r="A272" s="149" t="s">
        <v>263</v>
      </c>
      <c r="B272" s="130"/>
      <c r="C272" s="288">
        <f t="shared" ref="C272:C276" si="46">Z272+AA272</f>
        <v>283.10000000000002</v>
      </c>
      <c r="D272" s="298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>
        <v>73.099999999999994</v>
      </c>
      <c r="P272" s="131"/>
      <c r="Q272" s="131"/>
      <c r="R272" s="131"/>
      <c r="S272" s="131"/>
      <c r="T272" s="131"/>
      <c r="U272" s="132"/>
      <c r="V272" s="131"/>
      <c r="W272" s="131"/>
      <c r="X272" s="131"/>
      <c r="Y272" s="131"/>
      <c r="Z272" s="150">
        <f t="shared" ref="Z272:Z276" si="47">SUM(E272:Y272)</f>
        <v>73.099999999999994</v>
      </c>
      <c r="AA272" s="150">
        <f t="shared" ref="AA272:AA276" si="48">SUM(AB272:AS272)</f>
        <v>210</v>
      </c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>
        <v>210</v>
      </c>
      <c r="AR272" s="131"/>
      <c r="AS272" s="131"/>
      <c r="AT272" s="118">
        <f t="shared" ref="AT272:AT276" si="49">SUM(AB272:AS272)</f>
        <v>210</v>
      </c>
    </row>
    <row r="273" spans="1:47" s="245" customFormat="1" ht="22.5" hidden="1" customHeight="1" x14ac:dyDescent="0.35">
      <c r="A273" s="149" t="s">
        <v>268</v>
      </c>
      <c r="B273" s="130"/>
      <c r="C273" s="288">
        <f t="shared" si="46"/>
        <v>0</v>
      </c>
      <c r="D273" s="298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2"/>
      <c r="V273" s="131"/>
      <c r="W273" s="131"/>
      <c r="X273" s="131"/>
      <c r="Y273" s="131"/>
      <c r="Z273" s="150">
        <f t="shared" si="47"/>
        <v>0</v>
      </c>
      <c r="AA273" s="150">
        <f t="shared" si="48"/>
        <v>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18">
        <f t="shared" si="49"/>
        <v>0</v>
      </c>
    </row>
    <row r="274" spans="1:47" s="245" customFormat="1" ht="22.5" customHeight="1" x14ac:dyDescent="0.35">
      <c r="A274" s="149" t="s">
        <v>92</v>
      </c>
      <c r="B274" s="130">
        <v>639</v>
      </c>
      <c r="C274" s="288">
        <f t="shared" si="46"/>
        <v>679</v>
      </c>
      <c r="D274" s="298"/>
      <c r="E274" s="131"/>
      <c r="F274" s="131"/>
      <c r="G274" s="131"/>
      <c r="H274" s="131"/>
      <c r="I274" s="131"/>
      <c r="J274" s="131"/>
      <c r="K274" s="131"/>
      <c r="L274" s="131"/>
      <c r="M274" s="131">
        <v>151</v>
      </c>
      <c r="N274" s="131"/>
      <c r="O274" s="131">
        <v>261</v>
      </c>
      <c r="P274" s="131">
        <v>204</v>
      </c>
      <c r="Q274" s="131"/>
      <c r="R274" s="131"/>
      <c r="S274" s="131"/>
      <c r="T274" s="131"/>
      <c r="U274" s="132"/>
      <c r="V274" s="131"/>
      <c r="W274" s="131"/>
      <c r="X274" s="131"/>
      <c r="Y274" s="131"/>
      <c r="Z274" s="150">
        <f t="shared" si="47"/>
        <v>616</v>
      </c>
      <c r="AA274" s="150">
        <f t="shared" si="48"/>
        <v>63</v>
      </c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>
        <v>63</v>
      </c>
      <c r="AP274" s="131"/>
      <c r="AQ274" s="131"/>
      <c r="AR274" s="131"/>
      <c r="AS274" s="131"/>
      <c r="AT274" s="118">
        <f t="shared" si="49"/>
        <v>63</v>
      </c>
    </row>
    <row r="275" spans="1:47" s="245" customFormat="1" ht="22.5" customHeight="1" x14ac:dyDescent="0.35">
      <c r="A275" s="149" t="s">
        <v>257</v>
      </c>
      <c r="B275" s="130">
        <v>61</v>
      </c>
      <c r="C275" s="288">
        <f t="shared" si="46"/>
        <v>105</v>
      </c>
      <c r="D275" s="298"/>
      <c r="E275" s="131"/>
      <c r="F275" s="131"/>
      <c r="G275" s="131"/>
      <c r="H275" s="131"/>
      <c r="I275" s="131"/>
      <c r="J275" s="131"/>
      <c r="K275" s="131"/>
      <c r="L275" s="131"/>
      <c r="M275" s="131">
        <v>75</v>
      </c>
      <c r="N275" s="131"/>
      <c r="O275" s="131"/>
      <c r="P275" s="131"/>
      <c r="Q275" s="131"/>
      <c r="R275" s="131"/>
      <c r="S275" s="131"/>
      <c r="T275" s="131"/>
      <c r="U275" s="132"/>
      <c r="V275" s="131"/>
      <c r="W275" s="131"/>
      <c r="X275" s="131"/>
      <c r="Y275" s="131"/>
      <c r="Z275" s="150">
        <f t="shared" si="47"/>
        <v>75</v>
      </c>
      <c r="AA275" s="150">
        <f t="shared" si="48"/>
        <v>30</v>
      </c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>
        <v>30</v>
      </c>
      <c r="AP275" s="131"/>
      <c r="AQ275" s="131"/>
      <c r="AR275" s="131"/>
      <c r="AS275" s="131"/>
      <c r="AT275" s="118">
        <f t="shared" si="49"/>
        <v>30</v>
      </c>
    </row>
    <row r="276" spans="1:47" s="245" customFormat="1" ht="22.5" customHeight="1" x14ac:dyDescent="0.35">
      <c r="A276" s="149" t="s">
        <v>260</v>
      </c>
      <c r="B276" s="130">
        <v>501</v>
      </c>
      <c r="C276" s="288">
        <f t="shared" si="46"/>
        <v>1501.5</v>
      </c>
      <c r="D276" s="307"/>
      <c r="E276" s="301"/>
      <c r="F276" s="301"/>
      <c r="G276" s="301"/>
      <c r="H276" s="301">
        <v>728</v>
      </c>
      <c r="I276" s="301"/>
      <c r="J276" s="301"/>
      <c r="K276" s="301"/>
      <c r="L276" s="301"/>
      <c r="M276" s="301">
        <v>500</v>
      </c>
      <c r="N276" s="301"/>
      <c r="O276" s="301"/>
      <c r="P276" s="301"/>
      <c r="Q276" s="301"/>
      <c r="R276" s="301"/>
      <c r="S276" s="301"/>
      <c r="T276" s="301">
        <v>236</v>
      </c>
      <c r="U276" s="302"/>
      <c r="V276" s="301"/>
      <c r="W276" s="301"/>
      <c r="X276" s="301"/>
      <c r="Y276" s="301"/>
      <c r="Z276" s="150">
        <f t="shared" si="47"/>
        <v>1464</v>
      </c>
      <c r="AA276" s="150">
        <f t="shared" si="48"/>
        <v>37.5</v>
      </c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301">
        <v>37.5</v>
      </c>
      <c r="AS276" s="301"/>
      <c r="AT276" s="118">
        <f t="shared" si="49"/>
        <v>37.5</v>
      </c>
    </row>
    <row r="277" spans="1:47" s="120" customFormat="1" ht="22.5" customHeight="1" x14ac:dyDescent="0.35">
      <c r="A277" s="145" t="s">
        <v>103</v>
      </c>
      <c r="B277" s="276">
        <f>B270/B260*10</f>
        <v>25.062434963579605</v>
      </c>
      <c r="C277" s="296">
        <f>C270/C260*10</f>
        <v>32.917667740990332</v>
      </c>
      <c r="D277" s="296"/>
      <c r="E277" s="296">
        <f>E270/E260*10</f>
        <v>27.990762124711317</v>
      </c>
      <c r="F277" s="296">
        <v>0</v>
      </c>
      <c r="G277" s="296" t="e">
        <f t="shared" ref="G277:M277" si="50">G270/G260*10</f>
        <v>#DIV/0!</v>
      </c>
      <c r="H277" s="296">
        <f t="shared" si="50"/>
        <v>40.402298850574709</v>
      </c>
      <c r="I277" s="296">
        <f t="shared" si="50"/>
        <v>52.943262411347519</v>
      </c>
      <c r="J277" s="296" t="e">
        <f t="shared" si="50"/>
        <v>#DIV/0!</v>
      </c>
      <c r="K277" s="296">
        <f t="shared" si="50"/>
        <v>30.612244897959183</v>
      </c>
      <c r="L277" s="296" t="e">
        <f t="shared" si="50"/>
        <v>#DIV/0!</v>
      </c>
      <c r="M277" s="296">
        <f t="shared" si="50"/>
        <v>33.80952380952381</v>
      </c>
      <c r="N277" s="296"/>
      <c r="O277" s="296">
        <f t="shared" ref="O277:AT277" si="51">O270/O260*10</f>
        <v>43.739884393063591</v>
      </c>
      <c r="P277" s="296">
        <f t="shared" si="51"/>
        <v>24.138888888888886</v>
      </c>
      <c r="Q277" s="296">
        <f t="shared" si="51"/>
        <v>22</v>
      </c>
      <c r="R277" s="296">
        <f t="shared" si="51"/>
        <v>29.946524064171122</v>
      </c>
      <c r="S277" s="296">
        <f t="shared" si="51"/>
        <v>30</v>
      </c>
      <c r="T277" s="296">
        <f t="shared" si="51"/>
        <v>27.62962962962963</v>
      </c>
      <c r="U277" s="296" t="e">
        <f t="shared" si="51"/>
        <v>#DIV/0!</v>
      </c>
      <c r="V277" s="296" t="e">
        <f t="shared" si="51"/>
        <v>#DIV/0!</v>
      </c>
      <c r="W277" s="296">
        <f t="shared" si="51"/>
        <v>26.93548387096774</v>
      </c>
      <c r="X277" s="296" t="e">
        <f t="shared" si="51"/>
        <v>#DIV/0!</v>
      </c>
      <c r="Y277" s="296" t="e">
        <f t="shared" si="51"/>
        <v>#DIV/0!</v>
      </c>
      <c r="Z277" s="296">
        <f t="shared" si="51"/>
        <v>33.479199249296215</v>
      </c>
      <c r="AA277" s="296">
        <f t="shared" si="51"/>
        <v>24.606481481481485</v>
      </c>
      <c r="AB277" s="296">
        <f t="shared" si="51"/>
        <v>20</v>
      </c>
      <c r="AC277" s="296" t="e">
        <f t="shared" si="51"/>
        <v>#DIV/0!</v>
      </c>
      <c r="AD277" s="296" t="e">
        <f t="shared" si="51"/>
        <v>#DIV/0!</v>
      </c>
      <c r="AE277" s="296" t="e">
        <f t="shared" si="51"/>
        <v>#DIV/0!</v>
      </c>
      <c r="AF277" s="296" t="e">
        <f t="shared" si="51"/>
        <v>#DIV/0!</v>
      </c>
      <c r="AG277" s="296" t="e">
        <f t="shared" si="51"/>
        <v>#DIV/0!</v>
      </c>
      <c r="AH277" s="296">
        <f t="shared" si="51"/>
        <v>31.142857142857142</v>
      </c>
      <c r="AI277" s="296" t="e">
        <f t="shared" si="51"/>
        <v>#DIV/0!</v>
      </c>
      <c r="AJ277" s="296" t="e">
        <f t="shared" si="51"/>
        <v>#DIV/0!</v>
      </c>
      <c r="AK277" s="296" t="e">
        <f t="shared" si="51"/>
        <v>#DIV/0!</v>
      </c>
      <c r="AL277" s="296" t="e">
        <f t="shared" si="51"/>
        <v>#DIV/0!</v>
      </c>
      <c r="AM277" s="296" t="e">
        <f t="shared" si="51"/>
        <v>#DIV/0!</v>
      </c>
      <c r="AN277" s="296" t="e">
        <f t="shared" si="51"/>
        <v>#DIV/0!</v>
      </c>
      <c r="AO277" s="296">
        <f t="shared" si="51"/>
        <v>33.214285714285715</v>
      </c>
      <c r="AP277" s="296" t="e">
        <f t="shared" si="51"/>
        <v>#DIV/0!</v>
      </c>
      <c r="AQ277" s="296">
        <f t="shared" si="51"/>
        <v>18.75</v>
      </c>
      <c r="AR277" s="296">
        <f t="shared" si="51"/>
        <v>30.714285714285715</v>
      </c>
      <c r="AS277" s="296" t="e">
        <f t="shared" si="51"/>
        <v>#DIV/0!</v>
      </c>
      <c r="AT277" s="296">
        <f t="shared" si="51"/>
        <v>24.606481481481485</v>
      </c>
      <c r="AU277" s="245"/>
    </row>
    <row r="278" spans="1:47" s="245" customFormat="1" ht="22.5" customHeight="1" x14ac:dyDescent="0.35">
      <c r="A278" s="149" t="s">
        <v>264</v>
      </c>
      <c r="B278" s="276">
        <f>B271/B262*10</f>
        <v>23.94701986754967</v>
      </c>
      <c r="C278" s="297">
        <f>C271/C262*10</f>
        <v>34.776083467094708</v>
      </c>
      <c r="D278" s="298"/>
      <c r="E278" s="299">
        <f>E271/E262*10</f>
        <v>27.990762124711317</v>
      </c>
      <c r="F278" s="299"/>
      <c r="G278" s="299" t="e">
        <f t="shared" ref="G278:M278" si="52">G271/G262*10</f>
        <v>#DIV/0!</v>
      </c>
      <c r="H278" s="299">
        <f t="shared" si="52"/>
        <v>49.130434782608688</v>
      </c>
      <c r="I278" s="299">
        <f t="shared" si="52"/>
        <v>52.943262411347519</v>
      </c>
      <c r="J278" s="299" t="e">
        <f t="shared" si="52"/>
        <v>#DIV/0!</v>
      </c>
      <c r="K278" s="299">
        <f t="shared" si="52"/>
        <v>30.612244897959183</v>
      </c>
      <c r="L278" s="299" t="e">
        <f t="shared" si="52"/>
        <v>#DIV/0!</v>
      </c>
      <c r="M278" s="299">
        <f t="shared" si="52"/>
        <v>37.604651162790702</v>
      </c>
      <c r="N278" s="299"/>
      <c r="O278" s="299">
        <f t="shared" ref="O278:AT278" si="53">O271/O262*10</f>
        <v>42.26</v>
      </c>
      <c r="P278" s="299">
        <f t="shared" si="53"/>
        <v>27.708333333333336</v>
      </c>
      <c r="Q278" s="299">
        <f t="shared" si="53"/>
        <v>22</v>
      </c>
      <c r="R278" s="299">
        <f t="shared" si="53"/>
        <v>29.946524064171122</v>
      </c>
      <c r="S278" s="299">
        <f t="shared" si="53"/>
        <v>30</v>
      </c>
      <c r="T278" s="299">
        <f t="shared" si="53"/>
        <v>30</v>
      </c>
      <c r="U278" s="299" t="e">
        <f t="shared" si="53"/>
        <v>#DIV/0!</v>
      </c>
      <c r="V278" s="299" t="e">
        <f t="shared" si="53"/>
        <v>#DIV/0!</v>
      </c>
      <c r="W278" s="299">
        <f t="shared" si="53"/>
        <v>26.93548387096774</v>
      </c>
      <c r="X278" s="299" t="e">
        <f t="shared" si="53"/>
        <v>#DIV/0!</v>
      </c>
      <c r="Y278" s="299" t="e">
        <f t="shared" si="53"/>
        <v>#DIV/0!</v>
      </c>
      <c r="Z278" s="300">
        <f t="shared" si="53"/>
        <v>34.863019333607575</v>
      </c>
      <c r="AA278" s="300">
        <f t="shared" si="53"/>
        <v>31.311475409836067</v>
      </c>
      <c r="AB278" s="299">
        <f t="shared" si="53"/>
        <v>20</v>
      </c>
      <c r="AC278" s="299"/>
      <c r="AD278" s="299"/>
      <c r="AE278" s="299"/>
      <c r="AF278" s="299"/>
      <c r="AG278" s="299"/>
      <c r="AH278" s="299">
        <f t="shared" si="53"/>
        <v>31.142857142857142</v>
      </c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f t="shared" si="53"/>
        <v>35</v>
      </c>
      <c r="AS278" s="299"/>
      <c r="AT278" s="300">
        <f t="shared" si="53"/>
        <v>31.311475409836067</v>
      </c>
    </row>
    <row r="279" spans="1:47" s="245" customFormat="1" ht="22.5" customHeight="1" x14ac:dyDescent="0.35">
      <c r="A279" s="149" t="s">
        <v>263</v>
      </c>
      <c r="B279" s="276"/>
      <c r="C279" s="297">
        <f>C272/C263*10</f>
        <v>22.468253968253968</v>
      </c>
      <c r="D279" s="298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>
        <f t="shared" ref="O279:AT280" si="54">O272/O263*10</f>
        <v>52.214285714285708</v>
      </c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300">
        <f t="shared" si="54"/>
        <v>52.214285714285708</v>
      </c>
      <c r="AA279" s="300">
        <f t="shared" si="54"/>
        <v>18.75</v>
      </c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>
        <f t="shared" si="54"/>
        <v>18.75</v>
      </c>
      <c r="AR279" s="299"/>
      <c r="AS279" s="299"/>
      <c r="AT279" s="300">
        <f t="shared" si="54"/>
        <v>18.75</v>
      </c>
    </row>
    <row r="280" spans="1:47" s="245" customFormat="1" ht="22.5" hidden="1" customHeight="1" x14ac:dyDescent="0.35">
      <c r="A280" s="149" t="s">
        <v>269</v>
      </c>
      <c r="B280" s="276" t="e">
        <f>B273/B264*10</f>
        <v>#DIV/0!</v>
      </c>
      <c r="C280" s="297" t="e">
        <f>C273/C264*10</f>
        <v>#DIV/0!</v>
      </c>
      <c r="D280" s="297">
        <f t="shared" ref="D280:Y280" si="55">D273/D264*10</f>
        <v>0</v>
      </c>
      <c r="E280" s="297" t="e">
        <f t="shared" si="55"/>
        <v>#DIV/0!</v>
      </c>
      <c r="F280" s="297" t="e">
        <f t="shared" si="55"/>
        <v>#DIV/0!</v>
      </c>
      <c r="G280" s="297" t="e">
        <f t="shared" si="55"/>
        <v>#DIV/0!</v>
      </c>
      <c r="H280" s="297" t="e">
        <f t="shared" si="55"/>
        <v>#DIV/0!</v>
      </c>
      <c r="I280" s="297" t="e">
        <f t="shared" si="55"/>
        <v>#DIV/0!</v>
      </c>
      <c r="J280" s="297" t="e">
        <f t="shared" si="55"/>
        <v>#DIV/0!</v>
      </c>
      <c r="K280" s="297" t="e">
        <f t="shared" si="55"/>
        <v>#DIV/0!</v>
      </c>
      <c r="L280" s="297" t="e">
        <f t="shared" si="55"/>
        <v>#DIV/0!</v>
      </c>
      <c r="M280" s="297" t="e">
        <f t="shared" si="55"/>
        <v>#DIV/0!</v>
      </c>
      <c r="N280" s="297" t="e">
        <f t="shared" si="55"/>
        <v>#DIV/0!</v>
      </c>
      <c r="O280" s="297" t="e">
        <f t="shared" si="55"/>
        <v>#DIV/0!</v>
      </c>
      <c r="P280" s="297" t="e">
        <f t="shared" si="55"/>
        <v>#DIV/0!</v>
      </c>
      <c r="Q280" s="297" t="e">
        <f t="shared" si="55"/>
        <v>#DIV/0!</v>
      </c>
      <c r="R280" s="297" t="e">
        <f t="shared" si="55"/>
        <v>#DIV/0!</v>
      </c>
      <c r="S280" s="297" t="e">
        <f t="shared" si="55"/>
        <v>#DIV/0!</v>
      </c>
      <c r="T280" s="297" t="e">
        <f t="shared" si="55"/>
        <v>#DIV/0!</v>
      </c>
      <c r="U280" s="297" t="e">
        <f t="shared" si="55"/>
        <v>#DIV/0!</v>
      </c>
      <c r="V280" s="297" t="e">
        <f t="shared" si="55"/>
        <v>#DIV/0!</v>
      </c>
      <c r="W280" s="297" t="e">
        <f t="shared" si="55"/>
        <v>#DIV/0!</v>
      </c>
      <c r="X280" s="297" t="e">
        <f t="shared" si="55"/>
        <v>#DIV/0!</v>
      </c>
      <c r="Y280" s="297" t="e">
        <f t="shared" si="55"/>
        <v>#DIV/0!</v>
      </c>
      <c r="Z280" s="300" t="e">
        <f t="shared" si="54"/>
        <v>#DIV/0!</v>
      </c>
      <c r="AA280" s="300" t="e">
        <f t="shared" si="54"/>
        <v>#DIV/0!</v>
      </c>
      <c r="AB280" s="300" t="e">
        <f t="shared" si="54"/>
        <v>#DIV/0!</v>
      </c>
      <c r="AC280" s="300" t="e">
        <f t="shared" si="54"/>
        <v>#DIV/0!</v>
      </c>
      <c r="AD280" s="300" t="e">
        <f t="shared" si="54"/>
        <v>#DIV/0!</v>
      </c>
      <c r="AE280" s="300" t="e">
        <f t="shared" si="54"/>
        <v>#DIV/0!</v>
      </c>
      <c r="AF280" s="300" t="e">
        <f t="shared" si="54"/>
        <v>#DIV/0!</v>
      </c>
      <c r="AG280" s="300" t="e">
        <f t="shared" si="54"/>
        <v>#DIV/0!</v>
      </c>
      <c r="AH280" s="300" t="e">
        <f t="shared" si="54"/>
        <v>#DIV/0!</v>
      </c>
      <c r="AI280" s="300" t="e">
        <f t="shared" si="54"/>
        <v>#DIV/0!</v>
      </c>
      <c r="AJ280" s="300" t="e">
        <f t="shared" si="54"/>
        <v>#DIV/0!</v>
      </c>
      <c r="AK280" s="300" t="e">
        <f t="shared" si="54"/>
        <v>#DIV/0!</v>
      </c>
      <c r="AL280" s="300" t="e">
        <f t="shared" si="54"/>
        <v>#DIV/0!</v>
      </c>
      <c r="AM280" s="300" t="e">
        <f t="shared" si="54"/>
        <v>#DIV/0!</v>
      </c>
      <c r="AN280" s="300" t="e">
        <f t="shared" si="54"/>
        <v>#DIV/0!</v>
      </c>
      <c r="AO280" s="300" t="e">
        <f t="shared" si="54"/>
        <v>#DIV/0!</v>
      </c>
      <c r="AP280" s="300" t="e">
        <f t="shared" si="54"/>
        <v>#DIV/0!</v>
      </c>
      <c r="AQ280" s="300" t="e">
        <f t="shared" si="54"/>
        <v>#DIV/0!</v>
      </c>
      <c r="AR280" s="300" t="e">
        <f t="shared" si="54"/>
        <v>#DIV/0!</v>
      </c>
      <c r="AS280" s="300" t="e">
        <f t="shared" si="54"/>
        <v>#DIV/0!</v>
      </c>
      <c r="AT280" s="300" t="e">
        <f t="shared" si="54"/>
        <v>#DIV/0!</v>
      </c>
    </row>
    <row r="281" spans="1:47" s="245" customFormat="1" ht="22.5" customHeight="1" x14ac:dyDescent="0.35">
      <c r="A281" s="149" t="s">
        <v>92</v>
      </c>
      <c r="B281" s="276">
        <f>B274/B265*10</f>
        <v>29.311926605504585</v>
      </c>
      <c r="C281" s="297">
        <f>C274/C265*10</f>
        <v>28.649789029535864</v>
      </c>
      <c r="D281" s="298"/>
      <c r="E281" s="299" t="e">
        <f>E274/E265*10</f>
        <v>#DIV/0!</v>
      </c>
      <c r="F281" s="299"/>
      <c r="G281" s="299" t="e">
        <f t="shared" ref="G281:M282" si="56">G274/G265*10</f>
        <v>#DIV/0!</v>
      </c>
      <c r="H281" s="299" t="e">
        <f t="shared" si="56"/>
        <v>#DIV/0!</v>
      </c>
      <c r="I281" s="299" t="e">
        <f t="shared" si="56"/>
        <v>#DIV/0!</v>
      </c>
      <c r="J281" s="299" t="e">
        <f t="shared" si="56"/>
        <v>#DIV/0!</v>
      </c>
      <c r="K281" s="299" t="e">
        <f t="shared" si="56"/>
        <v>#DIV/0!</v>
      </c>
      <c r="L281" s="299" t="e">
        <f t="shared" si="56"/>
        <v>#DIV/0!</v>
      </c>
      <c r="M281" s="299">
        <f t="shared" si="56"/>
        <v>37.75</v>
      </c>
      <c r="N281" s="299"/>
      <c r="O281" s="299">
        <f t="shared" ref="O281:AT281" si="57">O274/O265*10</f>
        <v>44.237288135593218</v>
      </c>
      <c r="P281" s="299">
        <f t="shared" si="57"/>
        <v>17</v>
      </c>
      <c r="Q281" s="299" t="e">
        <f t="shared" si="57"/>
        <v>#DIV/0!</v>
      </c>
      <c r="R281" s="299" t="e">
        <f t="shared" si="57"/>
        <v>#DIV/0!</v>
      </c>
      <c r="S281" s="299" t="e">
        <f t="shared" si="57"/>
        <v>#DIV/0!</v>
      </c>
      <c r="T281" s="299" t="e">
        <f t="shared" si="57"/>
        <v>#DIV/0!</v>
      </c>
      <c r="U281" s="299" t="e">
        <f t="shared" si="57"/>
        <v>#DIV/0!</v>
      </c>
      <c r="V281" s="299" t="e">
        <f t="shared" si="57"/>
        <v>#DIV/0!</v>
      </c>
      <c r="W281" s="299" t="e">
        <f t="shared" si="57"/>
        <v>#DIV/0!</v>
      </c>
      <c r="X281" s="299" t="e">
        <f t="shared" si="57"/>
        <v>#DIV/0!</v>
      </c>
      <c r="Y281" s="299" t="e">
        <f t="shared" si="57"/>
        <v>#DIV/0!</v>
      </c>
      <c r="Z281" s="300">
        <f t="shared" si="57"/>
        <v>28.127853881278536</v>
      </c>
      <c r="AA281" s="300">
        <f t="shared" si="57"/>
        <v>35</v>
      </c>
      <c r="AB281" s="299" t="e">
        <f t="shared" si="57"/>
        <v>#DIV/0!</v>
      </c>
      <c r="AC281" s="299" t="e">
        <f t="shared" si="57"/>
        <v>#DIV/0!</v>
      </c>
      <c r="AD281" s="299" t="e">
        <f t="shared" si="57"/>
        <v>#DIV/0!</v>
      </c>
      <c r="AE281" s="299" t="e">
        <f t="shared" si="57"/>
        <v>#DIV/0!</v>
      </c>
      <c r="AF281" s="299" t="e">
        <f t="shared" si="57"/>
        <v>#DIV/0!</v>
      </c>
      <c r="AG281" s="299" t="e">
        <f t="shared" si="57"/>
        <v>#DIV/0!</v>
      </c>
      <c r="AH281" s="299" t="e">
        <f t="shared" si="57"/>
        <v>#DIV/0!</v>
      </c>
      <c r="AI281" s="299" t="e">
        <f t="shared" si="57"/>
        <v>#DIV/0!</v>
      </c>
      <c r="AJ281" s="299" t="e">
        <f t="shared" si="57"/>
        <v>#DIV/0!</v>
      </c>
      <c r="AK281" s="299" t="e">
        <f t="shared" si="57"/>
        <v>#DIV/0!</v>
      </c>
      <c r="AL281" s="299" t="e">
        <f t="shared" si="57"/>
        <v>#DIV/0!</v>
      </c>
      <c r="AM281" s="299" t="e">
        <f t="shared" si="57"/>
        <v>#DIV/0!</v>
      </c>
      <c r="AN281" s="299" t="e">
        <f t="shared" si="57"/>
        <v>#DIV/0!</v>
      </c>
      <c r="AO281" s="299">
        <f t="shared" si="57"/>
        <v>35</v>
      </c>
      <c r="AP281" s="299" t="e">
        <f t="shared" si="57"/>
        <v>#DIV/0!</v>
      </c>
      <c r="AQ281" s="299" t="e">
        <f t="shared" si="57"/>
        <v>#DIV/0!</v>
      </c>
      <c r="AR281" s="299" t="e">
        <f t="shared" si="57"/>
        <v>#DIV/0!</v>
      </c>
      <c r="AS281" s="299" t="e">
        <f t="shared" si="57"/>
        <v>#DIV/0!</v>
      </c>
      <c r="AT281" s="300">
        <f t="shared" si="57"/>
        <v>35</v>
      </c>
    </row>
    <row r="282" spans="1:47" s="245" customFormat="1" ht="22.5" customHeight="1" x14ac:dyDescent="0.35">
      <c r="A282" s="149" t="s">
        <v>257</v>
      </c>
      <c r="B282" s="276">
        <f>B275/B266*10</f>
        <v>25.416666666666664</v>
      </c>
      <c r="C282" s="297">
        <f>C275/C266*10</f>
        <v>31.818181818181817</v>
      </c>
      <c r="D282" s="298"/>
      <c r="E282" s="299" t="e">
        <f>E275/E266*10</f>
        <v>#DIV/0!</v>
      </c>
      <c r="F282" s="299"/>
      <c r="G282" s="299" t="e">
        <f t="shared" si="56"/>
        <v>#DIV/0!</v>
      </c>
      <c r="H282" s="299" t="e">
        <f t="shared" si="56"/>
        <v>#DIV/0!</v>
      </c>
      <c r="I282" s="299" t="e">
        <f t="shared" si="56"/>
        <v>#DIV/0!</v>
      </c>
      <c r="J282" s="299" t="e">
        <f t="shared" si="56"/>
        <v>#DIV/0!</v>
      </c>
      <c r="K282" s="299" t="e">
        <f t="shared" si="56"/>
        <v>#DIV/0!</v>
      </c>
      <c r="L282" s="299" t="e">
        <f t="shared" si="56"/>
        <v>#DIV/0!</v>
      </c>
      <c r="M282" s="299">
        <f t="shared" si="56"/>
        <v>32.608695652173914</v>
      </c>
      <c r="N282" s="299"/>
      <c r="O282" s="299" t="e">
        <f t="shared" ref="O282:AT282" si="58">O275/O266*10</f>
        <v>#DIV/0!</v>
      </c>
      <c r="P282" s="299" t="e">
        <f t="shared" si="58"/>
        <v>#DIV/0!</v>
      </c>
      <c r="Q282" s="299" t="e">
        <f t="shared" si="58"/>
        <v>#DIV/0!</v>
      </c>
      <c r="R282" s="299" t="e">
        <f t="shared" si="58"/>
        <v>#DIV/0!</v>
      </c>
      <c r="S282" s="299" t="e">
        <f t="shared" si="58"/>
        <v>#DIV/0!</v>
      </c>
      <c r="T282" s="299" t="e">
        <f t="shared" si="58"/>
        <v>#DIV/0!</v>
      </c>
      <c r="U282" s="299" t="e">
        <f t="shared" si="58"/>
        <v>#DIV/0!</v>
      </c>
      <c r="V282" s="299" t="e">
        <f t="shared" si="58"/>
        <v>#DIV/0!</v>
      </c>
      <c r="W282" s="299" t="e">
        <f t="shared" si="58"/>
        <v>#DIV/0!</v>
      </c>
      <c r="X282" s="299" t="e">
        <f t="shared" si="58"/>
        <v>#DIV/0!</v>
      </c>
      <c r="Y282" s="299" t="e">
        <f t="shared" si="58"/>
        <v>#DIV/0!</v>
      </c>
      <c r="Z282" s="300">
        <f t="shared" si="58"/>
        <v>32.608695652173914</v>
      </c>
      <c r="AA282" s="300">
        <f t="shared" si="58"/>
        <v>30</v>
      </c>
      <c r="AB282" s="299" t="e">
        <f t="shared" si="58"/>
        <v>#DIV/0!</v>
      </c>
      <c r="AC282" s="299" t="e">
        <f t="shared" si="58"/>
        <v>#DIV/0!</v>
      </c>
      <c r="AD282" s="299" t="e">
        <f t="shared" si="58"/>
        <v>#DIV/0!</v>
      </c>
      <c r="AE282" s="299" t="e">
        <f t="shared" si="58"/>
        <v>#DIV/0!</v>
      </c>
      <c r="AF282" s="299" t="e">
        <f t="shared" si="58"/>
        <v>#DIV/0!</v>
      </c>
      <c r="AG282" s="299" t="e">
        <f t="shared" si="58"/>
        <v>#DIV/0!</v>
      </c>
      <c r="AH282" s="299" t="e">
        <f t="shared" si="58"/>
        <v>#DIV/0!</v>
      </c>
      <c r="AI282" s="299" t="e">
        <f t="shared" si="58"/>
        <v>#DIV/0!</v>
      </c>
      <c r="AJ282" s="299" t="e">
        <f t="shared" si="58"/>
        <v>#DIV/0!</v>
      </c>
      <c r="AK282" s="299" t="e">
        <f t="shared" si="58"/>
        <v>#DIV/0!</v>
      </c>
      <c r="AL282" s="299" t="e">
        <f t="shared" si="58"/>
        <v>#DIV/0!</v>
      </c>
      <c r="AM282" s="299" t="e">
        <f t="shared" si="58"/>
        <v>#DIV/0!</v>
      </c>
      <c r="AN282" s="299" t="e">
        <f t="shared" si="58"/>
        <v>#DIV/0!</v>
      </c>
      <c r="AO282" s="299">
        <f t="shared" si="58"/>
        <v>30</v>
      </c>
      <c r="AP282" s="299" t="e">
        <f t="shared" si="58"/>
        <v>#DIV/0!</v>
      </c>
      <c r="AQ282" s="299" t="e">
        <f t="shared" si="58"/>
        <v>#DIV/0!</v>
      </c>
      <c r="AR282" s="299" t="e">
        <f t="shared" si="58"/>
        <v>#DIV/0!</v>
      </c>
      <c r="AS282" s="299" t="e">
        <f t="shared" si="58"/>
        <v>#DIV/0!</v>
      </c>
      <c r="AT282" s="300">
        <f t="shared" si="58"/>
        <v>30</v>
      </c>
    </row>
    <row r="283" spans="1:47" s="245" customFormat="1" ht="22.5" customHeight="1" x14ac:dyDescent="0.35">
      <c r="A283" s="149" t="s">
        <v>260</v>
      </c>
      <c r="B283" s="276">
        <f>B276/B269*10</f>
        <v>29.47058823529412</v>
      </c>
      <c r="C283" s="297">
        <f>C276/C269*10</f>
        <v>28.599999999999998</v>
      </c>
      <c r="D283" s="298"/>
      <c r="E283" s="299" t="e">
        <f>E276/E269*10</f>
        <v>#DIV/0!</v>
      </c>
      <c r="F283" s="299" t="e">
        <f t="shared" ref="F283:AT283" si="59">F276/F269*10</f>
        <v>#DIV/0!</v>
      </c>
      <c r="G283" s="299" t="e">
        <f t="shared" si="59"/>
        <v>#DIV/0!</v>
      </c>
      <c r="H283" s="299">
        <f t="shared" si="59"/>
        <v>34.666666666666671</v>
      </c>
      <c r="I283" s="299" t="e">
        <f t="shared" si="59"/>
        <v>#DIV/0!</v>
      </c>
      <c r="J283" s="299" t="e">
        <f t="shared" si="59"/>
        <v>#DIV/0!</v>
      </c>
      <c r="K283" s="299" t="e">
        <f t="shared" si="59"/>
        <v>#DIV/0!</v>
      </c>
      <c r="L283" s="299" t="e">
        <f t="shared" si="59"/>
        <v>#DIV/0!</v>
      </c>
      <c r="M283" s="299">
        <f t="shared" si="59"/>
        <v>25</v>
      </c>
      <c r="N283" s="299" t="e">
        <f t="shared" si="59"/>
        <v>#DIV/0!</v>
      </c>
      <c r="O283" s="299" t="e">
        <f t="shared" si="59"/>
        <v>#DIV/0!</v>
      </c>
      <c r="P283" s="299" t="e">
        <f t="shared" si="59"/>
        <v>#DIV/0!</v>
      </c>
      <c r="Q283" s="299" t="e">
        <f t="shared" si="59"/>
        <v>#DIV/0!</v>
      </c>
      <c r="R283" s="299" t="e">
        <f t="shared" si="59"/>
        <v>#DIV/0!</v>
      </c>
      <c r="S283" s="299" t="e">
        <f t="shared" si="59"/>
        <v>#DIV/0!</v>
      </c>
      <c r="T283" s="299">
        <f t="shared" si="59"/>
        <v>23.599999999999998</v>
      </c>
      <c r="U283" s="299" t="e">
        <f t="shared" si="59"/>
        <v>#DIV/0!</v>
      </c>
      <c r="V283" s="299" t="e">
        <f t="shared" si="59"/>
        <v>#DIV/0!</v>
      </c>
      <c r="W283" s="299" t="e">
        <f t="shared" si="59"/>
        <v>#DIV/0!</v>
      </c>
      <c r="X283" s="299" t="e">
        <f t="shared" si="59"/>
        <v>#DIV/0!</v>
      </c>
      <c r="Y283" s="299" t="e">
        <f t="shared" si="59"/>
        <v>#DIV/0!</v>
      </c>
      <c r="Z283" s="300">
        <f t="shared" si="59"/>
        <v>28.705882352941178</v>
      </c>
      <c r="AA283" s="300">
        <f t="shared" si="59"/>
        <v>25</v>
      </c>
      <c r="AB283" s="299" t="e">
        <f t="shared" si="59"/>
        <v>#DIV/0!</v>
      </c>
      <c r="AC283" s="299" t="e">
        <f t="shared" si="59"/>
        <v>#DIV/0!</v>
      </c>
      <c r="AD283" s="299" t="e">
        <f t="shared" si="59"/>
        <v>#DIV/0!</v>
      </c>
      <c r="AE283" s="299" t="e">
        <f t="shared" si="59"/>
        <v>#DIV/0!</v>
      </c>
      <c r="AF283" s="299" t="e">
        <f t="shared" si="59"/>
        <v>#DIV/0!</v>
      </c>
      <c r="AG283" s="299" t="e">
        <f t="shared" si="59"/>
        <v>#DIV/0!</v>
      </c>
      <c r="AH283" s="299" t="e">
        <f t="shared" si="59"/>
        <v>#DIV/0!</v>
      </c>
      <c r="AI283" s="299" t="e">
        <f t="shared" si="59"/>
        <v>#DIV/0!</v>
      </c>
      <c r="AJ283" s="299" t="e">
        <f t="shared" si="59"/>
        <v>#DIV/0!</v>
      </c>
      <c r="AK283" s="299" t="e">
        <f t="shared" si="59"/>
        <v>#DIV/0!</v>
      </c>
      <c r="AL283" s="299" t="e">
        <f t="shared" si="59"/>
        <v>#DIV/0!</v>
      </c>
      <c r="AM283" s="299" t="e">
        <f t="shared" si="59"/>
        <v>#DIV/0!</v>
      </c>
      <c r="AN283" s="299" t="e">
        <f t="shared" si="59"/>
        <v>#DIV/0!</v>
      </c>
      <c r="AO283" s="299" t="e">
        <f t="shared" si="59"/>
        <v>#DIV/0!</v>
      </c>
      <c r="AP283" s="299" t="e">
        <f t="shared" si="59"/>
        <v>#DIV/0!</v>
      </c>
      <c r="AQ283" s="299" t="e">
        <f t="shared" si="59"/>
        <v>#DIV/0!</v>
      </c>
      <c r="AR283" s="299">
        <f t="shared" si="59"/>
        <v>25</v>
      </c>
      <c r="AS283" s="299" t="e">
        <f t="shared" si="59"/>
        <v>#DIV/0!</v>
      </c>
      <c r="AT283" s="299">
        <f t="shared" si="59"/>
        <v>25</v>
      </c>
    </row>
    <row r="284" spans="1:47" s="295" customFormat="1" ht="22.5" customHeight="1" x14ac:dyDescent="0.35">
      <c r="A284" s="290" t="s">
        <v>258</v>
      </c>
      <c r="B284" s="263">
        <v>20</v>
      </c>
      <c r="C284" s="144">
        <f>Z284+AA284</f>
        <v>0</v>
      </c>
      <c r="D284" s="308"/>
      <c r="E284" s="291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  <c r="S284" s="291"/>
      <c r="T284" s="291"/>
      <c r="U284" s="292"/>
      <c r="V284" s="291"/>
      <c r="W284" s="291"/>
      <c r="X284" s="291"/>
      <c r="Y284" s="291"/>
      <c r="Z284" s="293">
        <f>SUM(D284:Y284)</f>
        <v>0</v>
      </c>
      <c r="AA284" s="293">
        <f>SUM(AB284:AS284)</f>
        <v>0</v>
      </c>
      <c r="AB284" s="291"/>
      <c r="AC284" s="291"/>
      <c r="AD284" s="291"/>
      <c r="AE284" s="291"/>
      <c r="AF284" s="291"/>
      <c r="AG284" s="291"/>
      <c r="AH284" s="291"/>
      <c r="AI284" s="291"/>
      <c r="AJ284" s="291"/>
      <c r="AK284" s="291"/>
      <c r="AL284" s="291"/>
      <c r="AM284" s="291"/>
      <c r="AN284" s="291"/>
      <c r="AO284" s="291"/>
      <c r="AP284" s="291"/>
      <c r="AQ284" s="291"/>
      <c r="AR284" s="291"/>
      <c r="AS284" s="291"/>
      <c r="AT284" s="291">
        <f>SUM(AB284:AS284)</f>
        <v>0</v>
      </c>
      <c r="AU284" s="294"/>
    </row>
    <row r="285" spans="1:47" s="295" customFormat="1" ht="22.5" customHeight="1" x14ac:dyDescent="0.35">
      <c r="A285" s="290" t="s">
        <v>275</v>
      </c>
      <c r="B285" s="263">
        <v>375</v>
      </c>
      <c r="C285" s="144">
        <f>Z285+AA285</f>
        <v>170</v>
      </c>
      <c r="D285" s="308"/>
      <c r="E285" s="291">
        <v>120</v>
      </c>
      <c r="F285" s="291"/>
      <c r="G285" s="291"/>
      <c r="H285" s="291"/>
      <c r="I285" s="291"/>
      <c r="J285" s="291"/>
      <c r="K285" s="291"/>
      <c r="L285" s="291"/>
      <c r="M285" s="291">
        <v>50</v>
      </c>
      <c r="N285" s="291"/>
      <c r="O285" s="291"/>
      <c r="P285" s="291"/>
      <c r="Q285" s="291"/>
      <c r="R285" s="291"/>
      <c r="S285" s="291"/>
      <c r="T285" s="291"/>
      <c r="U285" s="292"/>
      <c r="V285" s="291"/>
      <c r="W285" s="291"/>
      <c r="X285" s="291"/>
      <c r="Y285" s="291"/>
      <c r="Z285" s="293">
        <f>SUM(D285:Y285)</f>
        <v>170</v>
      </c>
      <c r="AA285" s="293">
        <f>SUM(AB285:AS285)</f>
        <v>0</v>
      </c>
      <c r="AB285" s="291"/>
      <c r="AC285" s="291"/>
      <c r="AD285" s="291"/>
      <c r="AE285" s="291"/>
      <c r="AF285" s="291"/>
      <c r="AG285" s="291"/>
      <c r="AH285" s="291"/>
      <c r="AI285" s="291"/>
      <c r="AJ285" s="291"/>
      <c r="AK285" s="291"/>
      <c r="AL285" s="291"/>
      <c r="AM285" s="291"/>
      <c r="AN285" s="291"/>
      <c r="AO285" s="291"/>
      <c r="AP285" s="291"/>
      <c r="AQ285" s="291"/>
      <c r="AR285" s="291"/>
      <c r="AS285" s="291"/>
      <c r="AT285" s="291">
        <f>SUM(AB285:AS285)</f>
        <v>0</v>
      </c>
      <c r="AU285" s="294"/>
    </row>
    <row r="286" spans="1:47" s="294" customFormat="1" ht="22.5" hidden="1" customHeight="1" x14ac:dyDescent="0.35">
      <c r="A286" s="313" t="s">
        <v>109</v>
      </c>
      <c r="B286" s="281"/>
      <c r="C286" s="144">
        <f t="shared" ref="C286:C292" si="60">Z286+AA286</f>
        <v>52</v>
      </c>
      <c r="D286" s="314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312"/>
      <c r="V286" s="281"/>
      <c r="W286" s="281"/>
      <c r="X286" s="281"/>
      <c r="Y286" s="281">
        <v>30</v>
      </c>
      <c r="Z286" s="293">
        <f t="shared" ref="Z286:Z292" si="61">SUM(D286:Y286)</f>
        <v>30</v>
      </c>
      <c r="AA286" s="293">
        <f t="shared" ref="AA286:AA292" si="62">SUM(AB286:AS286)</f>
        <v>22</v>
      </c>
      <c r="AB286" s="281"/>
      <c r="AC286" s="281"/>
      <c r="AD286" s="281"/>
      <c r="AE286" s="281"/>
      <c r="AF286" s="281"/>
      <c r="AG286" s="281"/>
      <c r="AH286" s="281"/>
      <c r="AI286" s="281"/>
      <c r="AJ286" s="281"/>
      <c r="AK286" s="281"/>
      <c r="AL286" s="281"/>
      <c r="AM286" s="281">
        <v>2</v>
      </c>
      <c r="AN286" s="281">
        <v>20</v>
      </c>
      <c r="AO286" s="281"/>
      <c r="AP286" s="281"/>
      <c r="AQ286" s="281"/>
      <c r="AR286" s="281"/>
      <c r="AS286" s="281"/>
      <c r="AT286" s="291">
        <f t="shared" ref="AT286:AT292" si="63">SUM(AB286:AS286)</f>
        <v>22</v>
      </c>
    </row>
    <row r="287" spans="1:47" s="295" customFormat="1" ht="22.5" hidden="1" customHeight="1" x14ac:dyDescent="0.35">
      <c r="A287" s="290" t="s">
        <v>110</v>
      </c>
      <c r="B287" s="263">
        <v>2</v>
      </c>
      <c r="C287" s="144">
        <f t="shared" si="60"/>
        <v>0.2</v>
      </c>
      <c r="D287" s="308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2"/>
      <c r="V287" s="291"/>
      <c r="W287" s="291"/>
      <c r="X287" s="291"/>
      <c r="Y287" s="291"/>
      <c r="Z287" s="293">
        <f t="shared" si="61"/>
        <v>0</v>
      </c>
      <c r="AA287" s="293">
        <f t="shared" si="62"/>
        <v>0.2</v>
      </c>
      <c r="AB287" s="291"/>
      <c r="AC287" s="291"/>
      <c r="AD287" s="291"/>
      <c r="AE287" s="291"/>
      <c r="AF287" s="291"/>
      <c r="AG287" s="291"/>
      <c r="AH287" s="291"/>
      <c r="AI287" s="291"/>
      <c r="AJ287" s="291"/>
      <c r="AK287" s="291"/>
      <c r="AL287" s="291"/>
      <c r="AM287" s="291"/>
      <c r="AN287" s="291">
        <v>0.2</v>
      </c>
      <c r="AO287" s="291"/>
      <c r="AP287" s="291"/>
      <c r="AQ287" s="291"/>
      <c r="AR287" s="291"/>
      <c r="AS287" s="291"/>
      <c r="AT287" s="291">
        <f t="shared" si="63"/>
        <v>0.2</v>
      </c>
    </row>
    <row r="288" spans="1:47" s="295" customFormat="1" ht="22.5" hidden="1" customHeight="1" x14ac:dyDescent="0.35">
      <c r="A288" s="290" t="s">
        <v>270</v>
      </c>
      <c r="B288" s="263">
        <v>20</v>
      </c>
      <c r="C288" s="144">
        <f t="shared" si="60"/>
        <v>3</v>
      </c>
      <c r="D288" s="308"/>
      <c r="E288" s="291"/>
      <c r="F288" s="29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  <c r="S288" s="291"/>
      <c r="T288" s="291"/>
      <c r="U288" s="292"/>
      <c r="V288" s="291"/>
      <c r="W288" s="291"/>
      <c r="X288" s="291"/>
      <c r="Y288" s="291"/>
      <c r="Z288" s="293">
        <f t="shared" si="61"/>
        <v>0</v>
      </c>
      <c r="AA288" s="293">
        <f t="shared" si="62"/>
        <v>3</v>
      </c>
      <c r="AB288" s="291"/>
      <c r="AC288" s="291"/>
      <c r="AD288" s="291"/>
      <c r="AE288" s="291"/>
      <c r="AF288" s="291"/>
      <c r="AG288" s="291"/>
      <c r="AH288" s="291"/>
      <c r="AI288" s="291"/>
      <c r="AJ288" s="291"/>
      <c r="AK288" s="291"/>
      <c r="AL288" s="291"/>
      <c r="AM288" s="291"/>
      <c r="AN288" s="291">
        <v>3</v>
      </c>
      <c r="AO288" s="291"/>
      <c r="AP288" s="291"/>
      <c r="AQ288" s="291"/>
      <c r="AR288" s="291"/>
      <c r="AS288" s="291"/>
      <c r="AT288" s="291">
        <f t="shared" si="63"/>
        <v>3</v>
      </c>
    </row>
    <row r="289" spans="1:47" s="294" customFormat="1" ht="22.5" hidden="1" customHeight="1" x14ac:dyDescent="0.35">
      <c r="A289" s="311" t="s">
        <v>103</v>
      </c>
      <c r="B289" s="282">
        <v>100</v>
      </c>
      <c r="C289" s="144">
        <f>C288/C287*10</f>
        <v>150</v>
      </c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 t="e">
        <f t="shared" ref="Y289:AT289" si="64">Y288/Y287*10</f>
        <v>#DIV/0!</v>
      </c>
      <c r="Z289" s="144" t="e">
        <f t="shared" si="64"/>
        <v>#DIV/0!</v>
      </c>
      <c r="AA289" s="144">
        <f t="shared" si="64"/>
        <v>150</v>
      </c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 t="e">
        <f t="shared" si="64"/>
        <v>#DIV/0!</v>
      </c>
      <c r="AN289" s="144">
        <f t="shared" si="64"/>
        <v>150</v>
      </c>
      <c r="AO289" s="144"/>
      <c r="AP289" s="144"/>
      <c r="AQ289" s="144"/>
      <c r="AR289" s="144"/>
      <c r="AS289" s="144"/>
      <c r="AT289" s="144">
        <f t="shared" si="64"/>
        <v>150</v>
      </c>
    </row>
    <row r="290" spans="1:47" s="294" customFormat="1" ht="22.5" hidden="1" customHeight="1" x14ac:dyDescent="0.35">
      <c r="A290" s="313" t="s">
        <v>271</v>
      </c>
      <c r="B290" s="281"/>
      <c r="C290" s="144">
        <f t="shared" si="60"/>
        <v>18.5</v>
      </c>
      <c r="D290" s="314"/>
      <c r="E290" s="281"/>
      <c r="F290" s="281"/>
      <c r="G290" s="281"/>
      <c r="H290" s="281"/>
      <c r="I290" s="281"/>
      <c r="J290" s="281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312"/>
      <c r="V290" s="281"/>
      <c r="W290" s="281"/>
      <c r="X290" s="281"/>
      <c r="Y290" s="281"/>
      <c r="Z290" s="293">
        <f t="shared" si="61"/>
        <v>0</v>
      </c>
      <c r="AA290" s="293">
        <f t="shared" si="62"/>
        <v>18.5</v>
      </c>
      <c r="AB290" s="281"/>
      <c r="AC290" s="281"/>
      <c r="AD290" s="281"/>
      <c r="AE290" s="281"/>
      <c r="AF290" s="281"/>
      <c r="AG290" s="281"/>
      <c r="AH290" s="281"/>
      <c r="AI290" s="281"/>
      <c r="AJ290" s="281"/>
      <c r="AK290" s="281"/>
      <c r="AL290" s="281"/>
      <c r="AM290" s="281">
        <v>4</v>
      </c>
      <c r="AN290" s="281">
        <v>14.5</v>
      </c>
      <c r="AO290" s="281"/>
      <c r="AP290" s="281"/>
      <c r="AQ290" s="281"/>
      <c r="AR290" s="281"/>
      <c r="AS290" s="281"/>
      <c r="AT290" s="291">
        <f t="shared" si="63"/>
        <v>18.5</v>
      </c>
    </row>
    <row r="291" spans="1:47" s="295" customFormat="1" ht="22.5" hidden="1" customHeight="1" x14ac:dyDescent="0.35">
      <c r="A291" s="290" t="s">
        <v>273</v>
      </c>
      <c r="B291" s="263"/>
      <c r="C291" s="144">
        <f t="shared" si="60"/>
        <v>0.5</v>
      </c>
      <c r="D291" s="308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2"/>
      <c r="V291" s="291"/>
      <c r="W291" s="291"/>
      <c r="X291" s="291"/>
      <c r="Y291" s="291"/>
      <c r="Z291" s="293">
        <f t="shared" si="61"/>
        <v>0</v>
      </c>
      <c r="AA291" s="293">
        <f t="shared" si="62"/>
        <v>0.5</v>
      </c>
      <c r="AB291" s="291"/>
      <c r="AC291" s="291"/>
      <c r="AD291" s="291"/>
      <c r="AE291" s="291"/>
      <c r="AF291" s="291"/>
      <c r="AG291" s="291"/>
      <c r="AH291" s="291"/>
      <c r="AI291" s="291"/>
      <c r="AJ291" s="291"/>
      <c r="AK291" s="291"/>
      <c r="AL291" s="291"/>
      <c r="AM291" s="291"/>
      <c r="AN291" s="291">
        <v>0.5</v>
      </c>
      <c r="AO291" s="291"/>
      <c r="AP291" s="291"/>
      <c r="AQ291" s="291"/>
      <c r="AR291" s="291"/>
      <c r="AS291" s="291"/>
      <c r="AT291" s="291">
        <f t="shared" si="63"/>
        <v>0.5</v>
      </c>
    </row>
    <row r="292" spans="1:47" s="295" customFormat="1" ht="22.5" hidden="1" customHeight="1" x14ac:dyDescent="0.35">
      <c r="A292" s="290" t="s">
        <v>272</v>
      </c>
      <c r="B292" s="263"/>
      <c r="C292" s="144">
        <f t="shared" si="60"/>
        <v>25</v>
      </c>
      <c r="D292" s="308"/>
      <c r="E292" s="291"/>
      <c r="F292" s="291"/>
      <c r="G292" s="291"/>
      <c r="H292" s="291"/>
      <c r="I292" s="291"/>
      <c r="J292" s="291"/>
      <c r="K292" s="291"/>
      <c r="L292" s="291"/>
      <c r="M292" s="291"/>
      <c r="N292" s="291"/>
      <c r="O292" s="291"/>
      <c r="P292" s="291"/>
      <c r="Q292" s="291"/>
      <c r="R292" s="291"/>
      <c r="S292" s="291"/>
      <c r="T292" s="291"/>
      <c r="U292" s="292"/>
      <c r="V292" s="291"/>
      <c r="W292" s="291"/>
      <c r="X292" s="291"/>
      <c r="Y292" s="291"/>
      <c r="Z292" s="293">
        <f t="shared" si="61"/>
        <v>0</v>
      </c>
      <c r="AA292" s="293">
        <f t="shared" si="62"/>
        <v>25</v>
      </c>
      <c r="AB292" s="291"/>
      <c r="AC292" s="291"/>
      <c r="AD292" s="291"/>
      <c r="AE292" s="291"/>
      <c r="AF292" s="291"/>
      <c r="AG292" s="291"/>
      <c r="AH292" s="291"/>
      <c r="AI292" s="291"/>
      <c r="AJ292" s="291"/>
      <c r="AK292" s="291"/>
      <c r="AL292" s="291"/>
      <c r="AM292" s="291"/>
      <c r="AN292" s="291">
        <v>25</v>
      </c>
      <c r="AO292" s="291"/>
      <c r="AP292" s="291"/>
      <c r="AQ292" s="291"/>
      <c r="AR292" s="291"/>
      <c r="AS292" s="291"/>
      <c r="AT292" s="291">
        <f t="shared" si="63"/>
        <v>25</v>
      </c>
    </row>
    <row r="293" spans="1:47" s="294" customFormat="1" ht="22.5" hidden="1" customHeight="1" x14ac:dyDescent="0.35">
      <c r="A293" s="311" t="s">
        <v>103</v>
      </c>
      <c r="B293" s="282"/>
      <c r="C293" s="144">
        <f>C292/C291*10</f>
        <v>500</v>
      </c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 t="e">
        <f t="shared" ref="Z293:AT293" si="65">Z292/Z291*10</f>
        <v>#DIV/0!</v>
      </c>
      <c r="AA293" s="144">
        <f t="shared" si="65"/>
        <v>500</v>
      </c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 t="e">
        <f t="shared" si="65"/>
        <v>#DIV/0!</v>
      </c>
      <c r="AN293" s="144">
        <f t="shared" si="65"/>
        <v>500</v>
      </c>
      <c r="AO293" s="144"/>
      <c r="AP293" s="144"/>
      <c r="AQ293" s="144"/>
      <c r="AR293" s="144"/>
      <c r="AS293" s="144"/>
      <c r="AT293" s="144">
        <f t="shared" si="65"/>
        <v>500</v>
      </c>
    </row>
    <row r="294" spans="1:47" s="202" customFormat="1" ht="22.5" hidden="1" x14ac:dyDescent="0.35">
      <c r="A294" s="129" t="s">
        <v>235</v>
      </c>
      <c r="B294" s="200">
        <v>11224</v>
      </c>
      <c r="C294" s="271">
        <v>9823</v>
      </c>
      <c r="D294" s="298"/>
      <c r="E294" s="200">
        <v>967</v>
      </c>
      <c r="F294" s="200"/>
      <c r="G294" s="200">
        <v>420</v>
      </c>
      <c r="H294" s="200">
        <v>1166</v>
      </c>
      <c r="I294" s="200">
        <v>625</v>
      </c>
      <c r="J294" s="200">
        <v>160</v>
      </c>
      <c r="K294" s="200">
        <v>500</v>
      </c>
      <c r="L294" s="200">
        <v>39</v>
      </c>
      <c r="M294" s="200">
        <v>1120</v>
      </c>
      <c r="N294" s="200"/>
      <c r="O294" s="200">
        <v>206</v>
      </c>
      <c r="P294" s="200">
        <v>770</v>
      </c>
      <c r="Q294" s="200">
        <v>141</v>
      </c>
      <c r="R294" s="200"/>
      <c r="S294" s="200">
        <v>1000</v>
      </c>
      <c r="T294" s="200">
        <v>400</v>
      </c>
      <c r="U294" s="201">
        <v>1000</v>
      </c>
      <c r="V294" s="200"/>
      <c r="W294" s="200">
        <v>182</v>
      </c>
      <c r="X294" s="200"/>
      <c r="Y294" s="200"/>
      <c r="Z294" s="205">
        <f>SUM(E294:Y294)</f>
        <v>8696</v>
      </c>
      <c r="AA294" s="205">
        <f t="shared" si="37"/>
        <v>1077.7</v>
      </c>
      <c r="AB294" s="200">
        <v>16</v>
      </c>
      <c r="AC294" s="200"/>
      <c r="AD294" s="200">
        <v>200</v>
      </c>
      <c r="AE294" s="200">
        <v>250</v>
      </c>
      <c r="AF294" s="200">
        <v>150</v>
      </c>
      <c r="AG294" s="200"/>
      <c r="AH294" s="200">
        <v>50</v>
      </c>
      <c r="AI294" s="200">
        <v>10</v>
      </c>
      <c r="AJ294" s="200">
        <v>2.7</v>
      </c>
      <c r="AK294" s="200">
        <v>13</v>
      </c>
      <c r="AL294" s="200">
        <v>50</v>
      </c>
      <c r="AM294" s="200">
        <v>10</v>
      </c>
      <c r="AN294" s="200"/>
      <c r="AO294" s="200">
        <v>30</v>
      </c>
      <c r="AP294" s="200">
        <v>59</v>
      </c>
      <c r="AQ294" s="200">
        <v>167</v>
      </c>
      <c r="AR294" s="200">
        <v>70</v>
      </c>
      <c r="AS294" s="200"/>
      <c r="AT294" s="123">
        <f t="shared" si="38"/>
        <v>1077.7</v>
      </c>
    </row>
    <row r="295" spans="1:47" s="120" customFormat="1" ht="22.5" hidden="1" x14ac:dyDescent="0.35">
      <c r="A295" s="145" t="s">
        <v>224</v>
      </c>
      <c r="B295" s="117">
        <v>11261.5</v>
      </c>
      <c r="C295" s="144">
        <f>SUM(C297:C303)</f>
        <v>9797.7000000000007</v>
      </c>
      <c r="D295" s="308"/>
      <c r="E295" s="118">
        <f>SUM(E297:E303)</f>
        <v>1089</v>
      </c>
      <c r="F295" s="118">
        <f t="shared" ref="F295:Y295" si="66">SUM(F297:F303)</f>
        <v>0</v>
      </c>
      <c r="G295" s="118">
        <f t="shared" si="66"/>
        <v>420</v>
      </c>
      <c r="H295" s="118">
        <f t="shared" si="66"/>
        <v>1166</v>
      </c>
      <c r="I295" s="118">
        <f t="shared" si="66"/>
        <v>625</v>
      </c>
      <c r="J295" s="118">
        <f t="shared" si="66"/>
        <v>110</v>
      </c>
      <c r="K295" s="118">
        <f t="shared" si="66"/>
        <v>380</v>
      </c>
      <c r="L295" s="118">
        <f t="shared" si="66"/>
        <v>39</v>
      </c>
      <c r="M295" s="118">
        <f t="shared" si="66"/>
        <v>1150</v>
      </c>
      <c r="N295" s="118">
        <f t="shared" si="66"/>
        <v>0</v>
      </c>
      <c r="O295" s="118">
        <f t="shared" si="66"/>
        <v>229</v>
      </c>
      <c r="P295" s="118">
        <f t="shared" si="66"/>
        <v>797</v>
      </c>
      <c r="Q295" s="118">
        <f t="shared" si="66"/>
        <v>141</v>
      </c>
      <c r="R295" s="118">
        <f t="shared" si="66"/>
        <v>0</v>
      </c>
      <c r="S295" s="118">
        <f t="shared" si="66"/>
        <v>1081</v>
      </c>
      <c r="T295" s="118">
        <f t="shared" si="66"/>
        <v>401</v>
      </c>
      <c r="U295" s="118">
        <f t="shared" si="66"/>
        <v>985</v>
      </c>
      <c r="V295" s="118">
        <f t="shared" si="66"/>
        <v>0</v>
      </c>
      <c r="W295" s="118">
        <f t="shared" si="66"/>
        <v>153</v>
      </c>
      <c r="X295" s="118">
        <f t="shared" si="66"/>
        <v>47</v>
      </c>
      <c r="Y295" s="118">
        <f t="shared" si="66"/>
        <v>0</v>
      </c>
      <c r="Z295" s="150">
        <f>SUM(E295:Y295)</f>
        <v>8813</v>
      </c>
      <c r="AA295" s="150">
        <f t="shared" si="37"/>
        <v>984.7</v>
      </c>
      <c r="AB295" s="118">
        <f>SUM(AB297:AB303)</f>
        <v>16</v>
      </c>
      <c r="AC295" s="118">
        <f t="shared" ref="AC295:AS295" si="67">SUM(AC297:AC303)</f>
        <v>0</v>
      </c>
      <c r="AD295" s="118">
        <f t="shared" si="67"/>
        <v>200</v>
      </c>
      <c r="AE295" s="118">
        <f t="shared" si="67"/>
        <v>166</v>
      </c>
      <c r="AF295" s="118">
        <f t="shared" si="67"/>
        <v>150</v>
      </c>
      <c r="AG295" s="118">
        <f t="shared" si="67"/>
        <v>0</v>
      </c>
      <c r="AH295" s="118">
        <f t="shared" si="67"/>
        <v>35</v>
      </c>
      <c r="AI295" s="118">
        <f t="shared" si="67"/>
        <v>10</v>
      </c>
      <c r="AJ295" s="118">
        <f t="shared" si="67"/>
        <v>2.7</v>
      </c>
      <c r="AK295" s="118">
        <f t="shared" si="67"/>
        <v>15</v>
      </c>
      <c r="AL295" s="118">
        <f t="shared" si="67"/>
        <v>40</v>
      </c>
      <c r="AM295" s="118">
        <f t="shared" si="67"/>
        <v>10</v>
      </c>
      <c r="AN295" s="118">
        <f t="shared" si="67"/>
        <v>0</v>
      </c>
      <c r="AO295" s="118">
        <f t="shared" si="67"/>
        <v>48</v>
      </c>
      <c r="AP295" s="118">
        <f t="shared" si="67"/>
        <v>49</v>
      </c>
      <c r="AQ295" s="118">
        <f t="shared" si="67"/>
        <v>173</v>
      </c>
      <c r="AR295" s="118">
        <f t="shared" si="67"/>
        <v>70</v>
      </c>
      <c r="AS295" s="118">
        <f t="shared" si="67"/>
        <v>0</v>
      </c>
      <c r="AT295" s="118">
        <f t="shared" si="38"/>
        <v>984.7</v>
      </c>
      <c r="AU295" s="245"/>
    </row>
    <row r="296" spans="1:47" s="202" customFormat="1" ht="22.5" hidden="1" x14ac:dyDescent="0.35">
      <c r="A296" s="129" t="s">
        <v>27</v>
      </c>
      <c r="B296" s="225">
        <f>B295/B294</f>
        <v>1.0033410548823949</v>
      </c>
      <c r="C296" s="234">
        <f>C295/C294</f>
        <v>0.99742441209406507</v>
      </c>
      <c r="D296" s="298"/>
      <c r="E296" s="207">
        <f t="shared" ref="E296:AT296" si="68">E295/E294</f>
        <v>1.1261633919338159</v>
      </c>
      <c r="F296" s="207"/>
      <c r="G296" s="207">
        <f t="shared" si="68"/>
        <v>1</v>
      </c>
      <c r="H296" s="207">
        <f t="shared" si="68"/>
        <v>1</v>
      </c>
      <c r="I296" s="207">
        <f t="shared" si="68"/>
        <v>1</v>
      </c>
      <c r="J296" s="207">
        <f t="shared" si="68"/>
        <v>0.6875</v>
      </c>
      <c r="K296" s="207">
        <f t="shared" si="68"/>
        <v>0.76</v>
      </c>
      <c r="L296" s="207">
        <f t="shared" si="68"/>
        <v>1</v>
      </c>
      <c r="M296" s="207">
        <f t="shared" si="68"/>
        <v>1.0267857142857142</v>
      </c>
      <c r="N296" s="207"/>
      <c r="O296" s="207">
        <f t="shared" si="68"/>
        <v>1.1116504854368932</v>
      </c>
      <c r="P296" s="207">
        <f t="shared" si="68"/>
        <v>1.035064935064935</v>
      </c>
      <c r="Q296" s="207">
        <f t="shared" si="68"/>
        <v>1</v>
      </c>
      <c r="R296" s="207"/>
      <c r="S296" s="207">
        <f t="shared" si="68"/>
        <v>1.081</v>
      </c>
      <c r="T296" s="207">
        <f t="shared" si="68"/>
        <v>1.0024999999999999</v>
      </c>
      <c r="U296" s="207">
        <f t="shared" si="68"/>
        <v>0.98499999999999999</v>
      </c>
      <c r="V296" s="207"/>
      <c r="W296" s="207">
        <f t="shared" si="68"/>
        <v>0.84065934065934067</v>
      </c>
      <c r="X296" s="207" t="e">
        <f t="shared" si="68"/>
        <v>#DIV/0!</v>
      </c>
      <c r="Y296" s="207"/>
      <c r="Z296" s="234">
        <f t="shared" si="68"/>
        <v>1.0134544618215271</v>
      </c>
      <c r="AA296" s="234">
        <f t="shared" si="68"/>
        <v>0.91370511274009469</v>
      </c>
      <c r="AB296" s="207">
        <f t="shared" si="68"/>
        <v>1</v>
      </c>
      <c r="AC296" s="207"/>
      <c r="AD296" s="207">
        <f t="shared" si="68"/>
        <v>1</v>
      </c>
      <c r="AE296" s="207">
        <f t="shared" si="68"/>
        <v>0.66400000000000003</v>
      </c>
      <c r="AF296" s="207">
        <f t="shared" si="68"/>
        <v>1</v>
      </c>
      <c r="AG296" s="207"/>
      <c r="AH296" s="207">
        <f t="shared" si="68"/>
        <v>0.7</v>
      </c>
      <c r="AI296" s="207">
        <f t="shared" si="68"/>
        <v>1</v>
      </c>
      <c r="AJ296" s="207">
        <f t="shared" si="68"/>
        <v>1</v>
      </c>
      <c r="AK296" s="207">
        <f t="shared" si="68"/>
        <v>1.1538461538461537</v>
      </c>
      <c r="AL296" s="207">
        <f t="shared" si="68"/>
        <v>0.8</v>
      </c>
      <c r="AM296" s="207">
        <f t="shared" si="68"/>
        <v>1</v>
      </c>
      <c r="AN296" s="207"/>
      <c r="AO296" s="207">
        <f t="shared" si="68"/>
        <v>1.6</v>
      </c>
      <c r="AP296" s="207">
        <f t="shared" si="68"/>
        <v>0.83050847457627119</v>
      </c>
      <c r="AQ296" s="207">
        <f t="shared" si="68"/>
        <v>1.0359281437125749</v>
      </c>
      <c r="AR296" s="207">
        <f t="shared" si="68"/>
        <v>1</v>
      </c>
      <c r="AS296" s="244"/>
      <c r="AT296" s="233">
        <f t="shared" si="68"/>
        <v>0.91370511274009469</v>
      </c>
    </row>
    <row r="297" spans="1:47" s="120" customFormat="1" ht="22.5" hidden="1" x14ac:dyDescent="0.35">
      <c r="A297" s="149" t="s">
        <v>225</v>
      </c>
      <c r="B297" s="130">
        <v>3026</v>
      </c>
      <c r="C297" s="144">
        <f>SUM(Z297+AA297)</f>
        <v>3054</v>
      </c>
      <c r="D297" s="298"/>
      <c r="E297" s="131">
        <v>132</v>
      </c>
      <c r="F297" s="131"/>
      <c r="G297" s="131">
        <v>220</v>
      </c>
      <c r="H297" s="131">
        <v>162</v>
      </c>
      <c r="I297" s="131">
        <v>265</v>
      </c>
      <c r="J297" s="131"/>
      <c r="K297" s="131">
        <v>102</v>
      </c>
      <c r="L297" s="131"/>
      <c r="M297" s="131">
        <v>258</v>
      </c>
      <c r="N297" s="131"/>
      <c r="O297" s="131"/>
      <c r="P297" s="131">
        <v>543</v>
      </c>
      <c r="Q297" s="131">
        <v>40</v>
      </c>
      <c r="R297" s="131"/>
      <c r="S297" s="131">
        <v>426</v>
      </c>
      <c r="T297" s="131"/>
      <c r="U297" s="132">
        <v>500</v>
      </c>
      <c r="V297" s="131"/>
      <c r="W297" s="131">
        <v>73</v>
      </c>
      <c r="X297" s="131">
        <v>27</v>
      </c>
      <c r="Y297" s="131"/>
      <c r="Z297" s="150">
        <f t="shared" ref="Z297:Z307" si="69">SUM(E297:Y297)</f>
        <v>2748</v>
      </c>
      <c r="AA297" s="150">
        <f t="shared" ref="AA297:AA307" si="70">SUM(AB297:AS297)</f>
        <v>306</v>
      </c>
      <c r="AB297" s="131">
        <v>6</v>
      </c>
      <c r="AC297" s="131"/>
      <c r="AD297" s="131">
        <v>150</v>
      </c>
      <c r="AE297" s="131">
        <v>10</v>
      </c>
      <c r="AF297" s="131"/>
      <c r="AG297" s="131"/>
      <c r="AH297" s="131"/>
      <c r="AI297" s="131">
        <v>2</v>
      </c>
      <c r="AJ297" s="131"/>
      <c r="AK297" s="131">
        <v>6</v>
      </c>
      <c r="AL297" s="131"/>
      <c r="AM297" s="131">
        <v>8</v>
      </c>
      <c r="AN297" s="131"/>
      <c r="AO297" s="131">
        <v>20</v>
      </c>
      <c r="AP297" s="131">
        <v>12</v>
      </c>
      <c r="AQ297" s="131">
        <v>72</v>
      </c>
      <c r="AR297" s="131">
        <v>20</v>
      </c>
      <c r="AS297" s="131"/>
      <c r="AT297" s="118">
        <f t="shared" ref="AT297:AT310" si="71">SUM(AB297:AS297)</f>
        <v>306</v>
      </c>
      <c r="AU297" s="245"/>
    </row>
    <row r="298" spans="1:47" s="120" customFormat="1" ht="22.5" hidden="1" x14ac:dyDescent="0.35">
      <c r="A298" s="149" t="s">
        <v>239</v>
      </c>
      <c r="B298" s="130">
        <v>0</v>
      </c>
      <c r="C298" s="144">
        <f>SUM(Z298+AA298)</f>
        <v>0</v>
      </c>
      <c r="D298" s="298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2"/>
      <c r="V298" s="131"/>
      <c r="W298" s="131"/>
      <c r="X298" s="131"/>
      <c r="Y298" s="131"/>
      <c r="Z298" s="150">
        <f t="shared" si="69"/>
        <v>0</v>
      </c>
      <c r="AA298" s="150">
        <f t="shared" si="70"/>
        <v>0</v>
      </c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18">
        <f t="shared" si="71"/>
        <v>0</v>
      </c>
      <c r="AU298" s="245"/>
    </row>
    <row r="299" spans="1:47" s="120" customFormat="1" ht="22.5" hidden="1" x14ac:dyDescent="0.35">
      <c r="A299" s="149" t="s">
        <v>226</v>
      </c>
      <c r="B299" s="130">
        <v>6605.5</v>
      </c>
      <c r="C299" s="144">
        <f t="shared" ref="C299:C303" si="72">SUM(Z299+AA299)</f>
        <v>5410.7</v>
      </c>
      <c r="D299" s="298"/>
      <c r="E299" s="131">
        <v>802</v>
      </c>
      <c r="F299" s="131"/>
      <c r="G299" s="131">
        <v>200</v>
      </c>
      <c r="H299" s="131">
        <v>724</v>
      </c>
      <c r="I299" s="131">
        <v>360</v>
      </c>
      <c r="J299" s="131"/>
      <c r="K299" s="131">
        <v>120</v>
      </c>
      <c r="L299" s="131">
        <v>39</v>
      </c>
      <c r="M299" s="131">
        <v>645</v>
      </c>
      <c r="N299" s="131"/>
      <c r="O299" s="131">
        <v>202</v>
      </c>
      <c r="P299" s="131">
        <v>254</v>
      </c>
      <c r="Q299" s="131">
        <v>101</v>
      </c>
      <c r="R299" s="131"/>
      <c r="S299" s="131">
        <v>590</v>
      </c>
      <c r="T299" s="131">
        <v>300</v>
      </c>
      <c r="U299" s="132">
        <v>485</v>
      </c>
      <c r="V299" s="131"/>
      <c r="W299" s="131">
        <v>80</v>
      </c>
      <c r="X299" s="131">
        <v>20</v>
      </c>
      <c r="Y299" s="131"/>
      <c r="Z299" s="150">
        <f t="shared" si="69"/>
        <v>4922</v>
      </c>
      <c r="AA299" s="150">
        <f t="shared" si="70"/>
        <v>488.7</v>
      </c>
      <c r="AB299" s="131">
        <v>10</v>
      </c>
      <c r="AC299" s="131"/>
      <c r="AD299" s="131">
        <v>50</v>
      </c>
      <c r="AE299" s="131">
        <v>50</v>
      </c>
      <c r="AF299" s="131">
        <v>150</v>
      </c>
      <c r="AG299" s="131"/>
      <c r="AH299" s="131">
        <v>35</v>
      </c>
      <c r="AI299" s="131">
        <v>8</v>
      </c>
      <c r="AJ299" s="131">
        <v>2.7</v>
      </c>
      <c r="AK299" s="131">
        <v>9</v>
      </c>
      <c r="AL299" s="131">
        <v>40</v>
      </c>
      <c r="AM299" s="131">
        <v>2</v>
      </c>
      <c r="AN299" s="131"/>
      <c r="AO299" s="131">
        <v>18</v>
      </c>
      <c r="AP299" s="131">
        <v>15</v>
      </c>
      <c r="AQ299" s="131">
        <v>69</v>
      </c>
      <c r="AR299" s="131">
        <v>30</v>
      </c>
      <c r="AS299" s="131"/>
      <c r="AT299" s="118">
        <f t="shared" si="71"/>
        <v>488.7</v>
      </c>
      <c r="AU299" s="245"/>
    </row>
    <row r="300" spans="1:47" s="120" customFormat="1" ht="22.5" hidden="1" x14ac:dyDescent="0.35">
      <c r="A300" s="149" t="s">
        <v>227</v>
      </c>
      <c r="B300" s="130">
        <v>765</v>
      </c>
      <c r="C300" s="144">
        <f t="shared" si="72"/>
        <v>542</v>
      </c>
      <c r="D300" s="298"/>
      <c r="E300" s="131">
        <v>133</v>
      </c>
      <c r="F300" s="131"/>
      <c r="G300" s="131"/>
      <c r="H300" s="131"/>
      <c r="I300" s="131"/>
      <c r="J300" s="131">
        <v>110</v>
      </c>
      <c r="K300" s="131">
        <v>48</v>
      </c>
      <c r="L300" s="131"/>
      <c r="M300" s="131">
        <v>47</v>
      </c>
      <c r="N300" s="131"/>
      <c r="O300" s="131">
        <v>27</v>
      </c>
      <c r="P300" s="131"/>
      <c r="Q300" s="131"/>
      <c r="R300" s="131"/>
      <c r="S300" s="131">
        <v>45</v>
      </c>
      <c r="T300" s="131">
        <v>1</v>
      </c>
      <c r="U300" s="132"/>
      <c r="V300" s="131"/>
      <c r="W300" s="131"/>
      <c r="X300" s="131"/>
      <c r="Y300" s="131"/>
      <c r="Z300" s="150">
        <f t="shared" si="69"/>
        <v>411</v>
      </c>
      <c r="AA300" s="150">
        <f t="shared" si="70"/>
        <v>131</v>
      </c>
      <c r="AB300" s="131"/>
      <c r="AC300" s="131"/>
      <c r="AD300" s="131"/>
      <c r="AE300" s="131">
        <v>106</v>
      </c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>
        <v>10</v>
      </c>
      <c r="AP300" s="131">
        <v>15</v>
      </c>
      <c r="AQ300" s="131"/>
      <c r="AR300" s="131"/>
      <c r="AS300" s="131"/>
      <c r="AT300" s="118">
        <f t="shared" si="71"/>
        <v>131</v>
      </c>
      <c r="AU300" s="245"/>
    </row>
    <row r="301" spans="1:47" s="120" customFormat="1" ht="22.5" hidden="1" x14ac:dyDescent="0.35">
      <c r="A301" s="149" t="s">
        <v>243</v>
      </c>
      <c r="B301" s="130">
        <v>243</v>
      </c>
      <c r="C301" s="144">
        <f t="shared" si="72"/>
        <v>70</v>
      </c>
      <c r="D301" s="298"/>
      <c r="E301" s="131"/>
      <c r="F301" s="131"/>
      <c r="G301" s="131"/>
      <c r="H301" s="131">
        <v>70</v>
      </c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2"/>
      <c r="V301" s="131"/>
      <c r="W301" s="131"/>
      <c r="X301" s="131"/>
      <c r="Y301" s="131"/>
      <c r="Z301" s="150">
        <f t="shared" si="69"/>
        <v>70</v>
      </c>
      <c r="AA301" s="150">
        <f t="shared" si="70"/>
        <v>0</v>
      </c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18">
        <f t="shared" si="71"/>
        <v>0</v>
      </c>
      <c r="AU301" s="245"/>
    </row>
    <row r="302" spans="1:47" s="120" customFormat="1" ht="22.5" hidden="1" x14ac:dyDescent="0.35">
      <c r="A302" s="149" t="s">
        <v>244</v>
      </c>
      <c r="B302" s="130">
        <v>40</v>
      </c>
      <c r="C302" s="144">
        <f t="shared" si="72"/>
        <v>39</v>
      </c>
      <c r="D302" s="298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2"/>
      <c r="V302" s="131"/>
      <c r="W302" s="131"/>
      <c r="X302" s="131"/>
      <c r="Y302" s="131"/>
      <c r="Z302" s="150">
        <f t="shared" si="69"/>
        <v>0</v>
      </c>
      <c r="AA302" s="150">
        <f t="shared" si="70"/>
        <v>39</v>
      </c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>
        <v>7</v>
      </c>
      <c r="AQ302" s="131">
        <v>32</v>
      </c>
      <c r="AR302" s="131"/>
      <c r="AS302" s="131"/>
      <c r="AT302" s="118">
        <f t="shared" si="71"/>
        <v>39</v>
      </c>
      <c r="AU302" s="245"/>
    </row>
    <row r="303" spans="1:47" s="120" customFormat="1" ht="22.5" hidden="1" x14ac:dyDescent="0.35">
      <c r="A303" s="149" t="s">
        <v>228</v>
      </c>
      <c r="B303" s="130">
        <v>507</v>
      </c>
      <c r="C303" s="144">
        <f t="shared" si="72"/>
        <v>682</v>
      </c>
      <c r="D303" s="298"/>
      <c r="E303" s="131">
        <v>22</v>
      </c>
      <c r="F303" s="131"/>
      <c r="G303" s="131"/>
      <c r="H303" s="131">
        <v>210</v>
      </c>
      <c r="I303" s="131"/>
      <c r="J303" s="131"/>
      <c r="K303" s="131">
        <v>110</v>
      </c>
      <c r="L303" s="131"/>
      <c r="M303" s="131">
        <v>200</v>
      </c>
      <c r="N303" s="131"/>
      <c r="O303" s="131"/>
      <c r="P303" s="131"/>
      <c r="Q303" s="131"/>
      <c r="R303" s="131"/>
      <c r="S303" s="131">
        <v>20</v>
      </c>
      <c r="T303" s="131">
        <v>100</v>
      </c>
      <c r="U303" s="132"/>
      <c r="V303" s="131"/>
      <c r="W303" s="131"/>
      <c r="X303" s="131"/>
      <c r="Y303" s="131"/>
      <c r="Z303" s="150">
        <f t="shared" si="69"/>
        <v>662</v>
      </c>
      <c r="AA303" s="150">
        <f t="shared" si="70"/>
        <v>20</v>
      </c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>
        <v>20</v>
      </c>
      <c r="AS303" s="131"/>
      <c r="AT303" s="118">
        <f t="shared" si="71"/>
        <v>20</v>
      </c>
      <c r="AU303" s="245"/>
    </row>
    <row r="304" spans="1:47" s="142" customFormat="1" ht="22.5" hidden="1" x14ac:dyDescent="0.3">
      <c r="A304" s="145" t="s">
        <v>241</v>
      </c>
      <c r="B304" s="117">
        <v>9209</v>
      </c>
      <c r="C304" s="144">
        <f>Z304+AA304</f>
        <v>12291.7</v>
      </c>
      <c r="D304" s="308"/>
      <c r="E304" s="117">
        <v>1532</v>
      </c>
      <c r="F304" s="117"/>
      <c r="G304" s="117">
        <v>420</v>
      </c>
      <c r="H304" s="117">
        <v>1649</v>
      </c>
      <c r="I304" s="117">
        <v>1175</v>
      </c>
      <c r="J304" s="117"/>
      <c r="K304" s="117">
        <v>520</v>
      </c>
      <c r="L304" s="117">
        <v>39</v>
      </c>
      <c r="M304" s="117">
        <v>1889</v>
      </c>
      <c r="N304" s="117"/>
      <c r="O304" s="117">
        <v>343</v>
      </c>
      <c r="P304" s="117">
        <v>1037</v>
      </c>
      <c r="Q304" s="117">
        <v>164</v>
      </c>
      <c r="R304" s="117"/>
      <c r="S304" s="117">
        <v>900</v>
      </c>
      <c r="T304" s="117">
        <v>700</v>
      </c>
      <c r="U304" s="203">
        <v>985</v>
      </c>
      <c r="V304" s="117"/>
      <c r="W304" s="117">
        <v>215</v>
      </c>
      <c r="X304" s="117">
        <v>48</v>
      </c>
      <c r="Y304" s="117"/>
      <c r="Z304" s="150">
        <f t="shared" si="69"/>
        <v>11616</v>
      </c>
      <c r="AA304" s="150">
        <f t="shared" si="70"/>
        <v>675.7</v>
      </c>
      <c r="AB304" s="117">
        <v>16</v>
      </c>
      <c r="AC304" s="117"/>
      <c r="AD304" s="117"/>
      <c r="AE304" s="117">
        <v>50</v>
      </c>
      <c r="AF304" s="117">
        <v>100</v>
      </c>
      <c r="AG304" s="117"/>
      <c r="AH304" s="117">
        <v>35</v>
      </c>
      <c r="AI304" s="117">
        <v>10</v>
      </c>
      <c r="AJ304" s="117">
        <v>2.7</v>
      </c>
      <c r="AK304" s="117">
        <v>15</v>
      </c>
      <c r="AL304" s="117">
        <v>20</v>
      </c>
      <c r="AM304" s="117">
        <v>10</v>
      </c>
      <c r="AN304" s="117"/>
      <c r="AO304" s="117">
        <v>48</v>
      </c>
      <c r="AP304" s="117">
        <v>49</v>
      </c>
      <c r="AQ304" s="117">
        <v>200</v>
      </c>
      <c r="AR304" s="117">
        <v>120</v>
      </c>
      <c r="AS304" s="117"/>
      <c r="AT304" s="117">
        <f t="shared" si="71"/>
        <v>675.7</v>
      </c>
      <c r="AU304" s="246"/>
    </row>
    <row r="305" spans="1:47" s="142" customFormat="1" ht="22.5" hidden="1" x14ac:dyDescent="0.3">
      <c r="A305" s="145" t="s">
        <v>242</v>
      </c>
      <c r="B305" s="117">
        <v>3177</v>
      </c>
      <c r="C305" s="144">
        <f>Z305+AA305</f>
        <v>2568</v>
      </c>
      <c r="D305" s="308"/>
      <c r="E305" s="117"/>
      <c r="F305" s="117"/>
      <c r="G305" s="117"/>
      <c r="H305" s="117">
        <v>483</v>
      </c>
      <c r="I305" s="117">
        <v>550</v>
      </c>
      <c r="J305" s="117"/>
      <c r="K305" s="117"/>
      <c r="L305" s="117"/>
      <c r="M305" s="117">
        <v>1189</v>
      </c>
      <c r="N305" s="117"/>
      <c r="O305" s="117">
        <v>46</v>
      </c>
      <c r="P305" s="117"/>
      <c r="Q305" s="117"/>
      <c r="R305" s="117"/>
      <c r="S305" s="117"/>
      <c r="T305" s="117">
        <v>300</v>
      </c>
      <c r="U305" s="203"/>
      <c r="V305" s="117"/>
      <c r="W305" s="117"/>
      <c r="X305" s="117"/>
      <c r="Y305" s="117"/>
      <c r="Z305" s="150">
        <f t="shared" si="69"/>
        <v>2568</v>
      </c>
      <c r="AA305" s="150">
        <f t="shared" si="70"/>
        <v>0</v>
      </c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>
        <f t="shared" si="71"/>
        <v>0</v>
      </c>
      <c r="AU305" s="246"/>
    </row>
    <row r="306" spans="1:47" s="206" customFormat="1" ht="22.5" hidden="1" x14ac:dyDescent="0.35">
      <c r="A306" s="129" t="s">
        <v>233</v>
      </c>
      <c r="B306" s="204">
        <v>401</v>
      </c>
      <c r="C306" s="272">
        <f t="shared" ref="C306:C313" si="73">Z306+AA306</f>
        <v>200</v>
      </c>
      <c r="D306" s="298"/>
      <c r="E306" s="200"/>
      <c r="F306" s="200"/>
      <c r="G306" s="200"/>
      <c r="H306" s="200"/>
      <c r="I306" s="200"/>
      <c r="J306" s="200"/>
      <c r="K306" s="200"/>
      <c r="L306" s="200"/>
      <c r="M306" s="200">
        <v>200</v>
      </c>
      <c r="N306" s="200"/>
      <c r="O306" s="200"/>
      <c r="P306" s="200"/>
      <c r="Q306" s="200"/>
      <c r="R306" s="200"/>
      <c r="S306" s="200"/>
      <c r="T306" s="200"/>
      <c r="U306" s="201"/>
      <c r="V306" s="200"/>
      <c r="W306" s="200"/>
      <c r="X306" s="200"/>
      <c r="Y306" s="200"/>
      <c r="Z306" s="205">
        <f t="shared" si="69"/>
        <v>200</v>
      </c>
      <c r="AA306" s="205">
        <f t="shared" si="70"/>
        <v>0</v>
      </c>
      <c r="AB306" s="200"/>
      <c r="AC306" s="200"/>
      <c r="AD306" s="200"/>
      <c r="AE306" s="200"/>
      <c r="AF306" s="200"/>
      <c r="AG306" s="200"/>
      <c r="AH306" s="200"/>
      <c r="AI306" s="200"/>
      <c r="AJ306" s="200"/>
      <c r="AK306" s="200"/>
      <c r="AL306" s="200"/>
      <c r="AM306" s="200"/>
      <c r="AN306" s="200"/>
      <c r="AO306" s="200"/>
      <c r="AP306" s="200"/>
      <c r="AQ306" s="200"/>
      <c r="AR306" s="200"/>
      <c r="AS306" s="200"/>
      <c r="AT306" s="123">
        <f t="shared" si="71"/>
        <v>0</v>
      </c>
      <c r="AU306" s="202"/>
    </row>
    <row r="307" spans="1:47" s="142" customFormat="1" ht="22.5" hidden="1" x14ac:dyDescent="0.35">
      <c r="A307" s="145" t="s">
        <v>60</v>
      </c>
      <c r="B307" s="117">
        <v>401</v>
      </c>
      <c r="C307" s="144">
        <f t="shared" si="73"/>
        <v>200</v>
      </c>
      <c r="D307" s="308"/>
      <c r="E307" s="117"/>
      <c r="F307" s="117"/>
      <c r="G307" s="117"/>
      <c r="H307" s="117"/>
      <c r="I307" s="117"/>
      <c r="J307" s="117"/>
      <c r="K307" s="117"/>
      <c r="L307" s="117"/>
      <c r="M307" s="118">
        <v>200</v>
      </c>
      <c r="N307" s="117"/>
      <c r="O307" s="117"/>
      <c r="P307" s="117"/>
      <c r="Q307" s="117"/>
      <c r="R307" s="117"/>
      <c r="S307" s="117"/>
      <c r="T307" s="117"/>
      <c r="U307" s="203"/>
      <c r="V307" s="117"/>
      <c r="W307" s="117"/>
      <c r="X307" s="117"/>
      <c r="Y307" s="117"/>
      <c r="Z307" s="150">
        <f t="shared" si="69"/>
        <v>200</v>
      </c>
      <c r="AA307" s="150">
        <f t="shared" si="70"/>
        <v>0</v>
      </c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>
        <f t="shared" si="71"/>
        <v>0</v>
      </c>
      <c r="AU307" s="246"/>
    </row>
    <row r="308" spans="1:47" s="206" customFormat="1" ht="22.5" hidden="1" x14ac:dyDescent="0.35">
      <c r="A308" s="129" t="s">
        <v>35</v>
      </c>
      <c r="B308" s="214">
        <f>B307/B306</f>
        <v>1</v>
      </c>
      <c r="C308" s="212">
        <f>C307/C306</f>
        <v>1</v>
      </c>
      <c r="D308" s="298"/>
      <c r="E308" s="211"/>
      <c r="F308" s="211"/>
      <c r="G308" s="211"/>
      <c r="H308" s="211"/>
      <c r="I308" s="211"/>
      <c r="J308" s="211"/>
      <c r="K308" s="211"/>
      <c r="L308" s="211"/>
      <c r="M308" s="211">
        <f t="shared" ref="M308:AA308" si="74">M307/M306</f>
        <v>1</v>
      </c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2">
        <f t="shared" si="74"/>
        <v>1</v>
      </c>
      <c r="AA308" s="212" t="e">
        <f t="shared" si="74"/>
        <v>#DIV/0!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1"/>
        <v>0</v>
      </c>
      <c r="AU308" s="202"/>
    </row>
    <row r="309" spans="1:47" s="206" customFormat="1" ht="22.5" hidden="1" x14ac:dyDescent="0.35">
      <c r="A309" s="129" t="s">
        <v>234</v>
      </c>
      <c r="B309" s="200">
        <v>1842</v>
      </c>
      <c r="C309" s="271">
        <f>Z309+AA309</f>
        <v>1819</v>
      </c>
      <c r="D309" s="298"/>
      <c r="E309" s="200">
        <v>106</v>
      </c>
      <c r="F309" s="200"/>
      <c r="G309" s="200"/>
      <c r="H309" s="200"/>
      <c r="I309" s="200">
        <v>424</v>
      </c>
      <c r="J309" s="200"/>
      <c r="K309" s="200"/>
      <c r="L309" s="200"/>
      <c r="M309" s="200">
        <v>800</v>
      </c>
      <c r="N309" s="200"/>
      <c r="O309" s="200">
        <v>406</v>
      </c>
      <c r="P309" s="200"/>
      <c r="Q309" s="200"/>
      <c r="R309" s="200"/>
      <c r="S309" s="200">
        <v>83</v>
      </c>
      <c r="T309" s="200"/>
      <c r="U309" s="201"/>
      <c r="V309" s="200"/>
      <c r="W309" s="200"/>
      <c r="X309" s="200"/>
      <c r="Y309" s="200"/>
      <c r="Z309" s="210">
        <f>SUM(E309:Y309)</f>
        <v>1819</v>
      </c>
      <c r="AA309" s="210">
        <f>SUM(AB309:AS309)</f>
        <v>0</v>
      </c>
      <c r="AB309" s="200"/>
      <c r="AC309" s="200"/>
      <c r="AD309" s="200"/>
      <c r="AE309" s="200"/>
      <c r="AF309" s="200"/>
      <c r="AG309" s="200"/>
      <c r="AH309" s="200"/>
      <c r="AI309" s="200"/>
      <c r="AJ309" s="200"/>
      <c r="AK309" s="200"/>
      <c r="AL309" s="200"/>
      <c r="AM309" s="200"/>
      <c r="AN309" s="200"/>
      <c r="AO309" s="200"/>
      <c r="AP309" s="200"/>
      <c r="AQ309" s="200"/>
      <c r="AR309" s="200"/>
      <c r="AS309" s="200"/>
      <c r="AT309" s="123">
        <f t="shared" si="71"/>
        <v>0</v>
      </c>
      <c r="AU309" s="202"/>
    </row>
    <row r="310" spans="1:47" s="142" customFormat="1" ht="22.5" hidden="1" x14ac:dyDescent="0.35">
      <c r="A310" s="145" t="s">
        <v>231</v>
      </c>
      <c r="B310" s="117">
        <v>1842</v>
      </c>
      <c r="C310" s="144">
        <f>Z310+AA310</f>
        <v>1819</v>
      </c>
      <c r="D310" s="308"/>
      <c r="E310" s="118">
        <v>106</v>
      </c>
      <c r="F310" s="117"/>
      <c r="G310" s="117"/>
      <c r="H310" s="117"/>
      <c r="I310" s="118">
        <v>424</v>
      </c>
      <c r="J310" s="117"/>
      <c r="K310" s="117"/>
      <c r="L310" s="117"/>
      <c r="M310" s="118">
        <v>800</v>
      </c>
      <c r="N310" s="117"/>
      <c r="O310" s="118">
        <v>406</v>
      </c>
      <c r="P310" s="117"/>
      <c r="Q310" s="117"/>
      <c r="R310" s="117"/>
      <c r="S310" s="117">
        <v>83</v>
      </c>
      <c r="T310" s="117"/>
      <c r="U310" s="203"/>
      <c r="V310" s="117"/>
      <c r="W310" s="117"/>
      <c r="X310" s="117"/>
      <c r="Y310" s="117"/>
      <c r="Z310" s="210">
        <f>SUM(E310:Y310)</f>
        <v>1819</v>
      </c>
      <c r="AA310" s="210">
        <f>SUM(AB310:AS310)</f>
        <v>0</v>
      </c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23">
        <f t="shared" si="71"/>
        <v>0</v>
      </c>
      <c r="AU310" s="246"/>
    </row>
    <row r="311" spans="1:47" s="206" customFormat="1" ht="22.5" hidden="1" x14ac:dyDescent="0.35">
      <c r="A311" s="129" t="s">
        <v>35</v>
      </c>
      <c r="B311" s="214">
        <f>B310/B309</f>
        <v>1</v>
      </c>
      <c r="C311" s="212">
        <f>C310/C309</f>
        <v>1</v>
      </c>
      <c r="D311" s="298"/>
      <c r="E311" s="211">
        <f t="shared" ref="E311:Z311" si="75">E310/E309</f>
        <v>1</v>
      </c>
      <c r="F311" s="211"/>
      <c r="G311" s="211"/>
      <c r="H311" s="211"/>
      <c r="I311" s="211">
        <f t="shared" si="75"/>
        <v>1</v>
      </c>
      <c r="J311" s="211"/>
      <c r="K311" s="211"/>
      <c r="L311" s="211"/>
      <c r="M311" s="211">
        <f t="shared" si="75"/>
        <v>1</v>
      </c>
      <c r="N311" s="211"/>
      <c r="O311" s="211">
        <f t="shared" si="75"/>
        <v>1</v>
      </c>
      <c r="P311" s="211"/>
      <c r="Q311" s="211"/>
      <c r="R311" s="211"/>
      <c r="S311" s="211">
        <f t="shared" si="75"/>
        <v>1</v>
      </c>
      <c r="T311" s="211"/>
      <c r="U311" s="211"/>
      <c r="V311" s="211"/>
      <c r="W311" s="211"/>
      <c r="X311" s="211"/>
      <c r="Y311" s="211"/>
      <c r="Z311" s="212">
        <f t="shared" si="75"/>
        <v>1</v>
      </c>
      <c r="AA311" s="212">
        <v>0</v>
      </c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0"/>
      <c r="AT311" s="123"/>
      <c r="AU311" s="202"/>
    </row>
    <row r="312" spans="1:47" s="209" customFormat="1" ht="22.5" hidden="1" x14ac:dyDescent="0.35">
      <c r="A312" s="145" t="s">
        <v>238</v>
      </c>
      <c r="B312" s="117">
        <v>689</v>
      </c>
      <c r="C312" s="144">
        <f t="shared" si="73"/>
        <v>751</v>
      </c>
      <c r="D312" s="308"/>
      <c r="E312" s="123"/>
      <c r="F312" s="123"/>
      <c r="G312" s="123"/>
      <c r="H312" s="123"/>
      <c r="I312" s="123">
        <v>236</v>
      </c>
      <c r="J312" s="123"/>
      <c r="K312" s="123"/>
      <c r="L312" s="123"/>
      <c r="M312" s="123"/>
      <c r="N312" s="123"/>
      <c r="O312" s="123">
        <v>50</v>
      </c>
      <c r="P312" s="123">
        <v>15</v>
      </c>
      <c r="Q312" s="123"/>
      <c r="R312" s="123"/>
      <c r="S312" s="123"/>
      <c r="T312" s="123"/>
      <c r="U312" s="213"/>
      <c r="V312" s="123">
        <v>450</v>
      </c>
      <c r="W312" s="123"/>
      <c r="X312" s="123"/>
      <c r="Y312" s="123"/>
      <c r="Z312" s="205">
        <f>SUM(E312:Y312)</f>
        <v>751</v>
      </c>
      <c r="AA312" s="205">
        <f>SUM(AB312:AS312)</f>
        <v>0</v>
      </c>
      <c r="AB312" s="208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>
        <f>SUM(AB312:AS312)</f>
        <v>0</v>
      </c>
      <c r="AU312" s="247"/>
    </row>
    <row r="313" spans="1:47" s="142" customFormat="1" ht="22.5" hidden="1" x14ac:dyDescent="0.35">
      <c r="A313" s="145" t="s">
        <v>232</v>
      </c>
      <c r="B313" s="117">
        <v>374</v>
      </c>
      <c r="C313" s="144">
        <f t="shared" si="73"/>
        <v>841</v>
      </c>
      <c r="D313" s="308"/>
      <c r="E313" s="118">
        <v>25</v>
      </c>
      <c r="F313" s="118"/>
      <c r="G313" s="118"/>
      <c r="H313" s="118"/>
      <c r="I313" s="118">
        <v>83</v>
      </c>
      <c r="J313" s="118"/>
      <c r="K313" s="118">
        <v>100</v>
      </c>
      <c r="L313" s="118"/>
      <c r="M313" s="118">
        <v>145</v>
      </c>
      <c r="N313" s="118"/>
      <c r="O313" s="118">
        <v>105</v>
      </c>
      <c r="P313" s="118"/>
      <c r="Q313" s="118"/>
      <c r="R313" s="118"/>
      <c r="S313" s="118">
        <v>233</v>
      </c>
      <c r="T313" s="118"/>
      <c r="U313" s="119"/>
      <c r="V313" s="118">
        <v>150</v>
      </c>
      <c r="W313" s="118"/>
      <c r="X313" s="118"/>
      <c r="Y313" s="118"/>
      <c r="Z313" s="150">
        <f>SUM(E313:Y313)</f>
        <v>841</v>
      </c>
      <c r="AA313" s="150">
        <f>SUM(AB313:AS313)</f>
        <v>0</v>
      </c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>
        <f>SUM(AB313:AS313)</f>
        <v>0</v>
      </c>
      <c r="AU313" s="246"/>
    </row>
    <row r="314" spans="1:47" s="206" customFormat="1" ht="22.5" hidden="1" x14ac:dyDescent="0.35">
      <c r="A314" s="129" t="s">
        <v>51</v>
      </c>
      <c r="B314" s="200">
        <v>94</v>
      </c>
      <c r="C314" s="271">
        <v>40</v>
      </c>
      <c r="D314" s="298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1"/>
      <c r="V314" s="200"/>
      <c r="W314" s="200"/>
      <c r="X314" s="200"/>
      <c r="Y314" s="200">
        <v>30</v>
      </c>
      <c r="Z314" s="205">
        <f>SUM(E314:Y314)</f>
        <v>30</v>
      </c>
      <c r="AA314" s="205">
        <f>SUM(AB314:AS314)</f>
        <v>25</v>
      </c>
      <c r="AB314" s="200"/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>
        <v>2</v>
      </c>
      <c r="AN314" s="200">
        <v>23</v>
      </c>
      <c r="AO314" s="200"/>
      <c r="AP314" s="200"/>
      <c r="AQ314" s="200"/>
      <c r="AR314" s="200"/>
      <c r="AS314" s="200"/>
      <c r="AT314" s="208">
        <f>SUM(AB314:AS314)</f>
        <v>25</v>
      </c>
      <c r="AU314" s="202"/>
    </row>
    <row r="315" spans="1:47" s="142" customFormat="1" ht="22.5" hidden="1" x14ac:dyDescent="0.35">
      <c r="A315" s="145" t="s">
        <v>52</v>
      </c>
      <c r="B315" s="117">
        <v>63.7</v>
      </c>
      <c r="C315" s="239">
        <f>Z315+AA315</f>
        <v>51</v>
      </c>
      <c r="D315" s="30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9"/>
      <c r="V315" s="118"/>
      <c r="W315" s="118"/>
      <c r="X315" s="118"/>
      <c r="Y315" s="118">
        <v>30</v>
      </c>
      <c r="Z315" s="203">
        <f>SUM(E315:Y315)</f>
        <v>30</v>
      </c>
      <c r="AA315" s="203">
        <f>SUM(AB315:AS315)</f>
        <v>21</v>
      </c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>
        <v>1</v>
      </c>
      <c r="AN315" s="117">
        <v>20</v>
      </c>
      <c r="AO315" s="117"/>
      <c r="AP315" s="117"/>
      <c r="AQ315" s="117"/>
      <c r="AR315" s="117"/>
      <c r="AS315" s="117"/>
      <c r="AT315" s="117">
        <f>SUM(AB315:AS315)</f>
        <v>21</v>
      </c>
      <c r="AU315" s="246"/>
    </row>
    <row r="316" spans="1:47" s="206" customFormat="1" ht="22.5" hidden="1" x14ac:dyDescent="0.35">
      <c r="A316" s="129" t="s">
        <v>35</v>
      </c>
      <c r="B316" s="214">
        <f>B315/B314</f>
        <v>0.67765957446808511</v>
      </c>
      <c r="C316" s="243">
        <f>C315/C314</f>
        <v>1.2749999999999999</v>
      </c>
      <c r="D316" s="298"/>
      <c r="E316" s="240"/>
      <c r="F316" s="240"/>
      <c r="G316" s="240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>
        <f t="shared" ref="Y316:AT316" si="76">Y315/Y314</f>
        <v>1</v>
      </c>
      <c r="Z316" s="243">
        <f t="shared" si="76"/>
        <v>1</v>
      </c>
      <c r="AA316" s="243">
        <f t="shared" si="76"/>
        <v>0.84</v>
      </c>
      <c r="AB316" s="240"/>
      <c r="AC316" s="240"/>
      <c r="AD316" s="240"/>
      <c r="AE316" s="240"/>
      <c r="AF316" s="240"/>
      <c r="AG316" s="240"/>
      <c r="AH316" s="240"/>
      <c r="AI316" s="240"/>
      <c r="AJ316" s="240"/>
      <c r="AK316" s="240"/>
      <c r="AL316" s="240"/>
      <c r="AM316" s="240">
        <f t="shared" si="76"/>
        <v>0.5</v>
      </c>
      <c r="AN316" s="240">
        <f t="shared" si="76"/>
        <v>0.86956521739130432</v>
      </c>
      <c r="AO316" s="240"/>
      <c r="AP316" s="240"/>
      <c r="AQ316" s="240"/>
      <c r="AR316" s="240"/>
      <c r="AS316" s="240"/>
      <c r="AT316" s="243">
        <f t="shared" si="76"/>
        <v>0.84</v>
      </c>
      <c r="AU316" s="202"/>
    </row>
    <row r="317" spans="1:47" s="120" customFormat="1" ht="0.75" hidden="1" customHeight="1" x14ac:dyDescent="0.35">
      <c r="A317" s="236" t="s">
        <v>178</v>
      </c>
      <c r="B317" s="122">
        <v>0</v>
      </c>
      <c r="C317" s="94">
        <f>Z317+AA317</f>
        <v>7</v>
      </c>
      <c r="D317" s="296"/>
      <c r="E317" s="236">
        <v>1</v>
      </c>
      <c r="F317" s="236"/>
      <c r="G317" s="236"/>
      <c r="H317" s="236">
        <v>1</v>
      </c>
      <c r="I317" s="236">
        <v>1</v>
      </c>
      <c r="J317" s="236"/>
      <c r="K317" s="236"/>
      <c r="L317" s="236"/>
      <c r="M317" s="236">
        <v>1</v>
      </c>
      <c r="N317" s="236"/>
      <c r="O317" s="236">
        <v>1</v>
      </c>
      <c r="P317" s="236">
        <v>1</v>
      </c>
      <c r="Q317" s="236"/>
      <c r="R317" s="236"/>
      <c r="S317" s="236">
        <v>1</v>
      </c>
      <c r="T317" s="236"/>
      <c r="U317" s="237"/>
      <c r="V317" s="236"/>
      <c r="W317" s="236"/>
      <c r="X317" s="236"/>
      <c r="Y317" s="236"/>
      <c r="Z317" s="238">
        <f>SUM(E317:Y317)</f>
        <v>7</v>
      </c>
      <c r="AA317" s="238">
        <f>SUM(AB317:AS317)</f>
        <v>0</v>
      </c>
      <c r="AB317" s="236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118"/>
      <c r="AT317" s="118">
        <f>SUM(AB317:AS317)</f>
        <v>0</v>
      </c>
      <c r="AU317" s="245"/>
    </row>
    <row r="318" spans="1:47" ht="22.5" hidden="1" x14ac:dyDescent="0.35">
      <c r="A318" s="72" t="s">
        <v>236</v>
      </c>
      <c r="B318" s="74">
        <v>21</v>
      </c>
      <c r="C318" s="117">
        <f>Z318+AA318</f>
        <v>21</v>
      </c>
      <c r="D318" s="309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3"/>
      <c r="V318" s="72"/>
      <c r="W318" s="72"/>
      <c r="X318" s="72"/>
      <c r="Y318" s="72"/>
      <c r="Z318" s="203">
        <f>SUM(E318:Y318)</f>
        <v>0</v>
      </c>
      <c r="AA318" s="203">
        <f>SUM(AB318:AS318)</f>
        <v>21</v>
      </c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>
        <v>4</v>
      </c>
      <c r="AN318" s="72">
        <v>17</v>
      </c>
      <c r="AO318" s="72"/>
      <c r="AP318" s="72"/>
      <c r="AQ318" s="72"/>
      <c r="AR318" s="72"/>
      <c r="AS318" s="72"/>
      <c r="AT318" s="118">
        <f>SUM(AB318:AS318)</f>
        <v>21</v>
      </c>
      <c r="AU318" s="248"/>
    </row>
    <row r="319" spans="1:47" s="2" customFormat="1" ht="21.75" hidden="1" x14ac:dyDescent="0.3">
      <c r="A319" s="117" t="s">
        <v>237</v>
      </c>
      <c r="B319" s="117">
        <v>21</v>
      </c>
      <c r="C319" s="117">
        <f>Z319+AA319</f>
        <v>14.5</v>
      </c>
      <c r="D319" s="27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203"/>
      <c r="V319" s="117"/>
      <c r="W319" s="117"/>
      <c r="X319" s="117"/>
      <c r="Y319" s="117"/>
      <c r="Z319" s="203">
        <f>SUM(E319:Y319)</f>
        <v>0</v>
      </c>
      <c r="AA319" s="203">
        <f>SUM(AB319:AS319)</f>
        <v>14.5</v>
      </c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>
        <v>14.5</v>
      </c>
      <c r="AO319" s="117"/>
      <c r="AP319" s="117"/>
      <c r="AQ319" s="117"/>
      <c r="AR319" s="117"/>
      <c r="AS319" s="117"/>
      <c r="AT319" s="117">
        <f>SUM(AB319:AS319)</f>
        <v>14.5</v>
      </c>
      <c r="AU319" s="254"/>
    </row>
    <row r="320" spans="1:47" ht="22.5" hidden="1" x14ac:dyDescent="0.35">
      <c r="A320" s="72" t="s">
        <v>35</v>
      </c>
      <c r="B320" s="241">
        <f>B319/B318</f>
        <v>1</v>
      </c>
      <c r="C320" s="242">
        <f>C319/C318</f>
        <v>0.69047619047619047</v>
      </c>
      <c r="D320" s="309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1"/>
      <c r="Z320" s="242"/>
      <c r="AA320" s="242">
        <f t="shared" ref="AA320:AT320" si="77">AA319/AA318</f>
        <v>0.69047619047619047</v>
      </c>
      <c r="AB320" s="241"/>
      <c r="AC320" s="241"/>
      <c r="AD320" s="241"/>
      <c r="AE320" s="241"/>
      <c r="AF320" s="241"/>
      <c r="AG320" s="241"/>
      <c r="AH320" s="241"/>
      <c r="AI320" s="241"/>
      <c r="AJ320" s="241"/>
      <c r="AK320" s="241"/>
      <c r="AL320" s="241"/>
      <c r="AM320" s="241">
        <f t="shared" si="77"/>
        <v>0</v>
      </c>
      <c r="AN320" s="241">
        <f t="shared" si="77"/>
        <v>0.8529411764705882</v>
      </c>
      <c r="AO320" s="241"/>
      <c r="AP320" s="241"/>
      <c r="AQ320" s="241"/>
      <c r="AR320" s="241"/>
      <c r="AS320" s="241"/>
      <c r="AT320" s="242">
        <f t="shared" si="77"/>
        <v>0.69047619047619047</v>
      </c>
      <c r="AU320" s="248"/>
    </row>
    <row r="321" spans="1:47" s="264" customFormat="1" ht="21.75" x14ac:dyDescent="0.3">
      <c r="A321" s="263" t="s">
        <v>129</v>
      </c>
      <c r="B321" s="263">
        <v>2310</v>
      </c>
      <c r="C321" s="263">
        <f>Z321+AA321</f>
        <v>1872</v>
      </c>
      <c r="D321" s="276"/>
      <c r="E321" s="263">
        <v>210</v>
      </c>
      <c r="F321" s="263"/>
      <c r="G321" s="263">
        <v>100</v>
      </c>
      <c r="H321" s="263">
        <v>100</v>
      </c>
      <c r="I321" s="263">
        <v>150</v>
      </c>
      <c r="J321" s="263"/>
      <c r="K321" s="263">
        <v>30</v>
      </c>
      <c r="L321" s="263"/>
      <c r="M321" s="263">
        <v>205</v>
      </c>
      <c r="N321" s="263"/>
      <c r="O321" s="263">
        <v>117</v>
      </c>
      <c r="P321" s="263">
        <v>200</v>
      </c>
      <c r="Q321" s="263"/>
      <c r="R321" s="263">
        <v>500</v>
      </c>
      <c r="S321" s="263">
        <v>60</v>
      </c>
      <c r="T321" s="263">
        <v>100</v>
      </c>
      <c r="U321" s="263"/>
      <c r="V321" s="263"/>
      <c r="W321" s="263"/>
      <c r="X321" s="263"/>
      <c r="Y321" s="263"/>
      <c r="Z321" s="263">
        <f>SUM(E321:Y321)</f>
        <v>1772</v>
      </c>
      <c r="AA321" s="263">
        <f>SUM(AB321:AS321)</f>
        <v>100</v>
      </c>
      <c r="AB321" s="263"/>
      <c r="AC321" s="263"/>
      <c r="AD321" s="263">
        <v>100</v>
      </c>
      <c r="AE321" s="263"/>
      <c r="AF321" s="263"/>
      <c r="AG321" s="263"/>
      <c r="AH321" s="263"/>
      <c r="AI321" s="263"/>
      <c r="AJ321" s="263"/>
      <c r="AK321" s="263"/>
      <c r="AL321" s="263"/>
      <c r="AM321" s="263"/>
      <c r="AN321" s="263"/>
      <c r="AO321" s="263"/>
      <c r="AP321" s="263"/>
      <c r="AQ321" s="263"/>
      <c r="AR321" s="263"/>
      <c r="AS321" s="263"/>
      <c r="AT321" s="263">
        <f>SUM(AB321:AS321)</f>
        <v>100</v>
      </c>
      <c r="AU321" s="289"/>
    </row>
    <row r="322" spans="1:47" s="245" customFormat="1" ht="22.5" hidden="1" customHeight="1" x14ac:dyDescent="0.35">
      <c r="A322" s="149" t="s">
        <v>222</v>
      </c>
      <c r="B322" s="131">
        <v>4319</v>
      </c>
      <c r="C322" s="273">
        <v>4899</v>
      </c>
      <c r="D322" s="309"/>
      <c r="E322" s="131">
        <v>739</v>
      </c>
      <c r="F322" s="131"/>
      <c r="G322" s="131">
        <v>401</v>
      </c>
      <c r="H322" s="131"/>
      <c r="I322" s="131">
        <v>781</v>
      </c>
      <c r="J322" s="131"/>
      <c r="K322" s="131">
        <v>80</v>
      </c>
      <c r="L322" s="131">
        <v>45</v>
      </c>
      <c r="M322" s="131">
        <v>1225</v>
      </c>
      <c r="N322" s="131">
        <v>69</v>
      </c>
      <c r="O322" s="131">
        <v>482</v>
      </c>
      <c r="P322" s="131"/>
      <c r="Q322" s="131">
        <v>30</v>
      </c>
      <c r="R322" s="131"/>
      <c r="S322" s="131">
        <v>330</v>
      </c>
      <c r="T322" s="131"/>
      <c r="U322" s="132"/>
      <c r="V322" s="131"/>
      <c r="W322" s="131">
        <v>20</v>
      </c>
      <c r="X322" s="131">
        <v>16</v>
      </c>
      <c r="Y322" s="131"/>
      <c r="Z322" s="268">
        <f>SUM(E322:Y322)</f>
        <v>4218</v>
      </c>
      <c r="AA322" s="268">
        <f>SUM(AB322:AS322)</f>
        <v>258.55</v>
      </c>
      <c r="AB322" s="131">
        <v>8</v>
      </c>
      <c r="AC322" s="131"/>
      <c r="AD322" s="131"/>
      <c r="AE322" s="131"/>
      <c r="AF322" s="131"/>
      <c r="AG322" s="131">
        <v>12.4</v>
      </c>
      <c r="AH322" s="131">
        <v>15</v>
      </c>
      <c r="AI322" s="131">
        <v>2.15</v>
      </c>
      <c r="AJ322" s="131"/>
      <c r="AK322" s="131">
        <v>15</v>
      </c>
      <c r="AL322" s="131"/>
      <c r="AM322" s="131">
        <v>4</v>
      </c>
      <c r="AN322" s="131"/>
      <c r="AO322" s="131">
        <v>10</v>
      </c>
      <c r="AP322" s="131">
        <v>20</v>
      </c>
      <c r="AQ322" s="131">
        <v>172</v>
      </c>
      <c r="AR322" s="131"/>
      <c r="AS322" s="131"/>
      <c r="AT322" s="118">
        <f>SUM(AB322:AS322)</f>
        <v>258.55</v>
      </c>
    </row>
    <row r="323" spans="1:47" s="255" customFormat="1" ht="21.75" hidden="1" x14ac:dyDescent="0.3">
      <c r="A323" s="117" t="s">
        <v>248</v>
      </c>
      <c r="B323" s="146">
        <v>4346</v>
      </c>
      <c r="C323" s="146">
        <f>Z323+AA323</f>
        <v>4479.55</v>
      </c>
      <c r="D323" s="276"/>
      <c r="E323" s="146">
        <v>739</v>
      </c>
      <c r="F323" s="146"/>
      <c r="G323" s="146">
        <v>401</v>
      </c>
      <c r="H323" s="146"/>
      <c r="I323" s="146">
        <v>781</v>
      </c>
      <c r="J323" s="146"/>
      <c r="K323" s="146">
        <v>150</v>
      </c>
      <c r="L323" s="146">
        <v>45</v>
      </c>
      <c r="M323" s="146">
        <v>1225</v>
      </c>
      <c r="N323" s="146">
        <v>69</v>
      </c>
      <c r="O323" s="146">
        <v>482</v>
      </c>
      <c r="P323" s="146"/>
      <c r="Q323" s="146">
        <v>30</v>
      </c>
      <c r="R323" s="146"/>
      <c r="S323" s="146">
        <v>330</v>
      </c>
      <c r="T323" s="146"/>
      <c r="U323" s="257"/>
      <c r="V323" s="146"/>
      <c r="W323" s="146">
        <v>20</v>
      </c>
      <c r="X323" s="146">
        <v>16</v>
      </c>
      <c r="Y323" s="146"/>
      <c r="Z323" s="257">
        <f>SUM(E323:Y323)</f>
        <v>4288</v>
      </c>
      <c r="AA323" s="257">
        <f>SUM(AB323:AS323)</f>
        <v>191.55</v>
      </c>
      <c r="AB323" s="146">
        <v>8</v>
      </c>
      <c r="AC323" s="146"/>
      <c r="AD323" s="146">
        <v>30</v>
      </c>
      <c r="AE323" s="146"/>
      <c r="AF323" s="146"/>
      <c r="AG323" s="146">
        <v>12.4</v>
      </c>
      <c r="AH323" s="146">
        <v>35</v>
      </c>
      <c r="AI323" s="146">
        <v>2.15</v>
      </c>
      <c r="AJ323" s="146"/>
      <c r="AK323" s="146">
        <v>15</v>
      </c>
      <c r="AL323" s="146"/>
      <c r="AM323" s="146">
        <v>4</v>
      </c>
      <c r="AN323" s="146"/>
      <c r="AO323" s="146">
        <v>10</v>
      </c>
      <c r="AP323" s="146">
        <v>10</v>
      </c>
      <c r="AQ323" s="146">
        <v>65</v>
      </c>
      <c r="AR323" s="146"/>
      <c r="AS323" s="146"/>
      <c r="AT323" s="146">
        <f>SUM(AB323:AS323)</f>
        <v>191.55</v>
      </c>
      <c r="AU323" s="254"/>
    </row>
    <row r="324" spans="1:47" s="266" customFormat="1" ht="22.5" hidden="1" x14ac:dyDescent="0.35">
      <c r="A324" s="267" t="s">
        <v>35</v>
      </c>
      <c r="B324" s="265">
        <f>B323/B322</f>
        <v>1.0062514470942348</v>
      </c>
      <c r="C324" s="274">
        <f t="shared" ref="C324" si="78">C323/C322</f>
        <v>0.91438048581343134</v>
      </c>
      <c r="D324" s="309"/>
      <c r="E324" s="265">
        <f>E323/E322</f>
        <v>1</v>
      </c>
      <c r="F324" s="265"/>
      <c r="G324" s="265"/>
      <c r="H324" s="265"/>
      <c r="I324" s="265">
        <f t="shared" ref="I324:AT324" si="79">I323/I322</f>
        <v>1</v>
      </c>
      <c r="J324" s="265"/>
      <c r="K324" s="265">
        <f t="shared" si="79"/>
        <v>1.875</v>
      </c>
      <c r="L324" s="265">
        <f t="shared" si="79"/>
        <v>1</v>
      </c>
      <c r="M324" s="265">
        <f t="shared" si="79"/>
        <v>1</v>
      </c>
      <c r="N324" s="265">
        <f t="shared" si="79"/>
        <v>1</v>
      </c>
      <c r="O324" s="265">
        <f t="shared" si="79"/>
        <v>1</v>
      </c>
      <c r="P324" s="265"/>
      <c r="Q324" s="265">
        <f t="shared" si="79"/>
        <v>1</v>
      </c>
      <c r="R324" s="265"/>
      <c r="S324" s="265">
        <f t="shared" si="79"/>
        <v>1</v>
      </c>
      <c r="T324" s="265"/>
      <c r="U324" s="265"/>
      <c r="V324" s="265"/>
      <c r="W324" s="265">
        <f t="shared" si="79"/>
        <v>1</v>
      </c>
      <c r="X324" s="265">
        <f t="shared" si="79"/>
        <v>1</v>
      </c>
      <c r="Y324" s="265"/>
      <c r="Z324" s="274">
        <f t="shared" si="79"/>
        <v>1.0165955429113325</v>
      </c>
      <c r="AA324" s="274">
        <f t="shared" si="79"/>
        <v>0.74086250241732743</v>
      </c>
      <c r="AB324" s="265">
        <f t="shared" si="79"/>
        <v>1</v>
      </c>
      <c r="AC324" s="265"/>
      <c r="AD324" s="265"/>
      <c r="AE324" s="265"/>
      <c r="AF324" s="265"/>
      <c r="AG324" s="265">
        <f t="shared" si="79"/>
        <v>1</v>
      </c>
      <c r="AH324" s="265">
        <f t="shared" si="79"/>
        <v>2.3333333333333335</v>
      </c>
      <c r="AI324" s="265">
        <f t="shared" si="79"/>
        <v>1</v>
      </c>
      <c r="AJ324" s="265"/>
      <c r="AK324" s="265">
        <f t="shared" si="79"/>
        <v>1</v>
      </c>
      <c r="AL324" s="265"/>
      <c r="AM324" s="265">
        <f t="shared" si="79"/>
        <v>1</v>
      </c>
      <c r="AN324" s="265"/>
      <c r="AO324" s="265">
        <f t="shared" si="79"/>
        <v>1</v>
      </c>
      <c r="AP324" s="265">
        <f t="shared" si="79"/>
        <v>0.5</v>
      </c>
      <c r="AQ324" s="265">
        <f t="shared" si="79"/>
        <v>0.37790697674418605</v>
      </c>
      <c r="AR324" s="265"/>
      <c r="AS324" s="265"/>
      <c r="AT324" s="274">
        <f t="shared" si="79"/>
        <v>0.74086250241732743</v>
      </c>
    </row>
    <row r="325" spans="1:47" s="283" customFormat="1" ht="22.5" hidden="1" x14ac:dyDescent="0.35">
      <c r="A325" s="281" t="s">
        <v>138</v>
      </c>
      <c r="B325" s="282">
        <v>461</v>
      </c>
      <c r="C325" s="263">
        <f>Z325+AA325</f>
        <v>878</v>
      </c>
      <c r="D325" s="309"/>
      <c r="E325" s="282">
        <v>25</v>
      </c>
      <c r="F325" s="282"/>
      <c r="G325" s="282"/>
      <c r="H325" s="282"/>
      <c r="I325" s="282">
        <v>83</v>
      </c>
      <c r="J325" s="282"/>
      <c r="K325" s="282">
        <v>100</v>
      </c>
      <c r="L325" s="282"/>
      <c r="M325" s="282"/>
      <c r="N325" s="282">
        <v>182</v>
      </c>
      <c r="O325" s="282">
        <v>105</v>
      </c>
      <c r="P325" s="282"/>
      <c r="Q325" s="282"/>
      <c r="R325" s="282"/>
      <c r="S325" s="282">
        <v>233</v>
      </c>
      <c r="T325" s="282"/>
      <c r="U325" s="282"/>
      <c r="V325" s="282">
        <v>150</v>
      </c>
      <c r="W325" s="282"/>
      <c r="X325" s="282"/>
      <c r="Y325" s="282"/>
      <c r="Z325" s="263">
        <f>SUM(E325:Y325)</f>
        <v>878</v>
      </c>
      <c r="AA325" s="263">
        <v>0</v>
      </c>
      <c r="AB325" s="282"/>
      <c r="AC325" s="282"/>
      <c r="AD325" s="282"/>
      <c r="AE325" s="282"/>
      <c r="AF325" s="282"/>
      <c r="AG325" s="282"/>
      <c r="AH325" s="282"/>
      <c r="AI325" s="282"/>
      <c r="AJ325" s="282"/>
      <c r="AK325" s="282"/>
      <c r="AL325" s="282"/>
      <c r="AM325" s="282"/>
      <c r="AN325" s="282"/>
      <c r="AO325" s="282"/>
      <c r="AP325" s="282"/>
      <c r="AQ325" s="282"/>
      <c r="AR325" s="282"/>
      <c r="AS325" s="282"/>
      <c r="AT325" s="263">
        <v>0</v>
      </c>
    </row>
    <row r="326" spans="1:47" s="284" customFormat="1" ht="21.75" hidden="1" x14ac:dyDescent="0.3">
      <c r="A326" s="263" t="s">
        <v>139</v>
      </c>
      <c r="B326" s="263">
        <v>558</v>
      </c>
      <c r="C326" s="263">
        <f>SUM(Z326+AA326)</f>
        <v>607</v>
      </c>
      <c r="D326" s="276"/>
      <c r="E326" s="263">
        <v>100</v>
      </c>
      <c r="F326" s="263"/>
      <c r="G326" s="263"/>
      <c r="H326" s="263"/>
      <c r="I326" s="263">
        <v>83</v>
      </c>
      <c r="J326" s="263"/>
      <c r="K326" s="263">
        <v>100</v>
      </c>
      <c r="L326" s="263"/>
      <c r="M326" s="263"/>
      <c r="N326" s="263">
        <v>182</v>
      </c>
      <c r="O326" s="263">
        <v>105</v>
      </c>
      <c r="P326" s="263"/>
      <c r="Q326" s="263"/>
      <c r="R326" s="263"/>
      <c r="S326" s="263">
        <v>37</v>
      </c>
      <c r="T326" s="263"/>
      <c r="U326" s="263"/>
      <c r="V326" s="263"/>
      <c r="W326" s="263"/>
      <c r="X326" s="263"/>
      <c r="Y326" s="263"/>
      <c r="Z326" s="263">
        <f>SUM(D326:Y326)</f>
        <v>607</v>
      </c>
      <c r="AA326" s="263">
        <v>0</v>
      </c>
      <c r="AB326" s="263"/>
      <c r="AC326" s="263"/>
      <c r="AD326" s="263"/>
      <c r="AE326" s="263"/>
      <c r="AF326" s="263"/>
      <c r="AG326" s="263"/>
      <c r="AH326" s="263"/>
      <c r="AI326" s="263"/>
      <c r="AJ326" s="263"/>
      <c r="AK326" s="263"/>
      <c r="AL326" s="263"/>
      <c r="AM326" s="263"/>
      <c r="AN326" s="263"/>
      <c r="AO326" s="263"/>
      <c r="AP326" s="263"/>
      <c r="AQ326" s="263"/>
      <c r="AR326" s="263"/>
      <c r="AS326" s="263"/>
      <c r="AT326" s="263"/>
      <c r="AU326" s="283"/>
    </row>
    <row r="327" spans="1:47" s="266" customFormat="1" ht="22.5" hidden="1" x14ac:dyDescent="0.35">
      <c r="A327" s="267" t="s">
        <v>35</v>
      </c>
      <c r="B327" s="265">
        <f>B326/B325</f>
        <v>1.210412147505423</v>
      </c>
      <c r="C327" s="274">
        <f t="shared" ref="C327:Z327" si="80">C326/C325</f>
        <v>0.69134396355353078</v>
      </c>
      <c r="D327" s="309"/>
      <c r="E327" s="265">
        <f t="shared" si="80"/>
        <v>4</v>
      </c>
      <c r="F327" s="265"/>
      <c r="G327" s="265"/>
      <c r="H327" s="265"/>
      <c r="I327" s="265">
        <f t="shared" si="80"/>
        <v>1</v>
      </c>
      <c r="J327" s="265"/>
      <c r="K327" s="265">
        <f t="shared" si="80"/>
        <v>1</v>
      </c>
      <c r="L327" s="265"/>
      <c r="M327" s="265"/>
      <c r="N327" s="265">
        <f t="shared" si="80"/>
        <v>1</v>
      </c>
      <c r="O327" s="265">
        <f t="shared" si="80"/>
        <v>1</v>
      </c>
      <c r="P327" s="265"/>
      <c r="Q327" s="265"/>
      <c r="R327" s="265"/>
      <c r="S327" s="265">
        <f t="shared" si="80"/>
        <v>0.15879828326180256</v>
      </c>
      <c r="T327" s="265"/>
      <c r="U327" s="265"/>
      <c r="V327" s="265">
        <f t="shared" si="80"/>
        <v>0</v>
      </c>
      <c r="W327" s="265"/>
      <c r="X327" s="265"/>
      <c r="Y327" s="265"/>
      <c r="Z327" s="274">
        <f t="shared" si="80"/>
        <v>0.69134396355353078</v>
      </c>
      <c r="AA327" s="274"/>
      <c r="AB327" s="265"/>
      <c r="AC327" s="265"/>
      <c r="AD327" s="265"/>
      <c r="AE327" s="265"/>
      <c r="AF327" s="265"/>
      <c r="AG327" s="265"/>
      <c r="AH327" s="265"/>
      <c r="AI327" s="265"/>
      <c r="AJ327" s="265"/>
      <c r="AK327" s="265"/>
      <c r="AL327" s="265"/>
      <c r="AM327" s="265"/>
      <c r="AN327" s="265"/>
      <c r="AO327" s="265"/>
      <c r="AP327" s="265"/>
      <c r="AQ327" s="265"/>
      <c r="AR327" s="265"/>
      <c r="AS327" s="265"/>
      <c r="AT327" s="274"/>
    </row>
    <row r="328" spans="1:47" s="248" customFormat="1" ht="22.5" x14ac:dyDescent="0.35">
      <c r="A328" s="131" t="s">
        <v>249</v>
      </c>
      <c r="B328" s="258"/>
      <c r="C328" s="146"/>
      <c r="D328" s="309"/>
      <c r="E328" s="259"/>
      <c r="F328" s="259"/>
      <c r="G328" s="259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60"/>
      <c r="V328" s="259"/>
      <c r="W328" s="259"/>
      <c r="X328" s="259"/>
      <c r="Y328" s="259"/>
      <c r="Z328" s="257">
        <f>SUM(E328:Y328)</f>
        <v>0</v>
      </c>
      <c r="AA328" s="257">
        <f>SUM(AB328:AS328)</f>
        <v>0</v>
      </c>
      <c r="AB328" s="259"/>
      <c r="AC328" s="259"/>
      <c r="AD328" s="259"/>
      <c r="AE328" s="259"/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147">
        <f>SUM(AB328:AS328)</f>
        <v>0</v>
      </c>
    </row>
    <row r="329" spans="1:47" s="256" customFormat="1" ht="22.5" x14ac:dyDescent="0.35">
      <c r="A329" s="118" t="s">
        <v>250</v>
      </c>
      <c r="B329" s="146">
        <v>3650</v>
      </c>
      <c r="C329" s="146">
        <f t="shared" ref="C329:C333" si="81">Z329+AA329</f>
        <v>4625</v>
      </c>
      <c r="D329" s="276"/>
      <c r="E329" s="147">
        <v>725</v>
      </c>
      <c r="F329" s="147"/>
      <c r="G329" s="147">
        <v>150</v>
      </c>
      <c r="H329" s="147"/>
      <c r="I329" s="147">
        <v>180</v>
      </c>
      <c r="J329" s="147"/>
      <c r="K329" s="147">
        <v>280</v>
      </c>
      <c r="L329" s="147">
        <v>165</v>
      </c>
      <c r="M329" s="147">
        <v>1133</v>
      </c>
      <c r="N329" s="147">
        <v>78</v>
      </c>
      <c r="O329" s="147">
        <v>586</v>
      </c>
      <c r="P329" s="147"/>
      <c r="Q329" s="147">
        <v>30</v>
      </c>
      <c r="R329" s="147"/>
      <c r="S329" s="147">
        <v>475</v>
      </c>
      <c r="T329" s="147"/>
      <c r="U329" s="261"/>
      <c r="V329" s="147"/>
      <c r="W329" s="147">
        <v>32</v>
      </c>
      <c r="X329" s="147">
        <v>10</v>
      </c>
      <c r="Y329" s="147"/>
      <c r="Z329" s="257">
        <f t="shared" ref="Z329:Z333" si="82">SUM(E329:Y329)</f>
        <v>3844</v>
      </c>
      <c r="AA329" s="257">
        <f t="shared" ref="AA329:AA333" si="83">SUM(AB329:AS329)</f>
        <v>781</v>
      </c>
      <c r="AB329" s="147">
        <v>40</v>
      </c>
      <c r="AC329" s="147">
        <v>50</v>
      </c>
      <c r="AD329" s="147">
        <v>30</v>
      </c>
      <c r="AE329" s="147">
        <v>150</v>
      </c>
      <c r="AF329" s="147"/>
      <c r="AG329" s="262">
        <v>60</v>
      </c>
      <c r="AH329" s="147">
        <v>220</v>
      </c>
      <c r="AI329" s="147"/>
      <c r="AJ329" s="147"/>
      <c r="AK329" s="262">
        <v>54</v>
      </c>
      <c r="AL329" s="147"/>
      <c r="AM329" s="147">
        <v>5</v>
      </c>
      <c r="AN329" s="147"/>
      <c r="AO329" s="262">
        <v>62</v>
      </c>
      <c r="AP329" s="147">
        <v>40</v>
      </c>
      <c r="AQ329" s="147">
        <v>70</v>
      </c>
      <c r="AR329" s="147"/>
      <c r="AS329" s="147"/>
      <c r="AT329" s="147">
        <f t="shared" ref="AT329:AT333" si="84">SUM(AB329:AS329)</f>
        <v>781</v>
      </c>
      <c r="AU329" s="248"/>
    </row>
    <row r="330" spans="1:47" s="248" customFormat="1" ht="22.5" hidden="1" x14ac:dyDescent="0.35">
      <c r="A330" s="131" t="s">
        <v>253</v>
      </c>
      <c r="B330" s="258">
        <v>6627</v>
      </c>
      <c r="C330" s="146">
        <v>4990</v>
      </c>
      <c r="D330" s="309"/>
      <c r="E330" s="259"/>
      <c r="F330" s="259"/>
      <c r="G330" s="259"/>
      <c r="H330" s="259"/>
      <c r="I330" s="259"/>
      <c r="J330" s="259"/>
      <c r="K330" s="259">
        <v>300</v>
      </c>
      <c r="L330" s="259"/>
      <c r="M330" s="259"/>
      <c r="N330" s="259"/>
      <c r="O330" s="259"/>
      <c r="P330" s="259"/>
      <c r="Q330" s="259"/>
      <c r="R330" s="259"/>
      <c r="S330" s="259"/>
      <c r="T330" s="259"/>
      <c r="U330" s="260"/>
      <c r="V330" s="259"/>
      <c r="W330" s="259"/>
      <c r="X330" s="259"/>
      <c r="Y330" s="259"/>
      <c r="Z330" s="257">
        <f>SUM(E330:Y330)</f>
        <v>300</v>
      </c>
      <c r="AA330" s="257">
        <f>SUM(AB330:AS330)</f>
        <v>0</v>
      </c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147">
        <f>SUM(AB330:AS330)</f>
        <v>0</v>
      </c>
    </row>
    <row r="331" spans="1:47" s="248" customFormat="1" ht="22.5" hidden="1" x14ac:dyDescent="0.35">
      <c r="A331" s="131" t="s">
        <v>254</v>
      </c>
      <c r="B331" s="258">
        <f>B329*0.45</f>
        <v>1642.5</v>
      </c>
      <c r="C331" s="146">
        <f>C329*0.45</f>
        <v>2081.25</v>
      </c>
      <c r="D331" s="30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60"/>
      <c r="V331" s="259"/>
      <c r="W331" s="259"/>
      <c r="X331" s="259"/>
      <c r="Y331" s="259"/>
      <c r="Z331" s="257"/>
      <c r="AA331" s="257"/>
      <c r="AB331" s="259"/>
      <c r="AC331" s="259"/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259"/>
      <c r="AP331" s="259"/>
      <c r="AQ331" s="259"/>
      <c r="AR331" s="259"/>
      <c r="AS331" s="259"/>
      <c r="AT331" s="147"/>
    </row>
    <row r="332" spans="1:47" s="248" customFormat="1" ht="22.5" x14ac:dyDescent="0.35">
      <c r="A332" s="131" t="s">
        <v>255</v>
      </c>
      <c r="B332" s="278">
        <f>B329/B330</f>
        <v>0.55077712388712841</v>
      </c>
      <c r="C332" s="270">
        <f>C329/C330</f>
        <v>0.92685370741482964</v>
      </c>
      <c r="D332" s="309"/>
      <c r="E332" s="259"/>
      <c r="F332" s="259"/>
      <c r="G332" s="259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60"/>
      <c r="V332" s="259"/>
      <c r="W332" s="259"/>
      <c r="X332" s="259"/>
      <c r="Y332" s="259"/>
      <c r="Z332" s="257"/>
      <c r="AA332" s="257"/>
      <c r="AB332" s="259"/>
      <c r="AC332" s="259"/>
      <c r="AD332" s="259"/>
      <c r="AE332" s="259"/>
      <c r="AF332" s="259"/>
      <c r="AG332" s="259"/>
      <c r="AH332" s="259"/>
      <c r="AI332" s="259"/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147"/>
    </row>
    <row r="333" spans="1:47" s="256" customFormat="1" ht="22.5" x14ac:dyDescent="0.35">
      <c r="A333" s="118" t="s">
        <v>251</v>
      </c>
      <c r="B333" s="146">
        <v>35685</v>
      </c>
      <c r="C333" s="146">
        <f t="shared" si="81"/>
        <v>44245</v>
      </c>
      <c r="D333" s="276"/>
      <c r="E333" s="147">
        <v>5100</v>
      </c>
      <c r="F333" s="147"/>
      <c r="G333" s="147"/>
      <c r="H333" s="147"/>
      <c r="I333" s="147">
        <v>10000</v>
      </c>
      <c r="J333" s="147"/>
      <c r="K333" s="147">
        <v>400</v>
      </c>
      <c r="L333" s="147"/>
      <c r="M333" s="147">
        <v>16160</v>
      </c>
      <c r="N333" s="147">
        <v>2680</v>
      </c>
      <c r="O333" s="147">
        <v>7465</v>
      </c>
      <c r="P333" s="147"/>
      <c r="Q333" s="147"/>
      <c r="R333" s="147"/>
      <c r="S333" s="147">
        <v>2440</v>
      </c>
      <c r="T333" s="147"/>
      <c r="U333" s="261"/>
      <c r="V333" s="147"/>
      <c r="W333" s="147"/>
      <c r="X333" s="147"/>
      <c r="Y333" s="147"/>
      <c r="Z333" s="257">
        <f t="shared" si="82"/>
        <v>44245</v>
      </c>
      <c r="AA333" s="257">
        <f t="shared" si="83"/>
        <v>0</v>
      </c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>
        <f t="shared" si="84"/>
        <v>0</v>
      </c>
      <c r="AU333" s="248"/>
    </row>
    <row r="334" spans="1:47" ht="22.5" hidden="1" x14ac:dyDescent="0.35">
      <c r="A334" s="72" t="s">
        <v>253</v>
      </c>
      <c r="B334" s="74">
        <v>33418</v>
      </c>
      <c r="C334" s="117">
        <v>34931</v>
      </c>
      <c r="D334" s="310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3"/>
      <c r="V334" s="72"/>
      <c r="W334" s="72"/>
      <c r="X334" s="72"/>
      <c r="Y334" s="72"/>
      <c r="Z334" s="203"/>
      <c r="AA334" s="203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118"/>
    </row>
    <row r="335" spans="1:47" ht="22.5" hidden="1" x14ac:dyDescent="0.35">
      <c r="A335" s="72" t="s">
        <v>254</v>
      </c>
      <c r="B335" s="74">
        <f>B333*0.3</f>
        <v>10705.5</v>
      </c>
      <c r="C335" s="146">
        <f>C333*0.3</f>
        <v>13273.5</v>
      </c>
      <c r="D335" s="310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3"/>
      <c r="V335" s="72"/>
      <c r="W335" s="72"/>
      <c r="X335" s="72"/>
      <c r="Y335" s="72"/>
      <c r="Z335" s="203"/>
      <c r="AA335" s="203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118"/>
    </row>
    <row r="336" spans="1:47" ht="19.5" customHeight="1" x14ac:dyDescent="0.35">
      <c r="A336" s="72" t="s">
        <v>255</v>
      </c>
      <c r="B336" s="279">
        <f>B333/B334</f>
        <v>1.0678376922616555</v>
      </c>
      <c r="C336" s="275">
        <f>C333/C334</f>
        <v>1.2666399473247258</v>
      </c>
      <c r="D336" s="310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3"/>
      <c r="V336" s="72"/>
      <c r="W336" s="72"/>
      <c r="X336" s="72"/>
      <c r="Y336" s="72"/>
      <c r="Z336" s="203"/>
      <c r="AA336" s="203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118"/>
    </row>
    <row r="337" spans="1:46" s="120" customFormat="1" ht="22.5" hidden="1" x14ac:dyDescent="0.35">
      <c r="A337" s="118" t="s">
        <v>256</v>
      </c>
      <c r="B337" s="117"/>
      <c r="C337" s="117"/>
      <c r="D337" s="276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9"/>
      <c r="V337" s="118"/>
      <c r="W337" s="118"/>
      <c r="X337" s="118"/>
      <c r="Y337" s="118"/>
      <c r="Z337" s="203"/>
      <c r="AA337" s="203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</row>
    <row r="338" spans="1:46" s="75" customFormat="1" ht="22.5" hidden="1" x14ac:dyDescent="0.35">
      <c r="A338" s="72" t="s">
        <v>253</v>
      </c>
      <c r="B338" s="74"/>
      <c r="C338" s="117">
        <v>49901</v>
      </c>
      <c r="D338" s="310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269"/>
      <c r="V338" s="72"/>
      <c r="W338" s="72"/>
      <c r="X338" s="72"/>
      <c r="Y338" s="72"/>
      <c r="Z338" s="203"/>
      <c r="AA338" s="203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118"/>
    </row>
    <row r="339" spans="1:46" s="75" customFormat="1" ht="22.5" hidden="1" x14ac:dyDescent="0.35">
      <c r="A339" s="72" t="s">
        <v>254</v>
      </c>
      <c r="B339" s="74"/>
      <c r="C339" s="117">
        <f>C337*0.19</f>
        <v>0</v>
      </c>
      <c r="D339" s="310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3"/>
      <c r="V339" s="72"/>
      <c r="W339" s="72"/>
      <c r="X339" s="72"/>
      <c r="Y339" s="72"/>
      <c r="Z339" s="203"/>
      <c r="AA339" s="203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118"/>
    </row>
    <row r="340" spans="1:46" s="75" customFormat="1" ht="22.5" hidden="1" x14ac:dyDescent="0.35">
      <c r="A340" s="72" t="s">
        <v>255</v>
      </c>
      <c r="B340" s="74"/>
      <c r="C340" s="270">
        <f>C337/C338</f>
        <v>0</v>
      </c>
      <c r="D340" s="310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3"/>
      <c r="V340" s="72"/>
      <c r="W340" s="72"/>
      <c r="X340" s="72"/>
      <c r="Y340" s="72"/>
      <c r="Z340" s="203"/>
      <c r="AA340" s="203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118"/>
    </row>
    <row r="341" spans="1:46" ht="22.5" hidden="1" x14ac:dyDescent="0.35">
      <c r="A341" s="72" t="s">
        <v>154</v>
      </c>
      <c r="B341" s="280">
        <v>12131</v>
      </c>
      <c r="C341" s="146">
        <f>C331+C335+C339</f>
        <v>15354.75</v>
      </c>
      <c r="D341" s="310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6" ht="22.5" hidden="1" x14ac:dyDescent="0.35">
      <c r="A342" s="72" t="s">
        <v>274</v>
      </c>
      <c r="B342" s="74">
        <v>5871</v>
      </c>
      <c r="C342" s="117">
        <v>7192.2</v>
      </c>
      <c r="D342" s="310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  <row r="343" spans="1:46" ht="22.5" x14ac:dyDescent="0.35">
      <c r="A343" s="72" t="s">
        <v>252</v>
      </c>
      <c r="B343" s="310">
        <f>B341/B342*10</f>
        <v>20.662578777039688</v>
      </c>
      <c r="C343" s="276">
        <f>C341/C342*10</f>
        <v>21.349169934095272</v>
      </c>
      <c r="D343" s="310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203"/>
      <c r="AA343" s="203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8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2020-08-13T08:51:15Z</cp:lastPrinted>
  <dcterms:created xsi:type="dcterms:W3CDTF">2017-06-08T05:54:08Z</dcterms:created>
  <dcterms:modified xsi:type="dcterms:W3CDTF">2020-08-17T07:43:53Z</dcterms:modified>
</cp:coreProperties>
</file>