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C285" i="1" l="1"/>
  <c r="E285" i="1"/>
  <c r="AT277" i="1"/>
  <c r="AA277" i="1"/>
  <c r="Z277" i="1"/>
  <c r="C277" i="1" s="1"/>
  <c r="AT267" i="1"/>
  <c r="AT268" i="1"/>
  <c r="AT269" i="1"/>
  <c r="AA267" i="1"/>
  <c r="AA268" i="1"/>
  <c r="AA269" i="1"/>
  <c r="Z267" i="1"/>
  <c r="Z268" i="1"/>
  <c r="Z269" i="1"/>
  <c r="C267" i="1"/>
  <c r="C269" i="1"/>
  <c r="C268" i="1" l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E326" i="1"/>
  <c r="B326" i="1"/>
  <c r="AT327" i="1"/>
  <c r="AT328" i="1"/>
  <c r="AA327" i="1"/>
  <c r="AA328" i="1"/>
  <c r="Z327" i="1"/>
  <c r="C327" i="1" s="1"/>
  <c r="Z328" i="1"/>
  <c r="C328" i="1" s="1"/>
  <c r="Z325" i="1" l="1"/>
  <c r="AA325" i="1"/>
  <c r="AT325" i="1"/>
  <c r="C325" i="1" l="1"/>
  <c r="B291" i="1"/>
  <c r="B295" i="1"/>
  <c r="X281" i="1" l="1"/>
  <c r="AN291" i="1" l="1"/>
  <c r="AT326" i="1" l="1"/>
  <c r="AA326" i="1"/>
  <c r="Z326" i="1"/>
  <c r="C326" i="1" l="1"/>
  <c r="B286" i="1"/>
  <c r="B284" i="1"/>
  <c r="B283" i="1"/>
  <c r="B282" i="1"/>
  <c r="B280" i="1"/>
  <c r="AT324" i="1" l="1"/>
  <c r="AA324" i="1"/>
  <c r="Z324" i="1"/>
  <c r="C324" i="1" l="1"/>
  <c r="B350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E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89" i="1"/>
  <c r="AA290" i="1"/>
  <c r="AA292" i="1"/>
  <c r="AA293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AA291" i="1"/>
  <c r="C288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T274" i="1"/>
  <c r="AA274" i="1"/>
  <c r="Z274" i="1"/>
  <c r="C291" i="1" l="1"/>
  <c r="C295" i="1"/>
  <c r="AT264" i="1"/>
  <c r="AT282" i="1" s="1"/>
  <c r="AA264" i="1"/>
  <c r="AA282" i="1" s="1"/>
  <c r="Z264" i="1"/>
  <c r="Z282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82" i="1" l="1"/>
  <c r="AA259" i="1" l="1"/>
  <c r="AT259" i="1"/>
  <c r="Z259" i="1"/>
  <c r="B271" i="1" l="1"/>
  <c r="B260" i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G284" i="1"/>
  <c r="H284" i="1"/>
  <c r="I284" i="1"/>
  <c r="J284" i="1"/>
  <c r="K284" i="1"/>
  <c r="L284" i="1"/>
  <c r="M284" i="1"/>
  <c r="O284" i="1"/>
  <c r="P284" i="1"/>
  <c r="Q284" i="1"/>
  <c r="R284" i="1"/>
  <c r="S284" i="1"/>
  <c r="T284" i="1"/>
  <c r="U284" i="1"/>
  <c r="V284" i="1"/>
  <c r="W284" i="1"/>
  <c r="X284" i="1"/>
  <c r="Y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G283" i="1"/>
  <c r="H283" i="1"/>
  <c r="I283" i="1"/>
  <c r="J283" i="1"/>
  <c r="K283" i="1"/>
  <c r="L283" i="1"/>
  <c r="M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O281" i="1"/>
  <c r="AQ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5" i="1"/>
  <c r="AA276" i="1"/>
  <c r="AA272" i="1"/>
  <c r="Z273" i="1"/>
  <c r="Z275" i="1"/>
  <c r="Z276" i="1"/>
  <c r="Z272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Z260" i="1" l="1"/>
  <c r="AT260" i="1"/>
  <c r="AT261" i="1" s="1"/>
  <c r="AA260" i="1"/>
  <c r="AA261" i="1" s="1"/>
  <c r="AA271" i="1"/>
  <c r="AT271" i="1"/>
  <c r="C273" i="1"/>
  <c r="C263" i="1"/>
  <c r="Z271" i="1"/>
  <c r="Z284" i="1"/>
  <c r="Z280" i="1"/>
  <c r="Z283" i="1"/>
  <c r="AS279" i="1"/>
  <c r="AQ279" i="1"/>
  <c r="AO279" i="1"/>
  <c r="AM279" i="1"/>
  <c r="AK279" i="1"/>
  <c r="AI279" i="1"/>
  <c r="AG279" i="1"/>
  <c r="AE279" i="1"/>
  <c r="AC279" i="1"/>
  <c r="M279" i="1"/>
  <c r="O279" i="1"/>
  <c r="P279" i="1"/>
  <c r="E279" i="1"/>
  <c r="X279" i="1"/>
  <c r="V279" i="1"/>
  <c r="T279" i="1"/>
  <c r="R279" i="1"/>
  <c r="L279" i="1"/>
  <c r="J279" i="1"/>
  <c r="H279" i="1"/>
  <c r="AA280" i="1"/>
  <c r="AA283" i="1"/>
  <c r="AT280" i="1"/>
  <c r="AT283" i="1"/>
  <c r="AR279" i="1"/>
  <c r="AP279" i="1"/>
  <c r="AN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83" i="1"/>
  <c r="C266" i="1"/>
  <c r="C284" i="1" s="1"/>
  <c r="E334" i="1"/>
  <c r="I334" i="1"/>
  <c r="K334" i="1"/>
  <c r="N334" i="1"/>
  <c r="O334" i="1"/>
  <c r="S334" i="1"/>
  <c r="V334" i="1"/>
  <c r="B334" i="1"/>
  <c r="Z332" i="1"/>
  <c r="C332" i="1" s="1"/>
  <c r="C260" i="1" l="1"/>
  <c r="C281" i="1"/>
  <c r="C271" i="1"/>
  <c r="AA279" i="1"/>
  <c r="Z279" i="1"/>
  <c r="Z261" i="1"/>
  <c r="AT279" i="1"/>
  <c r="C280" i="1"/>
  <c r="B343" i="1"/>
  <c r="B342" i="1"/>
  <c r="B339" i="1"/>
  <c r="B338" i="1"/>
  <c r="C279" i="1" l="1"/>
  <c r="C261" i="1"/>
  <c r="C347" i="1" l="1"/>
  <c r="C346" i="1"/>
  <c r="Z330" i="1" l="1"/>
  <c r="B331" i="1" l="1"/>
  <c r="I331" i="1"/>
  <c r="K331" i="1"/>
  <c r="L331" i="1"/>
  <c r="M331" i="1"/>
  <c r="N331" i="1"/>
  <c r="O331" i="1"/>
  <c r="Q331" i="1"/>
  <c r="S331" i="1"/>
  <c r="W331" i="1"/>
  <c r="X331" i="1"/>
  <c r="AB331" i="1"/>
  <c r="AG331" i="1"/>
  <c r="AH331" i="1"/>
  <c r="AI331" i="1"/>
  <c r="AK331" i="1"/>
  <c r="AM331" i="1"/>
  <c r="AO331" i="1"/>
  <c r="AP331" i="1"/>
  <c r="AQ331" i="1"/>
  <c r="E331" i="1"/>
  <c r="AT323" i="1" l="1"/>
  <c r="AA323" i="1"/>
  <c r="Z323" i="1"/>
  <c r="C323" i="1" l="1"/>
  <c r="AT330" i="1"/>
  <c r="AA330" i="1"/>
  <c r="C330" i="1" l="1"/>
  <c r="AT337" i="1"/>
  <c r="AT336" i="1"/>
  <c r="AT340" i="1"/>
  <c r="AA337" i="1"/>
  <c r="AA336" i="1"/>
  <c r="AA340" i="1"/>
  <c r="Z337" i="1"/>
  <c r="Z336" i="1"/>
  <c r="Z340" i="1"/>
  <c r="AT335" i="1"/>
  <c r="AA335" i="1"/>
  <c r="Z335" i="1"/>
  <c r="C340" i="1" l="1"/>
  <c r="C336" i="1"/>
  <c r="L297" i="1"/>
  <c r="L298" i="1" s="1"/>
  <c r="G297" i="1"/>
  <c r="G298" i="1" s="1"/>
  <c r="C339" i="1" l="1"/>
  <c r="C338" i="1"/>
  <c r="C343" i="1"/>
  <c r="C342" i="1"/>
  <c r="AT329" i="1"/>
  <c r="AT331" i="1" s="1"/>
  <c r="AA329" i="1"/>
  <c r="AA331" i="1" s="1"/>
  <c r="Z329" i="1"/>
  <c r="Z331" i="1" s="1"/>
  <c r="AA258" i="1"/>
  <c r="AT258" i="1"/>
  <c r="Z258" i="1"/>
  <c r="C258" i="1" l="1"/>
  <c r="C348" i="1"/>
  <c r="C350" i="1" s="1"/>
  <c r="C331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3" i="1"/>
  <c r="Z334" i="1" s="1"/>
  <c r="C333" i="1" l="1"/>
  <c r="C334" i="1" s="1"/>
</calcChain>
</file>

<file path=xl/sharedStrings.xml><?xml version="1.0" encoding="utf-8"?>
<sst xmlns="http://schemas.openxmlformats.org/spreadsheetml/2006/main" count="379" uniqueCount="280">
  <si>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</si>
  <si>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</si>
  <si>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</si>
  <si>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</si>
  <si>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</si>
  <si>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</si>
  <si>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</si>
  <si>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</si>
  <si>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</si>
  <si>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</si>
  <si>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</si>
  <si>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</si>
  <si>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</si>
  <si>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</si>
  <si>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</si>
  <si>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</si>
  <si>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</si>
  <si>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</si>
  <si>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</si>
  <si>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</si>
  <si>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</si>
  <si>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</si>
  <si>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</si>
  <si>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</si>
  <si>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</si>
  <si>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</si>
  <si>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</si>
  <si>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</si>
  <si>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</si>
  <si>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</si>
  <si>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</si>
  <si>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</si>
  <si>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</si>
  <si>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</si>
  <si>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</si>
  <si>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</si>
  <si>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</si>
  <si>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</si>
  <si>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</si>
  <si>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</si>
  <si>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</si>
  <si>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</si>
  <si>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</si>
  <si>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</si>
  <si>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</si>
  <si>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</si>
  <si>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</si>
  <si>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</si>
  <si>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</si>
  <si>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</si>
  <si>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</si>
  <si>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</si>
  <si>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</si>
  <si>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</si>
  <si>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</si>
  <si>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</si>
  <si>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</si>
  <si>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</si>
  <si>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</si>
  <si>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</si>
  <si>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</si>
  <si>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</si>
  <si>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</si>
  <si>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</si>
  <si>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</si>
  <si>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</si>
  <si>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</si>
  <si>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</si>
  <si>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</si>
  <si>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</si>
  <si>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</si>
  <si>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</si>
  <si>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</si>
  <si>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</si>
  <si>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</si>
  <si>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</si>
  <si>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</si>
  <si>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</si>
  <si>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</si>
  <si>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</si>
  <si>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</si>
  <si>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</si>
  <si>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</si>
  <si>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</si>
  <si>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</si>
  <si>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</si>
  <si>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</si>
  <si>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</si>
  <si>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</si>
  <si>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</si>
  <si>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</si>
  <si>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</si>
  <si>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</si>
  <si>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</si>
  <si>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</si>
  <si>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</si>
  <si>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</si>
  <si>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</si>
  <si>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</si>
  <si>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</si>
  <si>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</si>
  <si>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</si>
  <si>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</si>
  <si>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</si>
  <si>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</si>
  <si>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</si>
  <si>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</si>
  <si>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</si>
  <si>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</si>
  <si>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</si>
  <si>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</si>
  <si>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</si>
  <si>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</si>
  <si>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</si>
  <si>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</si>
  <si>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</si>
  <si>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</si>
  <si>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</si>
  <si>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</si>
  <si>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</si>
  <si>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</si>
  <si>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</si>
  <si>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</si>
  <si>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</si>
  <si>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</si>
  <si>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</si>
  <si>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</si>
  <si>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</si>
  <si>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</si>
  <si>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</si>
  <si>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</si>
  <si>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</si>
  <si>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</si>
  <si>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</si>
  <si>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</si>
  <si>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</si>
  <si>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</si>
  <si>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</si>
  <si>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</si>
  <si>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</si>
  <si>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</si>
  <si>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</si>
  <si>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</si>
  <si>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</si>
  <si>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</si>
  <si>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</si>
  <si>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</si>
  <si>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</si>
  <si>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</si>
  <si>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</si>
  <si>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</si>
  <si>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</si>
  <si>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</si>
  <si>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</si>
  <si>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</si>
  <si>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</si>
  <si>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</si>
  <si>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</si>
  <si>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</si>
  <si>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</si>
  <si>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</si>
  <si>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</si>
  <si>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</si>
  <si>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</si>
  <si>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</si>
  <si>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</si>
  <si>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</si>
  <si>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</si>
  <si>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</si>
  <si>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</si>
  <si>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</si>
  <si>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</si>
  <si>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</si>
  <si>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</si>
  <si>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</si>
  <si>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</si>
  <si>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</si>
  <si>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</si>
  <si>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</si>
  <si>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</si>
  <si>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</si>
  <si>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</si>
  <si>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</si>
  <si>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</si>
  <si>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</si>
  <si>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</si>
  <si>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</si>
  <si>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</si>
  <si>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</si>
  <si>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</si>
  <si>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</si>
  <si>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</si>
  <si>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</si>
  <si>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</si>
  <si>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</si>
  <si>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</si>
  <si>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</si>
  <si>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</si>
  <si>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</si>
  <si>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</si>
  <si>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</si>
  <si>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</si>
  <si>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</si>
  <si>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</si>
  <si>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</si>
  <si>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</si>
  <si>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</si>
  <si>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</si>
  <si>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</si>
  <si>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</si>
  <si>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</si>
  <si>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</si>
  <si>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</si>
  <si>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</si>
  <si>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</si>
  <si>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</si>
  <si>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</si>
  <si>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</si>
  <si>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</si>
  <si>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</si>
  <si>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</si>
  <si>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</si>
  <si>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</si>
  <si>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</si>
  <si>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</si>
  <si>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</si>
  <si>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</si>
  <si>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</si>
  <si>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</si>
  <si>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</si>
  <si>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</si>
  <si>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</si>
  <si>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</si>
  <si>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</si>
  <si>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</si>
  <si>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</si>
  <si>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</si>
  <si>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</si>
  <si>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</si>
  <si>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</si>
  <si>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</si>
  <si>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</si>
  <si>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</si>
  <si>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</si>
  <si>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</si>
  <si>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</si>
  <si>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</si>
  <si>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</si>
  <si>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</si>
  <si>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</si>
  <si>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</si>
  <si>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</si>
  <si>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</si>
  <si>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</si>
  <si>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</si>
  <si>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</si>
  <si>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</si>
  <si>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</si>
  <si>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</si>
  <si>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</si>
  <si>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</si>
  <si>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</si>
  <si>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</si>
  <si>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</si>
  <si>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</si>
  <si>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</si>
  <si>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</si>
  <si>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</si>
  <si>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</si>
  <si>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</si>
  <si>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</si>
  <si>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</si>
  <si>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</si>
  <si>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</si>
  <si>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</si>
  <si>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</si>
  <si>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 xml:space="preserve">         рожь</t>
  </si>
  <si>
    <t xml:space="preserve">         пшеница </t>
  </si>
  <si>
    <t xml:space="preserve">        вика+овес</t>
  </si>
  <si>
    <t>Информация о сельскохозяйственных работах на 26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</si>
</sst>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0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T328" sqref="T328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1.57031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5.28515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15" t="s">
        <v>279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16" t="s">
        <v>2</v>
      </c>
      <c r="B4" s="318" t="s">
        <v>216</v>
      </c>
      <c r="C4" s="320" t="s">
        <v>215</v>
      </c>
      <c r="D4" s="320" t="s">
        <v>262</v>
      </c>
      <c r="E4" s="322" t="s">
        <v>213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17"/>
      <c r="B5" s="319"/>
      <c r="C5" s="321"/>
      <c r="D5" s="321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121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25" t="s">
        <v>156</v>
      </c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29"/>
      <c r="B229" s="329"/>
      <c r="C229" s="329"/>
      <c r="D229" s="329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  <c r="AA229" s="191"/>
      <c r="AT229" s="124"/>
      <c r="AU229" s="112"/>
    </row>
    <row r="230" spans="1:47" s="107" customFormat="1" ht="43.9" hidden="1" customHeight="1" x14ac:dyDescent="0.2">
      <c r="A230" s="330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  <c r="Z230" s="330"/>
      <c r="AA230" s="192"/>
      <c r="AT230" s="124"/>
      <c r="AU230" s="112"/>
    </row>
    <row r="231" spans="1:47" s="75" customFormat="1" ht="18" hidden="1" customHeight="1" x14ac:dyDescent="0.35">
      <c r="A231" s="330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  <c r="Z231" s="33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31" t="s">
        <v>157</v>
      </c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194"/>
      <c r="AT233" s="118"/>
      <c r="AU233" s="113"/>
    </row>
    <row r="234" spans="1:47" s="75" customFormat="1" ht="28.15" hidden="1" customHeight="1" x14ac:dyDescent="0.35">
      <c r="A234" s="331" t="s">
        <v>171</v>
      </c>
      <c r="B234" s="332"/>
      <c r="C234" s="332"/>
      <c r="D234" s="332"/>
      <c r="E234" s="332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33"/>
      <c r="B241" s="333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27"/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4012</v>
      </c>
      <c r="C260" s="144">
        <f>SUM(C262:C270)</f>
        <v>7376.5</v>
      </c>
      <c r="D260" s="294"/>
      <c r="E260" s="144">
        <f>SUM(E262:E270)</f>
        <v>739</v>
      </c>
      <c r="F260" s="144">
        <f t="shared" ref="F260:AT260" si="39">SUM(F262:F270)</f>
        <v>0</v>
      </c>
      <c r="G260" s="144">
        <f t="shared" si="39"/>
        <v>225</v>
      </c>
      <c r="H260" s="144">
        <f t="shared" si="39"/>
        <v>747</v>
      </c>
      <c r="I260" s="144">
        <f t="shared" si="39"/>
        <v>512</v>
      </c>
      <c r="J260" s="144">
        <f t="shared" si="39"/>
        <v>0</v>
      </c>
      <c r="K260" s="144">
        <f t="shared" si="39"/>
        <v>200</v>
      </c>
      <c r="L260" s="144">
        <f t="shared" si="39"/>
        <v>0</v>
      </c>
      <c r="M260" s="144">
        <f t="shared" si="39"/>
        <v>1336</v>
      </c>
      <c r="N260" s="144">
        <f t="shared" si="39"/>
        <v>0</v>
      </c>
      <c r="O260" s="144">
        <f t="shared" si="39"/>
        <v>343</v>
      </c>
      <c r="P260" s="144">
        <f t="shared" si="39"/>
        <v>565</v>
      </c>
      <c r="Q260" s="144">
        <f t="shared" si="39"/>
        <v>56</v>
      </c>
      <c r="R260" s="144">
        <f t="shared" si="39"/>
        <v>611</v>
      </c>
      <c r="S260" s="144">
        <f t="shared" si="39"/>
        <v>223</v>
      </c>
      <c r="T260" s="144">
        <f t="shared" si="39"/>
        <v>600</v>
      </c>
      <c r="U260" s="144">
        <f t="shared" si="39"/>
        <v>0</v>
      </c>
      <c r="V260" s="144">
        <f t="shared" si="39"/>
        <v>0</v>
      </c>
      <c r="W260" s="144">
        <f t="shared" si="39"/>
        <v>142</v>
      </c>
      <c r="X260" s="144">
        <f t="shared" si="39"/>
        <v>0.79999999999999993</v>
      </c>
      <c r="Y260" s="144">
        <f t="shared" si="39"/>
        <v>0</v>
      </c>
      <c r="Z260" s="144">
        <f t="shared" si="39"/>
        <v>6299.7999999999993</v>
      </c>
      <c r="AA260" s="144">
        <f t="shared" si="39"/>
        <v>572.70000000000005</v>
      </c>
      <c r="AB260" s="144">
        <f t="shared" si="39"/>
        <v>16</v>
      </c>
      <c r="AC260" s="144">
        <f t="shared" si="39"/>
        <v>0</v>
      </c>
      <c r="AD260" s="144">
        <f t="shared" si="39"/>
        <v>0</v>
      </c>
      <c r="AE260" s="144">
        <f t="shared" si="39"/>
        <v>90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8</v>
      </c>
      <c r="AJ260" s="144">
        <f t="shared" si="39"/>
        <v>2.7</v>
      </c>
      <c r="AK260" s="144">
        <f t="shared" si="39"/>
        <v>15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253</v>
      </c>
      <c r="AR260" s="144">
        <f t="shared" si="39"/>
        <v>75</v>
      </c>
      <c r="AS260" s="144">
        <f t="shared" si="39"/>
        <v>0</v>
      </c>
      <c r="AT260" s="144">
        <f t="shared" si="39"/>
        <v>572.70000000000005</v>
      </c>
      <c r="AU260" s="245"/>
    </row>
    <row r="261" spans="1:47" s="304" customFormat="1" ht="22.5" customHeight="1" x14ac:dyDescent="0.35">
      <c r="A261" s="302" t="s">
        <v>261</v>
      </c>
      <c r="B261" s="277"/>
      <c r="C261" s="303">
        <f>C260/C259</f>
        <v>0.53206145412579342</v>
      </c>
      <c r="D261" s="295"/>
      <c r="E261" s="303">
        <f>E260/E259</f>
        <v>0.57960784313725489</v>
      </c>
      <c r="F261" s="303"/>
      <c r="G261" s="303">
        <f t="shared" ref="G261:AT261" si="40">G260/G259</f>
        <v>0.39473684210526316</v>
      </c>
      <c r="H261" s="303">
        <f t="shared" si="40"/>
        <v>0.4530018192844148</v>
      </c>
      <c r="I261" s="303">
        <f t="shared" si="40"/>
        <v>0.46886446886446886</v>
      </c>
      <c r="J261" s="303">
        <f t="shared" si="40"/>
        <v>0</v>
      </c>
      <c r="K261" s="303">
        <f t="shared" si="40"/>
        <v>0.38461538461538464</v>
      </c>
      <c r="L261" s="303">
        <f t="shared" si="40"/>
        <v>0</v>
      </c>
      <c r="M261" s="303">
        <f t="shared" si="40"/>
        <v>0.69619593538301194</v>
      </c>
      <c r="N261" s="303"/>
      <c r="O261" s="303">
        <f t="shared" si="40"/>
        <v>1</v>
      </c>
      <c r="P261" s="303">
        <f t="shared" si="40"/>
        <v>0.54484088717454193</v>
      </c>
      <c r="Q261" s="303">
        <f t="shared" si="40"/>
        <v>0.34146341463414637</v>
      </c>
      <c r="R261" s="303">
        <f t="shared" si="40"/>
        <v>1</v>
      </c>
      <c r="S261" s="303">
        <f t="shared" si="40"/>
        <v>0.1743549648162627</v>
      </c>
      <c r="T261" s="303">
        <f t="shared" si="40"/>
        <v>0.85592011412268187</v>
      </c>
      <c r="U261" s="303">
        <f t="shared" si="40"/>
        <v>0</v>
      </c>
      <c r="V261" s="303"/>
      <c r="W261" s="303">
        <f t="shared" si="40"/>
        <v>0.66046511627906979</v>
      </c>
      <c r="X261" s="303">
        <f t="shared" si="40"/>
        <v>1.4953271028037382E-2</v>
      </c>
      <c r="Y261" s="303"/>
      <c r="Z261" s="232">
        <f t="shared" si="40"/>
        <v>0.50147661691542278</v>
      </c>
      <c r="AA261" s="232">
        <f t="shared" si="40"/>
        <v>0.53638662545658899</v>
      </c>
      <c r="AB261" s="303">
        <f t="shared" si="40"/>
        <v>0.72727272727272729</v>
      </c>
      <c r="AC261" s="303"/>
      <c r="AD261" s="303">
        <f t="shared" si="40"/>
        <v>0</v>
      </c>
      <c r="AE261" s="303">
        <f t="shared" si="40"/>
        <v>0.54216867469879515</v>
      </c>
      <c r="AF261" s="303">
        <f t="shared" si="40"/>
        <v>0</v>
      </c>
      <c r="AG261" s="303"/>
      <c r="AH261" s="303">
        <f t="shared" si="40"/>
        <v>0.5</v>
      </c>
      <c r="AI261" s="303">
        <f t="shared" si="40"/>
        <v>0.8</v>
      </c>
      <c r="AJ261" s="303">
        <f t="shared" si="40"/>
        <v>1</v>
      </c>
      <c r="AK261" s="303">
        <f t="shared" si="40"/>
        <v>1</v>
      </c>
      <c r="AL261" s="303">
        <f t="shared" si="40"/>
        <v>0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0.88771929824561402</v>
      </c>
      <c r="AR261" s="303">
        <f t="shared" si="40"/>
        <v>0.625</v>
      </c>
      <c r="AS261" s="303"/>
      <c r="AT261" s="232">
        <f t="shared" si="40"/>
        <v>0.53638662545658899</v>
      </c>
    </row>
    <row r="262" spans="1:47" s="245" customFormat="1" ht="22.5" customHeight="1" x14ac:dyDescent="0.35">
      <c r="A262" s="149" t="s">
        <v>264</v>
      </c>
      <c r="B262" s="130">
        <v>2145</v>
      </c>
      <c r="C262" s="286">
        <v>3970.7</v>
      </c>
      <c r="D262" s="296">
        <v>3980.7</v>
      </c>
      <c r="E262" s="131">
        <v>433</v>
      </c>
      <c r="F262" s="131"/>
      <c r="G262" s="131"/>
      <c r="H262" s="131">
        <v>408</v>
      </c>
      <c r="I262" s="131">
        <v>512</v>
      </c>
      <c r="J262" s="131"/>
      <c r="K262" s="131">
        <v>140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200</v>
      </c>
      <c r="U262" s="132"/>
      <c r="V262" s="131"/>
      <c r="W262" s="131">
        <v>62</v>
      </c>
      <c r="X262" s="131">
        <v>0.7</v>
      </c>
      <c r="Y262" s="131"/>
      <c r="Z262" s="150">
        <f>SUM(E262:Y262)</f>
        <v>3696.7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265</v>
      </c>
      <c r="B264" s="130">
        <v>38</v>
      </c>
      <c r="C264" s="286">
        <v>441</v>
      </c>
      <c r="D264" s="296">
        <v>3136.5</v>
      </c>
      <c r="E264" s="131"/>
      <c r="F264" s="131"/>
      <c r="G264" s="131">
        <v>150</v>
      </c>
      <c r="H264" s="131"/>
      <c r="I264" s="131"/>
      <c r="J264" s="131"/>
      <c r="K264" s="131"/>
      <c r="L264" s="131"/>
      <c r="M264" s="131"/>
      <c r="N264" s="131"/>
      <c r="O264" s="131"/>
      <c r="P264" s="131">
        <v>125</v>
      </c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275</v>
      </c>
      <c r="AA264" s="150">
        <f t="shared" si="43"/>
        <v>138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>
        <v>72</v>
      </c>
      <c r="AR264" s="131">
        <v>40</v>
      </c>
      <c r="AS264" s="131"/>
      <c r="AT264" s="118">
        <f t="shared" si="44"/>
        <v>138</v>
      </c>
    </row>
    <row r="265" spans="1:47" s="245" customFormat="1" ht="22.5" customHeight="1" x14ac:dyDescent="0.35">
      <c r="A265" s="149" t="s">
        <v>92</v>
      </c>
      <c r="B265" s="130">
        <v>1620</v>
      </c>
      <c r="C265" s="286">
        <v>2128.6999999999998</v>
      </c>
      <c r="D265" s="296">
        <v>5171.1000000000004</v>
      </c>
      <c r="E265" s="131">
        <v>270</v>
      </c>
      <c r="F265" s="131"/>
      <c r="G265" s="131">
        <v>75</v>
      </c>
      <c r="H265" s="131">
        <v>129</v>
      </c>
      <c r="I265" s="131"/>
      <c r="J265" s="131"/>
      <c r="K265" s="131">
        <v>50</v>
      </c>
      <c r="L265" s="131"/>
      <c r="M265" s="131">
        <v>320</v>
      </c>
      <c r="N265" s="131"/>
      <c r="O265" s="131">
        <v>202</v>
      </c>
      <c r="P265" s="131">
        <v>200</v>
      </c>
      <c r="Q265" s="131">
        <v>33</v>
      </c>
      <c r="R265" s="131"/>
      <c r="S265" s="131">
        <v>25</v>
      </c>
      <c r="T265" s="131">
        <v>300</v>
      </c>
      <c r="U265" s="132"/>
      <c r="V265" s="131"/>
      <c r="W265" s="131">
        <v>80</v>
      </c>
      <c r="X265" s="131"/>
      <c r="Y265" s="131"/>
      <c r="Z265" s="150">
        <f t="shared" si="42"/>
        <v>1684</v>
      </c>
      <c r="AA265" s="150">
        <f t="shared" si="43"/>
        <v>181.7</v>
      </c>
      <c r="AB265" s="131">
        <v>10</v>
      </c>
      <c r="AC265" s="131"/>
      <c r="AD265" s="131"/>
      <c r="AE265" s="131">
        <v>50</v>
      </c>
      <c r="AF265" s="131"/>
      <c r="AG265" s="131"/>
      <c r="AH265" s="131"/>
      <c r="AI265" s="131">
        <v>8</v>
      </c>
      <c r="AJ265" s="131">
        <v>2.7</v>
      </c>
      <c r="AK265" s="131">
        <v>9</v>
      </c>
      <c r="AL265" s="131"/>
      <c r="AM265" s="131"/>
      <c r="AN265" s="131"/>
      <c r="AO265" s="131">
        <v>18</v>
      </c>
      <c r="AP265" s="131">
        <v>15</v>
      </c>
      <c r="AQ265" s="131">
        <v>69</v>
      </c>
      <c r="AR265" s="131"/>
      <c r="AS265" s="131"/>
      <c r="AT265" s="118">
        <f t="shared" si="44"/>
        <v>181.7</v>
      </c>
    </row>
    <row r="266" spans="1:47" s="245" customFormat="1" ht="22.5" customHeight="1" x14ac:dyDescent="0.35">
      <c r="A266" s="149" t="s">
        <v>257</v>
      </c>
      <c r="B266" s="130">
        <v>39</v>
      </c>
      <c r="C266" s="286">
        <f t="shared" si="41"/>
        <v>163</v>
      </c>
      <c r="D266" s="296">
        <v>423.1</v>
      </c>
      <c r="E266" s="131">
        <v>14</v>
      </c>
      <c r="F266" s="131"/>
      <c r="G266" s="131"/>
      <c r="H266" s="131"/>
      <c r="I266" s="131"/>
      <c r="J266" s="131"/>
      <c r="K266" s="131">
        <v>10</v>
      </c>
      <c r="L266" s="131"/>
      <c r="M266" s="131">
        <v>47</v>
      </c>
      <c r="N266" s="131"/>
      <c r="O266" s="131">
        <v>27</v>
      </c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98</v>
      </c>
      <c r="AA266" s="150">
        <f t="shared" si="43"/>
        <v>65</v>
      </c>
      <c r="AB266" s="131"/>
      <c r="AC266" s="131"/>
      <c r="AD266" s="131"/>
      <c r="AE266" s="131">
        <v>40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65</v>
      </c>
    </row>
    <row r="267" spans="1:47" s="245" customFormat="1" ht="22.5" hidden="1" customHeight="1" x14ac:dyDescent="0.35">
      <c r="A267" s="149" t="s">
        <v>266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278</v>
      </c>
      <c r="B269" s="130"/>
      <c r="C269" s="286">
        <f t="shared" si="41"/>
        <v>22</v>
      </c>
      <c r="D269" s="305"/>
      <c r="E269" s="299">
        <v>22</v>
      </c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f t="shared" si="42"/>
        <v>22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customHeight="1" x14ac:dyDescent="0.35">
      <c r="A270" s="149" t="s">
        <v>260</v>
      </c>
      <c r="B270" s="130">
        <v>170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259</v>
      </c>
      <c r="B271" s="117">
        <f>SUM(B272:B278)</f>
        <v>10092</v>
      </c>
      <c r="C271" s="144">
        <f>SUM(C272:C278)</f>
        <v>24244.3</v>
      </c>
      <c r="D271" s="294"/>
      <c r="E271" s="144">
        <f>SUM(E272:E278)</f>
        <v>2085.6</v>
      </c>
      <c r="F271" s="144">
        <f t="shared" ref="F271:AT271" si="45">SUM(F272:F278)</f>
        <v>0</v>
      </c>
      <c r="G271" s="144">
        <f t="shared" si="45"/>
        <v>735</v>
      </c>
      <c r="H271" s="144">
        <f t="shared" si="45"/>
        <v>3066</v>
      </c>
      <c r="I271" s="144">
        <f t="shared" si="45"/>
        <v>2525</v>
      </c>
      <c r="J271" s="144">
        <f t="shared" si="45"/>
        <v>0</v>
      </c>
      <c r="K271" s="144">
        <f t="shared" si="45"/>
        <v>545</v>
      </c>
      <c r="L271" s="144">
        <f t="shared" si="45"/>
        <v>0</v>
      </c>
      <c r="M271" s="144">
        <f t="shared" si="45"/>
        <v>4590</v>
      </c>
      <c r="N271" s="144">
        <f t="shared" si="45"/>
        <v>0</v>
      </c>
      <c r="O271" s="144">
        <f t="shared" si="45"/>
        <v>1344.7</v>
      </c>
      <c r="P271" s="144">
        <f t="shared" si="45"/>
        <v>1443</v>
      </c>
      <c r="Q271" s="144">
        <f t="shared" si="45"/>
        <v>116.6</v>
      </c>
      <c r="R271" s="144">
        <f t="shared" si="45"/>
        <v>1800</v>
      </c>
      <c r="S271" s="144">
        <f t="shared" si="45"/>
        <v>736</v>
      </c>
      <c r="T271" s="144">
        <f t="shared" si="45"/>
        <v>1436</v>
      </c>
      <c r="U271" s="144">
        <f t="shared" si="45"/>
        <v>0</v>
      </c>
      <c r="V271" s="144">
        <f t="shared" si="45"/>
        <v>0</v>
      </c>
      <c r="W271" s="144">
        <f t="shared" si="45"/>
        <v>327</v>
      </c>
      <c r="X271" s="144">
        <f t="shared" si="45"/>
        <v>2.3000000000000003</v>
      </c>
      <c r="Y271" s="144">
        <f t="shared" si="45"/>
        <v>0</v>
      </c>
      <c r="Z271" s="144">
        <f t="shared" si="45"/>
        <v>20752.2</v>
      </c>
      <c r="AA271" s="144">
        <f t="shared" si="45"/>
        <v>1465.6</v>
      </c>
      <c r="AB271" s="144">
        <f t="shared" si="45"/>
        <v>42</v>
      </c>
      <c r="AC271" s="144">
        <f t="shared" si="45"/>
        <v>0</v>
      </c>
      <c r="AD271" s="144">
        <f t="shared" si="45"/>
        <v>0</v>
      </c>
      <c r="AE271" s="144">
        <f t="shared" si="45"/>
        <v>262</v>
      </c>
      <c r="AF271" s="144">
        <f t="shared" si="45"/>
        <v>0</v>
      </c>
      <c r="AG271" s="144">
        <f t="shared" si="45"/>
        <v>0</v>
      </c>
      <c r="AH271" s="144">
        <f t="shared" si="45"/>
        <v>109</v>
      </c>
      <c r="AI271" s="144">
        <f t="shared" si="45"/>
        <v>24</v>
      </c>
      <c r="AJ271" s="144">
        <f t="shared" si="45"/>
        <v>8.1</v>
      </c>
      <c r="AK271" s="144">
        <f t="shared" si="45"/>
        <v>42</v>
      </c>
      <c r="AL271" s="144">
        <f t="shared" si="45"/>
        <v>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518</v>
      </c>
      <c r="AR271" s="144">
        <f t="shared" si="45"/>
        <v>247.5</v>
      </c>
      <c r="AS271" s="144">
        <f t="shared" si="45"/>
        <v>0</v>
      </c>
      <c r="AT271" s="144">
        <f t="shared" si="45"/>
        <v>1465.6</v>
      </c>
      <c r="AU271" s="245"/>
    </row>
    <row r="272" spans="1:47" s="245" customFormat="1" ht="22.5" customHeight="1" x14ac:dyDescent="0.35">
      <c r="A272" s="149" t="s">
        <v>264</v>
      </c>
      <c r="B272" s="130">
        <v>4966</v>
      </c>
      <c r="C272" s="286">
        <v>14299.3</v>
      </c>
      <c r="D272" s="296"/>
      <c r="E272" s="131">
        <v>1212</v>
      </c>
      <c r="F272" s="131"/>
      <c r="G272" s="131"/>
      <c r="H272" s="131">
        <v>1905</v>
      </c>
      <c r="I272" s="131">
        <v>2525</v>
      </c>
      <c r="J272" s="131"/>
      <c r="K272" s="131">
        <v>392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661</v>
      </c>
      <c r="T272" s="131">
        <v>600</v>
      </c>
      <c r="U272" s="132"/>
      <c r="V272" s="131"/>
      <c r="W272" s="131">
        <v>167</v>
      </c>
      <c r="X272" s="131">
        <v>2.1</v>
      </c>
      <c r="Y272" s="131"/>
      <c r="Z272" s="150">
        <f>SUM(E272:Y272)</f>
        <v>13270.300000000001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263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f t="shared" ref="Z273:Z278" si="47">SUM(E273:Y273)</f>
        <v>73.3</v>
      </c>
      <c r="AA273" s="150">
        <f t="shared" ref="AA273:AA278" si="48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9">SUM(AB273:AS273)</f>
        <v>210</v>
      </c>
    </row>
    <row r="274" spans="1:47" s="245" customFormat="1" ht="22.5" customHeight="1" x14ac:dyDescent="0.35">
      <c r="A274" s="149" t="s">
        <v>268</v>
      </c>
      <c r="B274" s="130">
        <v>92</v>
      </c>
      <c r="C274" s="286">
        <v>1372.6</v>
      </c>
      <c r="D274" s="296"/>
      <c r="E274" s="131"/>
      <c r="F274" s="131"/>
      <c r="G274" s="131">
        <v>525</v>
      </c>
      <c r="H274" s="131"/>
      <c r="I274" s="131"/>
      <c r="J274" s="131"/>
      <c r="K274" s="131"/>
      <c r="L274" s="131"/>
      <c r="M274" s="131"/>
      <c r="N274" s="131"/>
      <c r="O274" s="131"/>
      <c r="P274" s="131">
        <v>378</v>
      </c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903</v>
      </c>
      <c r="AA274" s="150">
        <f t="shared" si="48"/>
        <v>380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>
        <v>165</v>
      </c>
      <c r="AR274" s="131">
        <v>140</v>
      </c>
      <c r="AS274" s="131"/>
      <c r="AT274" s="118">
        <f t="shared" si="49"/>
        <v>380</v>
      </c>
    </row>
    <row r="275" spans="1:47" s="245" customFormat="1" ht="22.5" customHeight="1" x14ac:dyDescent="0.35">
      <c r="A275" s="149" t="s">
        <v>92</v>
      </c>
      <c r="B275" s="130">
        <v>4437</v>
      </c>
      <c r="C275" s="286">
        <v>6220.8</v>
      </c>
      <c r="D275" s="296"/>
      <c r="E275" s="131">
        <v>770</v>
      </c>
      <c r="F275" s="131"/>
      <c r="G275" s="131">
        <v>210</v>
      </c>
      <c r="H275" s="131">
        <v>433</v>
      </c>
      <c r="I275" s="131"/>
      <c r="J275" s="131"/>
      <c r="K275" s="131">
        <v>125</v>
      </c>
      <c r="L275" s="131"/>
      <c r="M275" s="131">
        <v>1075</v>
      </c>
      <c r="N275" s="131"/>
      <c r="O275" s="131">
        <v>747.8</v>
      </c>
      <c r="P275" s="131">
        <v>400</v>
      </c>
      <c r="Q275" s="131">
        <v>66</v>
      </c>
      <c r="R275" s="131"/>
      <c r="S275" s="131">
        <v>75</v>
      </c>
      <c r="T275" s="131">
        <v>600</v>
      </c>
      <c r="U275" s="132"/>
      <c r="V275" s="131"/>
      <c r="W275" s="131">
        <v>160</v>
      </c>
      <c r="X275" s="131"/>
      <c r="Y275" s="131"/>
      <c r="Z275" s="150">
        <f t="shared" si="47"/>
        <v>4661.8</v>
      </c>
      <c r="AA275" s="150">
        <f t="shared" si="48"/>
        <v>478.1</v>
      </c>
      <c r="AB275" s="131">
        <v>30</v>
      </c>
      <c r="AC275" s="131"/>
      <c r="AD275" s="131"/>
      <c r="AE275" s="131">
        <v>150</v>
      </c>
      <c r="AF275" s="131"/>
      <c r="AG275" s="131"/>
      <c r="AH275" s="131"/>
      <c r="AI275" s="131">
        <v>24</v>
      </c>
      <c r="AJ275" s="131">
        <v>8.1</v>
      </c>
      <c r="AK275" s="131">
        <v>27</v>
      </c>
      <c r="AL275" s="131"/>
      <c r="AM275" s="131"/>
      <c r="AN275" s="131"/>
      <c r="AO275" s="131">
        <v>63</v>
      </c>
      <c r="AP275" s="131">
        <v>33</v>
      </c>
      <c r="AQ275" s="131">
        <v>143</v>
      </c>
      <c r="AR275" s="131"/>
      <c r="AS275" s="131"/>
      <c r="AT275" s="118">
        <f t="shared" si="49"/>
        <v>478.1</v>
      </c>
    </row>
    <row r="276" spans="1:47" s="245" customFormat="1" ht="22.5" customHeight="1" x14ac:dyDescent="0.35">
      <c r="A276" s="149" t="s">
        <v>257</v>
      </c>
      <c r="B276" s="130">
        <v>96</v>
      </c>
      <c r="C276" s="286">
        <v>505.2</v>
      </c>
      <c r="D276" s="296"/>
      <c r="E276" s="131">
        <v>42</v>
      </c>
      <c r="F276" s="131"/>
      <c r="G276" s="131"/>
      <c r="H276" s="131"/>
      <c r="I276" s="131"/>
      <c r="J276" s="131"/>
      <c r="K276" s="131">
        <v>28</v>
      </c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/>
      <c r="T276" s="131"/>
      <c r="U276" s="132"/>
      <c r="V276" s="131"/>
      <c r="W276" s="131"/>
      <c r="X276" s="131"/>
      <c r="Y276" s="131"/>
      <c r="Z276" s="150">
        <f t="shared" si="47"/>
        <v>318.2</v>
      </c>
      <c r="AA276" s="150">
        <f t="shared" si="48"/>
        <v>169</v>
      </c>
      <c r="AB276" s="131"/>
      <c r="AC276" s="131"/>
      <c r="AD276" s="131"/>
      <c r="AE276" s="131">
        <v>112</v>
      </c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9"/>
        <v>169</v>
      </c>
    </row>
    <row r="277" spans="1:47" s="245" customFormat="1" ht="22.5" customHeight="1" x14ac:dyDescent="0.35">
      <c r="A277" s="149" t="s">
        <v>278</v>
      </c>
      <c r="B277" s="130"/>
      <c r="C277" s="286">
        <f t="shared" si="46"/>
        <v>61.6</v>
      </c>
      <c r="D277" s="305"/>
      <c r="E277" s="299">
        <v>61.6</v>
      </c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f t="shared" si="47"/>
        <v>61.6</v>
      </c>
      <c r="AA277" s="150">
        <f t="shared" si="48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9"/>
        <v>0</v>
      </c>
    </row>
    <row r="278" spans="1:47" s="245" customFormat="1" ht="22.5" customHeight="1" x14ac:dyDescent="0.35">
      <c r="A278" s="149" t="s">
        <v>260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si="47"/>
        <v>1464</v>
      </c>
      <c r="AA278" s="150">
        <f t="shared" si="48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9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25.154536390827516</v>
      </c>
      <c r="C279" s="294">
        <f>C271/C260*10</f>
        <v>32.866942316816917</v>
      </c>
      <c r="D279" s="294"/>
      <c r="E279" s="294">
        <f>E271/E260*10</f>
        <v>28.221921515561569</v>
      </c>
      <c r="F279" s="294">
        <v>0</v>
      </c>
      <c r="G279" s="294">
        <f t="shared" ref="G279:M279" si="50">G271/G260*10</f>
        <v>32.666666666666664</v>
      </c>
      <c r="H279" s="294">
        <f t="shared" si="50"/>
        <v>41.044176706827315</v>
      </c>
      <c r="I279" s="294">
        <f t="shared" si="50"/>
        <v>49.31640625</v>
      </c>
      <c r="J279" s="294" t="e">
        <f t="shared" si="50"/>
        <v>#DIV/0!</v>
      </c>
      <c r="K279" s="294">
        <f t="shared" si="50"/>
        <v>27.25</v>
      </c>
      <c r="L279" s="294" t="e">
        <f t="shared" si="50"/>
        <v>#DIV/0!</v>
      </c>
      <c r="M279" s="294">
        <f t="shared" si="50"/>
        <v>34.356287425149702</v>
      </c>
      <c r="N279" s="294"/>
      <c r="O279" s="294">
        <f t="shared" ref="O279:AT279" si="51">O271/O260*10</f>
        <v>39.204081632653065</v>
      </c>
      <c r="P279" s="294">
        <f t="shared" si="51"/>
        <v>25.539823008849556</v>
      </c>
      <c r="Q279" s="294">
        <f t="shared" si="51"/>
        <v>20.821428571428569</v>
      </c>
      <c r="R279" s="294">
        <f t="shared" si="51"/>
        <v>29.459901800327334</v>
      </c>
      <c r="S279" s="294">
        <f t="shared" si="51"/>
        <v>33.004484304932738</v>
      </c>
      <c r="T279" s="294">
        <f t="shared" si="51"/>
        <v>23.933333333333337</v>
      </c>
      <c r="U279" s="294" t="e">
        <f t="shared" si="51"/>
        <v>#DIV/0!</v>
      </c>
      <c r="V279" s="294" t="e">
        <f t="shared" si="51"/>
        <v>#DIV/0!</v>
      </c>
      <c r="W279" s="294">
        <f t="shared" si="51"/>
        <v>23.028169014084504</v>
      </c>
      <c r="X279" s="294">
        <f t="shared" si="51"/>
        <v>28.750000000000004</v>
      </c>
      <c r="Y279" s="294" t="e">
        <f t="shared" si="51"/>
        <v>#DIV/0!</v>
      </c>
      <c r="Z279" s="294">
        <f t="shared" si="51"/>
        <v>32.941045747484054</v>
      </c>
      <c r="AA279" s="294">
        <f t="shared" si="51"/>
        <v>25.591059891740873</v>
      </c>
      <c r="AB279" s="294">
        <f t="shared" si="51"/>
        <v>26.25</v>
      </c>
      <c r="AC279" s="294" t="e">
        <f t="shared" si="51"/>
        <v>#DIV/0!</v>
      </c>
      <c r="AD279" s="294" t="e">
        <f t="shared" si="51"/>
        <v>#DIV/0!</v>
      </c>
      <c r="AE279" s="294">
        <f t="shared" si="51"/>
        <v>29.111111111111111</v>
      </c>
      <c r="AF279" s="294" t="e">
        <f t="shared" si="51"/>
        <v>#DIV/0!</v>
      </c>
      <c r="AG279" s="294" t="e">
        <f t="shared" si="51"/>
        <v>#DIV/0!</v>
      </c>
      <c r="AH279" s="294">
        <f t="shared" si="51"/>
        <v>31.142857142857142</v>
      </c>
      <c r="AI279" s="294">
        <f t="shared" si="51"/>
        <v>30</v>
      </c>
      <c r="AJ279" s="294">
        <f t="shared" si="51"/>
        <v>29.999999999999996</v>
      </c>
      <c r="AK279" s="294">
        <f t="shared" si="51"/>
        <v>28</v>
      </c>
      <c r="AL279" s="294" t="e">
        <f t="shared" si="51"/>
        <v>#DIV/0!</v>
      </c>
      <c r="AM279" s="294" t="e">
        <f t="shared" si="51"/>
        <v>#DIV/0!</v>
      </c>
      <c r="AN279" s="294" t="e">
        <f t="shared" si="51"/>
        <v>#DIV/0!</v>
      </c>
      <c r="AO279" s="294">
        <f t="shared" si="51"/>
        <v>31.875</v>
      </c>
      <c r="AP279" s="294">
        <f t="shared" si="51"/>
        <v>20</v>
      </c>
      <c r="AQ279" s="294">
        <f t="shared" si="51"/>
        <v>20.474308300395258</v>
      </c>
      <c r="AR279" s="294">
        <f t="shared" si="51"/>
        <v>33</v>
      </c>
      <c r="AS279" s="294" t="e">
        <f t="shared" si="51"/>
        <v>#DIV/0!</v>
      </c>
      <c r="AT279" s="294">
        <f t="shared" si="51"/>
        <v>25.591059891740873</v>
      </c>
      <c r="AU279" s="245"/>
    </row>
    <row r="280" spans="1:47" s="245" customFormat="1" ht="22.5" customHeight="1" x14ac:dyDescent="0.35">
      <c r="A280" s="149" t="s">
        <v>264</v>
      </c>
      <c r="B280" s="307">
        <f>B272/B262*10</f>
        <v>23.151515151515149</v>
      </c>
      <c r="C280" s="295">
        <f>C272/C262*10</f>
        <v>36.012038179666057</v>
      </c>
      <c r="D280" s="296"/>
      <c r="E280" s="297">
        <f>E272/E262*10</f>
        <v>27.990762124711317</v>
      </c>
      <c r="F280" s="297"/>
      <c r="G280" s="297" t="e">
        <f t="shared" ref="G280:M280" si="52">G272/G262*10</f>
        <v>#DIV/0!</v>
      </c>
      <c r="H280" s="297">
        <f t="shared" si="52"/>
        <v>46.691176470588232</v>
      </c>
      <c r="I280" s="297">
        <f t="shared" si="52"/>
        <v>49.31640625</v>
      </c>
      <c r="J280" s="297" t="e">
        <f t="shared" si="52"/>
        <v>#DIV/0!</v>
      </c>
      <c r="K280" s="297">
        <f t="shared" si="52"/>
        <v>28</v>
      </c>
      <c r="L280" s="297" t="e">
        <f t="shared" si="52"/>
        <v>#DIV/0!</v>
      </c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33.383838383838381</v>
      </c>
      <c r="T280" s="297">
        <f t="shared" si="53"/>
        <v>30</v>
      </c>
      <c r="U280" s="297" t="e">
        <f t="shared" si="53"/>
        <v>#DIV/0!</v>
      </c>
      <c r="V280" s="297" t="e">
        <f t="shared" si="53"/>
        <v>#DIV/0!</v>
      </c>
      <c r="W280" s="297">
        <f t="shared" si="53"/>
        <v>26.93548387096774</v>
      </c>
      <c r="X280" s="297">
        <f t="shared" si="53"/>
        <v>30.000000000000004</v>
      </c>
      <c r="Y280" s="297" t="e">
        <f t="shared" si="53"/>
        <v>#DIV/0!</v>
      </c>
      <c r="Z280" s="298">
        <f t="shared" si="53"/>
        <v>35.897692536586689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263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269</v>
      </c>
      <c r="B282" s="307">
        <f>B274/B264*10</f>
        <v>24.210526315789473</v>
      </c>
      <c r="C282" s="295">
        <f>C274/C264*10</f>
        <v>31.124716553287982</v>
      </c>
      <c r="D282" s="295">
        <f t="shared" ref="D282:N282" si="55">D274/D264*10</f>
        <v>0</v>
      </c>
      <c r="E282" s="295" t="e">
        <f t="shared" si="55"/>
        <v>#DIV/0!</v>
      </c>
      <c r="F282" s="295" t="e">
        <f t="shared" si="55"/>
        <v>#DIV/0!</v>
      </c>
      <c r="G282" s="295">
        <f t="shared" si="55"/>
        <v>35</v>
      </c>
      <c r="H282" s="295" t="e">
        <f t="shared" si="55"/>
        <v>#DIV/0!</v>
      </c>
      <c r="I282" s="295" t="e">
        <f t="shared" si="55"/>
        <v>#DIV/0!</v>
      </c>
      <c r="J282" s="295" t="e">
        <f t="shared" si="55"/>
        <v>#DIV/0!</v>
      </c>
      <c r="K282" s="295" t="e">
        <f t="shared" si="55"/>
        <v>#DIV/0!</v>
      </c>
      <c r="L282" s="295" t="e">
        <f t="shared" si="55"/>
        <v>#DIV/0!</v>
      </c>
      <c r="M282" s="295" t="e">
        <f t="shared" si="55"/>
        <v>#DIV/0!</v>
      </c>
      <c r="N282" s="295" t="e">
        <f t="shared" si="55"/>
        <v>#DIV/0!</v>
      </c>
      <c r="O282" s="295" t="e">
        <f>O274/O264*10</f>
        <v>#DIV/0!</v>
      </c>
      <c r="P282" s="295">
        <f t="shared" ref="P282:W284" si="56">P274/P264*10</f>
        <v>30.240000000000002</v>
      </c>
      <c r="Q282" s="295" t="e">
        <f t="shared" si="56"/>
        <v>#DIV/0!</v>
      </c>
      <c r="R282" s="295" t="e">
        <f t="shared" si="56"/>
        <v>#DIV/0!</v>
      </c>
      <c r="S282" s="295" t="e">
        <f t="shared" si="56"/>
        <v>#DIV/0!</v>
      </c>
      <c r="T282" s="295" t="e">
        <f t="shared" si="56"/>
        <v>#DIV/0!</v>
      </c>
      <c r="U282" s="295" t="e">
        <f t="shared" si="56"/>
        <v>#DIV/0!</v>
      </c>
      <c r="V282" s="295" t="e">
        <f t="shared" si="56"/>
        <v>#DIV/0!</v>
      </c>
      <c r="W282" s="295" t="e">
        <f t="shared" si="56"/>
        <v>#DIV/0!</v>
      </c>
      <c r="X282" s="295" t="e">
        <f>X274/X264*10</f>
        <v>#DIV/0!</v>
      </c>
      <c r="Y282" s="295" t="e">
        <f>Y274/Y264*10</f>
        <v>#DIV/0!</v>
      </c>
      <c r="Z282" s="298">
        <f t="shared" si="54"/>
        <v>32.836363636363636</v>
      </c>
      <c r="AA282" s="298">
        <f t="shared" si="54"/>
        <v>27.536231884057969</v>
      </c>
      <c r="AB282" s="298" t="e">
        <f t="shared" ref="AB282:AP282" si="57">AB274/AB264*10</f>
        <v>#DIV/0!</v>
      </c>
      <c r="AC282" s="298" t="e">
        <f t="shared" si="57"/>
        <v>#DIV/0!</v>
      </c>
      <c r="AD282" s="298" t="e">
        <f t="shared" si="57"/>
        <v>#DIV/0!</v>
      </c>
      <c r="AE282" s="298" t="e">
        <f t="shared" si="57"/>
        <v>#DIV/0!</v>
      </c>
      <c r="AF282" s="298" t="e">
        <f t="shared" si="57"/>
        <v>#DIV/0!</v>
      </c>
      <c r="AG282" s="298" t="e">
        <f t="shared" si="57"/>
        <v>#DIV/0!</v>
      </c>
      <c r="AH282" s="298" t="e">
        <f t="shared" si="57"/>
        <v>#DIV/0!</v>
      </c>
      <c r="AI282" s="298" t="e">
        <f t="shared" si="57"/>
        <v>#DIV/0!</v>
      </c>
      <c r="AJ282" s="298" t="e">
        <f t="shared" si="57"/>
        <v>#DIV/0!</v>
      </c>
      <c r="AK282" s="298">
        <f t="shared" si="57"/>
        <v>25</v>
      </c>
      <c r="AL282" s="298" t="e">
        <f t="shared" si="57"/>
        <v>#DIV/0!</v>
      </c>
      <c r="AM282" s="298" t="e">
        <f t="shared" si="57"/>
        <v>#DIV/0!</v>
      </c>
      <c r="AN282" s="298" t="e">
        <f t="shared" si="57"/>
        <v>#DIV/0!</v>
      </c>
      <c r="AO282" s="298">
        <f t="shared" si="57"/>
        <v>30</v>
      </c>
      <c r="AP282" s="298" t="e">
        <f t="shared" si="57"/>
        <v>#DIV/0!</v>
      </c>
      <c r="AQ282" s="298">
        <f>AQ274/AQ264*10</f>
        <v>22.916666666666664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27.536231884057969</v>
      </c>
    </row>
    <row r="283" spans="1:47" s="245" customFormat="1" ht="22.5" customHeight="1" x14ac:dyDescent="0.35">
      <c r="A283" s="149" t="s">
        <v>92</v>
      </c>
      <c r="B283" s="307">
        <f>B275/B265*10</f>
        <v>27.388888888888889</v>
      </c>
      <c r="C283" s="295">
        <f>C275/C265*10</f>
        <v>29.223469723305307</v>
      </c>
      <c r="D283" s="296"/>
      <c r="E283" s="297">
        <f>E275/E265*10</f>
        <v>28.518518518518515</v>
      </c>
      <c r="F283" s="297"/>
      <c r="G283" s="297">
        <f t="shared" ref="G283:M284" si="59">G275/G265*10</f>
        <v>28</v>
      </c>
      <c r="H283" s="297">
        <f t="shared" si="59"/>
        <v>33.565891472868216</v>
      </c>
      <c r="I283" s="297" t="e">
        <f t="shared" si="59"/>
        <v>#DIV/0!</v>
      </c>
      <c r="J283" s="297" t="e">
        <f t="shared" si="59"/>
        <v>#DIV/0!</v>
      </c>
      <c r="K283" s="297">
        <f t="shared" si="59"/>
        <v>25</v>
      </c>
      <c r="L283" s="297" t="e">
        <f t="shared" si="59"/>
        <v>#DIV/0!</v>
      </c>
      <c r="M283" s="297">
        <f t="shared" si="59"/>
        <v>33.59375</v>
      </c>
      <c r="N283" s="297"/>
      <c r="O283" s="297">
        <f>O275/O265*10</f>
        <v>37.019801980198018</v>
      </c>
      <c r="P283" s="297">
        <f t="shared" si="56"/>
        <v>20</v>
      </c>
      <c r="Q283" s="297">
        <f t="shared" si="56"/>
        <v>20</v>
      </c>
      <c r="R283" s="297" t="e">
        <f t="shared" si="56"/>
        <v>#DIV/0!</v>
      </c>
      <c r="S283" s="297">
        <f t="shared" si="56"/>
        <v>30</v>
      </c>
      <c r="T283" s="297">
        <f t="shared" si="56"/>
        <v>20</v>
      </c>
      <c r="U283" s="297" t="e">
        <f t="shared" si="56"/>
        <v>#DIV/0!</v>
      </c>
      <c r="V283" s="297" t="e">
        <f t="shared" si="56"/>
        <v>#DIV/0!</v>
      </c>
      <c r="W283" s="297">
        <f t="shared" si="56"/>
        <v>20</v>
      </c>
      <c r="X283" s="297" t="e">
        <f>X275/X265*10</f>
        <v>#DIV/0!</v>
      </c>
      <c r="Y283" s="297" t="e">
        <f>Y275/Y265*10</f>
        <v>#DIV/0!</v>
      </c>
      <c r="Z283" s="298">
        <f t="shared" si="54"/>
        <v>27.682897862232778</v>
      </c>
      <c r="AA283" s="298">
        <f t="shared" si="54"/>
        <v>26.31260319207485</v>
      </c>
      <c r="AB283" s="297">
        <f t="shared" ref="AB283:AP283" si="60">AB275/AB265*10</f>
        <v>30</v>
      </c>
      <c r="AC283" s="297" t="e">
        <f t="shared" si="60"/>
        <v>#DIV/0!</v>
      </c>
      <c r="AD283" s="297" t="e">
        <f t="shared" si="60"/>
        <v>#DIV/0!</v>
      </c>
      <c r="AE283" s="297">
        <f t="shared" si="60"/>
        <v>30</v>
      </c>
      <c r="AF283" s="297" t="e">
        <f t="shared" si="60"/>
        <v>#DIV/0!</v>
      </c>
      <c r="AG283" s="297" t="e">
        <f t="shared" si="60"/>
        <v>#DIV/0!</v>
      </c>
      <c r="AH283" s="297" t="e">
        <f t="shared" si="60"/>
        <v>#DIV/0!</v>
      </c>
      <c r="AI283" s="297">
        <f t="shared" si="60"/>
        <v>30</v>
      </c>
      <c r="AJ283" s="297">
        <f t="shared" si="60"/>
        <v>29.999999999999996</v>
      </c>
      <c r="AK283" s="297">
        <f t="shared" si="60"/>
        <v>30</v>
      </c>
      <c r="AL283" s="297" t="e">
        <f t="shared" si="60"/>
        <v>#DIV/0!</v>
      </c>
      <c r="AM283" s="297" t="e">
        <f t="shared" si="60"/>
        <v>#DIV/0!</v>
      </c>
      <c r="AN283" s="297" t="e">
        <f t="shared" si="60"/>
        <v>#DIV/0!</v>
      </c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 t="e">
        <f t="shared" si="58"/>
        <v>#DIV/0!</v>
      </c>
      <c r="AS283" s="297" t="e">
        <f t="shared" si="58"/>
        <v>#DIV/0!</v>
      </c>
      <c r="AT283" s="298">
        <f>AT275/AT265*10</f>
        <v>26.31260319207485</v>
      </c>
    </row>
    <row r="284" spans="1:47" s="245" customFormat="1" ht="22.5" customHeight="1" x14ac:dyDescent="0.35">
      <c r="A284" s="149" t="s">
        <v>257</v>
      </c>
      <c r="B284" s="307">
        <f>B276/B266*10</f>
        <v>24.615384615384617</v>
      </c>
      <c r="C284" s="295">
        <f>C276/C266*10</f>
        <v>30.993865030674847</v>
      </c>
      <c r="D284" s="296"/>
      <c r="E284" s="297">
        <f>E276/E266*10</f>
        <v>30</v>
      </c>
      <c r="F284" s="297"/>
      <c r="G284" s="297" t="e">
        <f t="shared" si="59"/>
        <v>#DIV/0!</v>
      </c>
      <c r="H284" s="297" t="e">
        <f t="shared" si="59"/>
        <v>#DIV/0!</v>
      </c>
      <c r="I284" s="297" t="e">
        <f t="shared" si="59"/>
        <v>#DIV/0!</v>
      </c>
      <c r="J284" s="297" t="e">
        <f t="shared" si="59"/>
        <v>#DIV/0!</v>
      </c>
      <c r="K284" s="297">
        <f t="shared" si="59"/>
        <v>28</v>
      </c>
      <c r="L284" s="297" t="e">
        <f t="shared" si="59"/>
        <v>#DIV/0!</v>
      </c>
      <c r="M284" s="297">
        <f t="shared" si="59"/>
        <v>31.276595744680851</v>
      </c>
      <c r="N284" s="297"/>
      <c r="O284" s="297">
        <f>O276/O266*10</f>
        <v>37.481481481481481</v>
      </c>
      <c r="P284" s="297" t="e">
        <f t="shared" si="56"/>
        <v>#DIV/0!</v>
      </c>
      <c r="Q284" s="297" t="e">
        <f t="shared" si="56"/>
        <v>#DIV/0!</v>
      </c>
      <c r="R284" s="297" t="e">
        <f t="shared" si="56"/>
        <v>#DIV/0!</v>
      </c>
      <c r="S284" s="297" t="e">
        <f t="shared" si="56"/>
        <v>#DIV/0!</v>
      </c>
      <c r="T284" s="297" t="e">
        <f t="shared" si="56"/>
        <v>#DIV/0!</v>
      </c>
      <c r="U284" s="297" t="e">
        <f t="shared" si="56"/>
        <v>#DIV/0!</v>
      </c>
      <c r="V284" s="297" t="e">
        <f t="shared" si="56"/>
        <v>#DIV/0!</v>
      </c>
      <c r="W284" s="297" t="e">
        <f t="shared" si="56"/>
        <v>#DIV/0!</v>
      </c>
      <c r="X284" s="297" t="e">
        <f>X276/X266*10</f>
        <v>#DIV/0!</v>
      </c>
      <c r="Y284" s="297" t="e">
        <f>Y276/Y266*10</f>
        <v>#DIV/0!</v>
      </c>
      <c r="Z284" s="298">
        <f t="shared" si="54"/>
        <v>32.469387755102041</v>
      </c>
      <c r="AA284" s="298">
        <f t="shared" si="54"/>
        <v>26</v>
      </c>
      <c r="AB284" s="297" t="e">
        <f t="shared" ref="AB284:AP284" si="61">AB276/AB266*10</f>
        <v>#DIV/0!</v>
      </c>
      <c r="AC284" s="297" t="e">
        <f t="shared" si="61"/>
        <v>#DIV/0!</v>
      </c>
      <c r="AD284" s="297" t="e">
        <f t="shared" si="61"/>
        <v>#DIV/0!</v>
      </c>
      <c r="AE284" s="297">
        <f t="shared" si="61"/>
        <v>28</v>
      </c>
      <c r="AF284" s="297" t="e">
        <f t="shared" si="61"/>
        <v>#DIV/0!</v>
      </c>
      <c r="AG284" s="297" t="e">
        <f t="shared" si="61"/>
        <v>#DIV/0!</v>
      </c>
      <c r="AH284" s="297" t="e">
        <f t="shared" si="61"/>
        <v>#DIV/0!</v>
      </c>
      <c r="AI284" s="297" t="e">
        <f t="shared" si="61"/>
        <v>#DIV/0!</v>
      </c>
      <c r="AJ284" s="297" t="e">
        <f t="shared" si="61"/>
        <v>#DIV/0!</v>
      </c>
      <c r="AK284" s="297" t="e">
        <f t="shared" si="61"/>
        <v>#DIV/0!</v>
      </c>
      <c r="AL284" s="297" t="e">
        <f t="shared" si="61"/>
        <v>#DIV/0!</v>
      </c>
      <c r="AM284" s="297" t="e">
        <f t="shared" si="61"/>
        <v>#DIV/0!</v>
      </c>
      <c r="AN284" s="297" t="e">
        <f t="shared" si="61"/>
        <v>#DIV/0!</v>
      </c>
      <c r="AO284" s="297">
        <f t="shared" si="61"/>
        <v>30</v>
      </c>
      <c r="AP284" s="297">
        <f t="shared" si="61"/>
        <v>18</v>
      </c>
      <c r="AQ284" s="297" t="e">
        <f>AQ276/AQ266*10</f>
        <v>#DIV/0!</v>
      </c>
      <c r="AR284" s="297" t="e">
        <f t="shared" si="58"/>
        <v>#DIV/0!</v>
      </c>
      <c r="AS284" s="297" t="e">
        <f t="shared" si="58"/>
        <v>#DIV/0!</v>
      </c>
      <c r="AT284" s="298">
        <f>AT276/AT266*10</f>
        <v>26</v>
      </c>
    </row>
    <row r="285" spans="1:47" s="245" customFormat="1" ht="22.5" customHeight="1" x14ac:dyDescent="0.35">
      <c r="A285" s="149" t="s">
        <v>278</v>
      </c>
      <c r="B285" s="307"/>
      <c r="C285" s="295">
        <f>C277/C269*10</f>
        <v>28.000000000000004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customHeight="1" x14ac:dyDescent="0.35">
      <c r="A286" s="149" t="s">
        <v>260</v>
      </c>
      <c r="B286" s="307">
        <f>B278/B270*10</f>
        <v>29.47058823529412</v>
      </c>
      <c r="C286" s="295">
        <f>C278/C270*10</f>
        <v>28.599999999999998</v>
      </c>
      <c r="D286" s="296"/>
      <c r="E286" s="297" t="e">
        <f>E278/E270*10</f>
        <v>#DIV/0!</v>
      </c>
      <c r="F286" s="297" t="e">
        <f t="shared" ref="F286:AT286" si="62">F278/F270*10</f>
        <v>#DIV/0!</v>
      </c>
      <c r="G286" s="297" t="e">
        <f t="shared" si="62"/>
        <v>#DIV/0!</v>
      </c>
      <c r="H286" s="297">
        <f t="shared" si="62"/>
        <v>34.666666666666671</v>
      </c>
      <c r="I286" s="297" t="e">
        <f t="shared" si="62"/>
        <v>#DIV/0!</v>
      </c>
      <c r="J286" s="297" t="e">
        <f t="shared" si="62"/>
        <v>#DIV/0!</v>
      </c>
      <c r="K286" s="297" t="e">
        <f t="shared" si="62"/>
        <v>#DIV/0!</v>
      </c>
      <c r="L286" s="297" t="e">
        <f t="shared" si="62"/>
        <v>#DIV/0!</v>
      </c>
      <c r="M286" s="297">
        <f t="shared" si="62"/>
        <v>25</v>
      </c>
      <c r="N286" s="297" t="e">
        <f t="shared" si="62"/>
        <v>#DIV/0!</v>
      </c>
      <c r="O286" s="297" t="e">
        <f t="shared" si="62"/>
        <v>#DIV/0!</v>
      </c>
      <c r="P286" s="297" t="e">
        <f t="shared" si="62"/>
        <v>#DIV/0!</v>
      </c>
      <c r="Q286" s="297" t="e">
        <f t="shared" si="62"/>
        <v>#DIV/0!</v>
      </c>
      <c r="R286" s="297" t="e">
        <f t="shared" si="62"/>
        <v>#DIV/0!</v>
      </c>
      <c r="S286" s="297" t="e">
        <f t="shared" si="62"/>
        <v>#DIV/0!</v>
      </c>
      <c r="T286" s="297">
        <f t="shared" si="62"/>
        <v>23.599999999999998</v>
      </c>
      <c r="U286" s="297" t="e">
        <f t="shared" si="62"/>
        <v>#DIV/0!</v>
      </c>
      <c r="V286" s="297" t="e">
        <f t="shared" si="62"/>
        <v>#DIV/0!</v>
      </c>
      <c r="W286" s="297" t="e">
        <f t="shared" si="62"/>
        <v>#DIV/0!</v>
      </c>
      <c r="X286" s="297" t="e">
        <f t="shared" si="62"/>
        <v>#DIV/0!</v>
      </c>
      <c r="Y286" s="297" t="e">
        <f t="shared" si="62"/>
        <v>#DIV/0!</v>
      </c>
      <c r="Z286" s="298">
        <f t="shared" si="62"/>
        <v>28.705882352941178</v>
      </c>
      <c r="AA286" s="298">
        <f t="shared" si="62"/>
        <v>25</v>
      </c>
      <c r="AB286" s="297" t="e">
        <f t="shared" si="62"/>
        <v>#DIV/0!</v>
      </c>
      <c r="AC286" s="297" t="e">
        <f t="shared" si="62"/>
        <v>#DIV/0!</v>
      </c>
      <c r="AD286" s="297" t="e">
        <f t="shared" si="62"/>
        <v>#DIV/0!</v>
      </c>
      <c r="AE286" s="297" t="e">
        <f t="shared" si="62"/>
        <v>#DIV/0!</v>
      </c>
      <c r="AF286" s="297" t="e">
        <f t="shared" si="62"/>
        <v>#DIV/0!</v>
      </c>
      <c r="AG286" s="297" t="e">
        <f t="shared" si="62"/>
        <v>#DIV/0!</v>
      </c>
      <c r="AH286" s="297" t="e">
        <f t="shared" si="62"/>
        <v>#DIV/0!</v>
      </c>
      <c r="AI286" s="297" t="e">
        <f t="shared" si="62"/>
        <v>#DIV/0!</v>
      </c>
      <c r="AJ286" s="297" t="e">
        <f t="shared" si="62"/>
        <v>#DIV/0!</v>
      </c>
      <c r="AK286" s="297" t="e">
        <f t="shared" si="62"/>
        <v>#DIV/0!</v>
      </c>
      <c r="AL286" s="297" t="e">
        <f t="shared" si="62"/>
        <v>#DIV/0!</v>
      </c>
      <c r="AM286" s="297" t="e">
        <f t="shared" si="62"/>
        <v>#DIV/0!</v>
      </c>
      <c r="AN286" s="297" t="e">
        <f t="shared" si="62"/>
        <v>#DIV/0!</v>
      </c>
      <c r="AO286" s="297" t="e">
        <f t="shared" si="62"/>
        <v>#DIV/0!</v>
      </c>
      <c r="AP286" s="297" t="e">
        <f t="shared" si="62"/>
        <v>#DIV/0!</v>
      </c>
      <c r="AQ286" s="297" t="e">
        <f t="shared" si="62"/>
        <v>#DIV/0!</v>
      </c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25</v>
      </c>
      <c r="C287" s="144">
        <f>Z287+AA287</f>
        <v>35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1</v>
      </c>
      <c r="L287" s="289"/>
      <c r="M287" s="289">
        <v>6</v>
      </c>
      <c r="N287" s="289"/>
      <c r="O287" s="289"/>
      <c r="P287" s="289">
        <v>2</v>
      </c>
      <c r="Q287" s="289">
        <v>1</v>
      </c>
      <c r="R287" s="289"/>
      <c r="S287" s="289">
        <v>2</v>
      </c>
      <c r="T287" s="289">
        <v>3</v>
      </c>
      <c r="U287" s="290"/>
      <c r="V287" s="289"/>
      <c r="W287" s="289">
        <v>1</v>
      </c>
      <c r="X287" s="289">
        <v>1</v>
      </c>
      <c r="Y287" s="289"/>
      <c r="Z287" s="291">
        <f>SUM(D287:Y287)</f>
        <v>25</v>
      </c>
      <c r="AA287" s="291">
        <f>SUM(AB287:AS287)</f>
        <v>10</v>
      </c>
      <c r="AB287" s="289">
        <v>1</v>
      </c>
      <c r="AC287" s="289"/>
      <c r="AD287" s="289"/>
      <c r="AE287" s="289">
        <v>1</v>
      </c>
      <c r="AF287" s="289"/>
      <c r="AG287" s="289"/>
      <c r="AH287" s="289"/>
      <c r="AI287" s="289">
        <v>1</v>
      </c>
      <c r="AJ287" s="289">
        <v>1</v>
      </c>
      <c r="AK287" s="289">
        <v>1</v>
      </c>
      <c r="AL287" s="289"/>
      <c r="AM287" s="289"/>
      <c r="AN287" s="289"/>
      <c r="AO287" s="289"/>
      <c r="AP287" s="289">
        <v>1</v>
      </c>
      <c r="AQ287" s="289">
        <v>3</v>
      </c>
      <c r="AR287" s="289">
        <v>1</v>
      </c>
      <c r="AS287" s="289"/>
      <c r="AT287" s="289">
        <f>SUM(AB287:AS287)</f>
        <v>10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hidden="1" customHeight="1" x14ac:dyDescent="0.35">
      <c r="A289" s="288" t="s">
        <v>110</v>
      </c>
      <c r="B289" s="263">
        <v>3</v>
      </c>
      <c r="C289" s="144">
        <f t="shared" si="63"/>
        <v>3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/>
      <c r="Z289" s="291">
        <f t="shared" si="64"/>
        <v>0</v>
      </c>
      <c r="AA289" s="291">
        <f t="shared" si="65"/>
        <v>3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3</v>
      </c>
      <c r="AO289" s="289"/>
      <c r="AP289" s="289"/>
      <c r="AQ289" s="289"/>
      <c r="AR289" s="289"/>
      <c r="AS289" s="289"/>
      <c r="AT289" s="289">
        <f t="shared" si="66"/>
        <v>3</v>
      </c>
    </row>
    <row r="290" spans="1:47" s="293" customFormat="1" ht="22.5" hidden="1" customHeight="1" x14ac:dyDescent="0.35">
      <c r="A290" s="288" t="s">
        <v>270</v>
      </c>
      <c r="B290" s="263">
        <v>75</v>
      </c>
      <c r="C290" s="144">
        <f t="shared" si="63"/>
        <v>60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/>
      <c r="Z290" s="291">
        <f t="shared" si="64"/>
        <v>0</v>
      </c>
      <c r="AA290" s="291">
        <f t="shared" si="65"/>
        <v>60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60</v>
      </c>
      <c r="AO290" s="289"/>
      <c r="AP290" s="289"/>
      <c r="AQ290" s="289"/>
      <c r="AR290" s="289"/>
      <c r="AS290" s="289"/>
      <c r="AT290" s="289">
        <f t="shared" si="66"/>
        <v>60</v>
      </c>
    </row>
    <row r="291" spans="1:47" s="292" customFormat="1" ht="22.5" hidden="1" customHeight="1" x14ac:dyDescent="0.35">
      <c r="A291" s="309" t="s">
        <v>103</v>
      </c>
      <c r="B291" s="282">
        <f>B290/B289*10</f>
        <v>250</v>
      </c>
      <c r="C291" s="144">
        <f>C290/C289*10</f>
        <v>200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 t="e">
        <f t="shared" ref="Y291:AT291" si="67">Y290/Y289*10</f>
        <v>#DIV/0!</v>
      </c>
      <c r="Z291" s="144" t="e">
        <f t="shared" si="67"/>
        <v>#DIV/0!</v>
      </c>
      <c r="AA291" s="144">
        <f t="shared" si="67"/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271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hidden="1" customHeight="1" x14ac:dyDescent="0.35">
      <c r="A293" s="288" t="s">
        <v>273</v>
      </c>
      <c r="B293" s="263">
        <v>0.5</v>
      </c>
      <c r="C293" s="144">
        <f t="shared" si="63"/>
        <v>1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</v>
      </c>
      <c r="AO293" s="289"/>
      <c r="AP293" s="289"/>
      <c r="AQ293" s="289"/>
      <c r="AR293" s="289"/>
      <c r="AS293" s="289"/>
      <c r="AT293" s="289">
        <f t="shared" si="66"/>
        <v>1</v>
      </c>
    </row>
    <row r="294" spans="1:47" s="293" customFormat="1" ht="22.5" hidden="1" customHeight="1" x14ac:dyDescent="0.35">
      <c r="A294" s="288" t="s">
        <v>272</v>
      </c>
      <c r="B294" s="263">
        <v>25</v>
      </c>
      <c r="C294" s="144">
        <f t="shared" si="63"/>
        <v>50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50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50</v>
      </c>
      <c r="AO294" s="289"/>
      <c r="AP294" s="289"/>
      <c r="AQ294" s="289"/>
      <c r="AR294" s="289"/>
      <c r="AS294" s="289"/>
      <c r="AT294" s="289">
        <f t="shared" si="66"/>
        <v>50</v>
      </c>
    </row>
    <row r="295" spans="1:47" s="292" customFormat="1" ht="22.5" hidden="1" customHeight="1" x14ac:dyDescent="0.35">
      <c r="A295" s="309" t="s">
        <v>103</v>
      </c>
      <c r="B295" s="282">
        <f>B294/B293*10</f>
        <v>500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22.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22.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22.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22.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22.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22.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22.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22.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22.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22.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22.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22.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22.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22.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22.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22.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22.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22.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22.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22.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22.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22.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0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22.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21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22.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2364</v>
      </c>
      <c r="C323" s="263">
        <f>Z323+AA323</f>
        <v>2042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50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100</v>
      </c>
      <c r="U323" s="263"/>
      <c r="V323" s="263"/>
      <c r="W323" s="263">
        <v>50</v>
      </c>
      <c r="X323" s="263"/>
      <c r="Y323" s="263"/>
      <c r="Z323" s="263">
        <f>SUM(E323:Y323)</f>
        <v>1942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0" si="81">SUM(AB323:AS323)</f>
        <v>100</v>
      </c>
      <c r="AU323" s="287"/>
    </row>
    <row r="324" spans="1:47" s="293" customFormat="1" ht="22.5" hidden="1" customHeight="1" x14ac:dyDescent="0.35">
      <c r="A324" s="288" t="s">
        <v>275</v>
      </c>
      <c r="B324" s="263">
        <v>852</v>
      </c>
      <c r="C324" s="144">
        <f>Z324+AA324</f>
        <v>843</v>
      </c>
      <c r="D324" s="306"/>
      <c r="E324" s="289">
        <v>503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/>
      <c r="P324" s="289"/>
      <c r="Q324" s="289"/>
      <c r="R324" s="289"/>
      <c r="S324" s="289">
        <v>40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843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/>
      <c r="C325" s="144">
        <f>Z325+AA325</f>
        <v>4021</v>
      </c>
      <c r="D325" s="296"/>
      <c r="E325" s="281">
        <v>600</v>
      </c>
      <c r="F325" s="281"/>
      <c r="G325" s="281">
        <v>250</v>
      </c>
      <c r="H325" s="281">
        <v>500</v>
      </c>
      <c r="I325" s="281">
        <v>500</v>
      </c>
      <c r="J325" s="281">
        <v>0</v>
      </c>
      <c r="K325" s="281">
        <v>100</v>
      </c>
      <c r="L325" s="281"/>
      <c r="M325" s="281">
        <v>350</v>
      </c>
      <c r="N325" s="281"/>
      <c r="O325" s="281">
        <v>150</v>
      </c>
      <c r="P325" s="281">
        <v>200</v>
      </c>
      <c r="Q325" s="281">
        <v>40</v>
      </c>
      <c r="R325" s="281">
        <v>700</v>
      </c>
      <c r="S325" s="281">
        <v>200</v>
      </c>
      <c r="T325" s="281">
        <v>300</v>
      </c>
      <c r="U325" s="310"/>
      <c r="V325" s="281">
        <v>0</v>
      </c>
      <c r="W325" s="281">
        <v>50</v>
      </c>
      <c r="X325" s="281"/>
      <c r="Y325" s="281"/>
      <c r="Z325" s="291">
        <f>SUM(D325:Y325)</f>
        <v>3940</v>
      </c>
      <c r="AA325" s="291">
        <f>SUM(AB325:AS325)</f>
        <v>81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/>
      <c r="AM325" s="281"/>
      <c r="AN325" s="281"/>
      <c r="AO325" s="281">
        <v>5</v>
      </c>
      <c r="AP325" s="281"/>
      <c r="AQ325" s="281">
        <v>15</v>
      </c>
      <c r="AR325" s="281">
        <v>20</v>
      </c>
      <c r="AS325" s="281"/>
      <c r="AT325" s="289">
        <f t="shared" si="81"/>
        <v>81</v>
      </c>
    </row>
    <row r="326" spans="1:47" s="293" customFormat="1" ht="22.5" customHeight="1" x14ac:dyDescent="0.35">
      <c r="A326" s="288" t="s">
        <v>133</v>
      </c>
      <c r="B326" s="263">
        <f>B327+B328</f>
        <v>379</v>
      </c>
      <c r="C326" s="263">
        <f>Z326+AA326</f>
        <v>1047</v>
      </c>
      <c r="D326" s="306"/>
      <c r="E326" s="289">
        <f>E327+E328</f>
        <v>0</v>
      </c>
      <c r="F326" s="289">
        <f t="shared" ref="F326:Y326" si="82">F327+F328</f>
        <v>0</v>
      </c>
      <c r="G326" s="289">
        <f t="shared" si="82"/>
        <v>0</v>
      </c>
      <c r="H326" s="289">
        <f t="shared" si="82"/>
        <v>0</v>
      </c>
      <c r="I326" s="289">
        <f t="shared" si="82"/>
        <v>0</v>
      </c>
      <c r="J326" s="289">
        <f t="shared" si="82"/>
        <v>0</v>
      </c>
      <c r="K326" s="289">
        <f t="shared" si="82"/>
        <v>0</v>
      </c>
      <c r="L326" s="289">
        <f t="shared" si="82"/>
        <v>0</v>
      </c>
      <c r="M326" s="289">
        <f t="shared" si="82"/>
        <v>146</v>
      </c>
      <c r="N326" s="289">
        <f t="shared" si="82"/>
        <v>0</v>
      </c>
      <c r="O326" s="289">
        <f t="shared" si="82"/>
        <v>130</v>
      </c>
      <c r="P326" s="289">
        <f t="shared" si="82"/>
        <v>0</v>
      </c>
      <c r="Q326" s="289">
        <f t="shared" si="82"/>
        <v>20</v>
      </c>
      <c r="R326" s="289">
        <f t="shared" si="82"/>
        <v>370</v>
      </c>
      <c r="S326" s="289">
        <f t="shared" si="82"/>
        <v>81</v>
      </c>
      <c r="T326" s="289">
        <f t="shared" si="82"/>
        <v>200</v>
      </c>
      <c r="U326" s="289">
        <f t="shared" si="82"/>
        <v>50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f t="shared" ref="Z326:Z328" si="83">SUM(D326:Y326)</f>
        <v>1047</v>
      </c>
      <c r="AA326" s="291">
        <f t="shared" ref="AA326:AA328" si="84">SUM(AB326:AS326)</f>
        <v>0</v>
      </c>
      <c r="AB326" s="289">
        <f>AB327+AB328</f>
        <v>0</v>
      </c>
      <c r="AC326" s="289">
        <f t="shared" ref="AC326:AR326" si="85">AC327+AC328</f>
        <v>0</v>
      </c>
      <c r="AD326" s="289">
        <f t="shared" si="85"/>
        <v>0</v>
      </c>
      <c r="AE326" s="289">
        <f t="shared" si="85"/>
        <v>0</v>
      </c>
      <c r="AF326" s="289">
        <f t="shared" si="85"/>
        <v>0</v>
      </c>
      <c r="AG326" s="289">
        <f t="shared" si="85"/>
        <v>0</v>
      </c>
      <c r="AH326" s="289">
        <f t="shared" si="85"/>
        <v>0</v>
      </c>
      <c r="AI326" s="289">
        <f t="shared" si="85"/>
        <v>0</v>
      </c>
      <c r="AJ326" s="289">
        <f t="shared" si="85"/>
        <v>0</v>
      </c>
      <c r="AK326" s="289">
        <f t="shared" si="85"/>
        <v>0</v>
      </c>
      <c r="AL326" s="289">
        <f t="shared" si="85"/>
        <v>0</v>
      </c>
      <c r="AM326" s="289">
        <f t="shared" si="85"/>
        <v>0</v>
      </c>
      <c r="AN326" s="289">
        <f t="shared" si="85"/>
        <v>0</v>
      </c>
      <c r="AO326" s="289">
        <f t="shared" si="85"/>
        <v>0</v>
      </c>
      <c r="AP326" s="289">
        <f t="shared" si="85"/>
        <v>0</v>
      </c>
      <c r="AQ326" s="289">
        <f t="shared" si="85"/>
        <v>0</v>
      </c>
      <c r="AR326" s="289">
        <f t="shared" si="85"/>
        <v>0</v>
      </c>
      <c r="AS326" s="289"/>
      <c r="AT326" s="289">
        <f t="shared" si="81"/>
        <v>0</v>
      </c>
      <c r="AU326" s="292"/>
    </row>
    <row r="327" spans="1:47" s="292" customFormat="1" ht="22.5" customHeight="1" x14ac:dyDescent="0.35">
      <c r="A327" s="311" t="s">
        <v>277</v>
      </c>
      <c r="B327" s="282">
        <v>365</v>
      </c>
      <c r="C327" s="144">
        <f t="shared" ref="C327:C328" si="86">Z327+AA327</f>
        <v>987</v>
      </c>
      <c r="D327" s="296"/>
      <c r="E327" s="281"/>
      <c r="F327" s="281"/>
      <c r="G327" s="281"/>
      <c r="H327" s="281"/>
      <c r="I327" s="281"/>
      <c r="J327" s="281"/>
      <c r="K327" s="281"/>
      <c r="L327" s="281"/>
      <c r="M327" s="281">
        <v>146</v>
      </c>
      <c r="N327" s="281"/>
      <c r="O327" s="281">
        <v>70</v>
      </c>
      <c r="P327" s="281"/>
      <c r="Q327" s="281">
        <v>20</v>
      </c>
      <c r="R327" s="281">
        <v>370</v>
      </c>
      <c r="S327" s="281">
        <v>81</v>
      </c>
      <c r="T327" s="281">
        <v>200</v>
      </c>
      <c r="U327" s="310">
        <v>50</v>
      </c>
      <c r="V327" s="281"/>
      <c r="W327" s="281">
        <v>50</v>
      </c>
      <c r="X327" s="281"/>
      <c r="Y327" s="281"/>
      <c r="Z327" s="291">
        <f t="shared" si="83"/>
        <v>987</v>
      </c>
      <c r="AA327" s="291">
        <f t="shared" si="84"/>
        <v>0</v>
      </c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9">
        <f t="shared" si="81"/>
        <v>0</v>
      </c>
    </row>
    <row r="328" spans="1:47" s="292" customFormat="1" ht="22.5" customHeight="1" x14ac:dyDescent="0.35">
      <c r="A328" s="311" t="s">
        <v>276</v>
      </c>
      <c r="B328" s="282">
        <v>14</v>
      </c>
      <c r="C328" s="144">
        <f t="shared" si="86"/>
        <v>60</v>
      </c>
      <c r="D328" s="296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>
        <v>60</v>
      </c>
      <c r="P328" s="281"/>
      <c r="Q328" s="281"/>
      <c r="R328" s="281"/>
      <c r="S328" s="281"/>
      <c r="T328" s="281"/>
      <c r="U328" s="310"/>
      <c r="V328" s="281"/>
      <c r="W328" s="281"/>
      <c r="X328" s="281"/>
      <c r="Y328" s="281"/>
      <c r="Z328" s="291">
        <f t="shared" si="83"/>
        <v>60</v>
      </c>
      <c r="AA328" s="291">
        <f t="shared" si="84"/>
        <v>0</v>
      </c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/>
      <c r="AS328" s="281"/>
      <c r="AT328" s="289">
        <f t="shared" si="81"/>
        <v>0</v>
      </c>
    </row>
    <row r="329" spans="1:47" s="245" customFormat="1" ht="22.5" hidden="1" customHeight="1" x14ac:dyDescent="0.35">
      <c r="A329" s="149" t="s">
        <v>222</v>
      </c>
      <c r="B329" s="131">
        <v>4319</v>
      </c>
      <c r="C329" s="273">
        <v>4899</v>
      </c>
      <c r="D329" s="307"/>
      <c r="E329" s="131">
        <v>739</v>
      </c>
      <c r="F329" s="131"/>
      <c r="G329" s="131">
        <v>401</v>
      </c>
      <c r="H329" s="131"/>
      <c r="I329" s="131">
        <v>781</v>
      </c>
      <c r="J329" s="131"/>
      <c r="K329" s="131">
        <v>80</v>
      </c>
      <c r="L329" s="131">
        <v>45</v>
      </c>
      <c r="M329" s="131">
        <v>1225</v>
      </c>
      <c r="N329" s="131">
        <v>69</v>
      </c>
      <c r="O329" s="131">
        <v>482</v>
      </c>
      <c r="P329" s="131"/>
      <c r="Q329" s="131">
        <v>30</v>
      </c>
      <c r="R329" s="131"/>
      <c r="S329" s="131">
        <v>330</v>
      </c>
      <c r="T329" s="131"/>
      <c r="U329" s="132"/>
      <c r="V329" s="131"/>
      <c r="W329" s="131">
        <v>20</v>
      </c>
      <c r="X329" s="131">
        <v>16</v>
      </c>
      <c r="Y329" s="131"/>
      <c r="Z329" s="268">
        <f>SUM(E329:Y329)</f>
        <v>4218</v>
      </c>
      <c r="AA329" s="268">
        <f>SUM(AB329:AS329)</f>
        <v>258.55</v>
      </c>
      <c r="AB329" s="131">
        <v>8</v>
      </c>
      <c r="AC329" s="131"/>
      <c r="AD329" s="131"/>
      <c r="AE329" s="131"/>
      <c r="AF329" s="131"/>
      <c r="AG329" s="131">
        <v>12.4</v>
      </c>
      <c r="AH329" s="131">
        <v>15</v>
      </c>
      <c r="AI329" s="131">
        <v>2.15</v>
      </c>
      <c r="AJ329" s="131"/>
      <c r="AK329" s="131">
        <v>15</v>
      </c>
      <c r="AL329" s="131"/>
      <c r="AM329" s="131">
        <v>4</v>
      </c>
      <c r="AN329" s="131"/>
      <c r="AO329" s="131">
        <v>10</v>
      </c>
      <c r="AP329" s="131">
        <v>20</v>
      </c>
      <c r="AQ329" s="131">
        <v>172</v>
      </c>
      <c r="AR329" s="131"/>
      <c r="AS329" s="131"/>
      <c r="AT329" s="118">
        <f t="shared" si="81"/>
        <v>258.55</v>
      </c>
    </row>
    <row r="330" spans="1:47" s="255" customFormat="1" ht="21.75" hidden="1" x14ac:dyDescent="0.3">
      <c r="A330" s="117" t="s">
        <v>248</v>
      </c>
      <c r="B330" s="146">
        <v>4346</v>
      </c>
      <c r="C330" s="146">
        <f>Z330+AA330</f>
        <v>4479.55</v>
      </c>
      <c r="D330" s="276"/>
      <c r="E330" s="146">
        <v>739</v>
      </c>
      <c r="F330" s="146"/>
      <c r="G330" s="146">
        <v>401</v>
      </c>
      <c r="H330" s="146"/>
      <c r="I330" s="146">
        <v>781</v>
      </c>
      <c r="J330" s="146"/>
      <c r="K330" s="146">
        <v>150</v>
      </c>
      <c r="L330" s="146">
        <v>45</v>
      </c>
      <c r="M330" s="146">
        <v>1225</v>
      </c>
      <c r="N330" s="146">
        <v>69</v>
      </c>
      <c r="O330" s="146">
        <v>482</v>
      </c>
      <c r="P330" s="146"/>
      <c r="Q330" s="146">
        <v>30</v>
      </c>
      <c r="R330" s="146"/>
      <c r="S330" s="146">
        <v>330</v>
      </c>
      <c r="T330" s="146"/>
      <c r="U330" s="257"/>
      <c r="V330" s="146"/>
      <c r="W330" s="146">
        <v>20</v>
      </c>
      <c r="X330" s="146">
        <v>16</v>
      </c>
      <c r="Y330" s="146"/>
      <c r="Z330" s="257">
        <f>SUM(E330:Y330)</f>
        <v>4288</v>
      </c>
      <c r="AA330" s="257">
        <f>SUM(AB330:AS330)</f>
        <v>191.55</v>
      </c>
      <c r="AB330" s="146">
        <v>8</v>
      </c>
      <c r="AC330" s="146"/>
      <c r="AD330" s="146">
        <v>30</v>
      </c>
      <c r="AE330" s="146"/>
      <c r="AF330" s="146"/>
      <c r="AG330" s="146">
        <v>12.4</v>
      </c>
      <c r="AH330" s="146">
        <v>35</v>
      </c>
      <c r="AI330" s="146">
        <v>2.15</v>
      </c>
      <c r="AJ330" s="146"/>
      <c r="AK330" s="146">
        <v>15</v>
      </c>
      <c r="AL330" s="146"/>
      <c r="AM330" s="146">
        <v>4</v>
      </c>
      <c r="AN330" s="146"/>
      <c r="AO330" s="146">
        <v>10</v>
      </c>
      <c r="AP330" s="146">
        <v>10</v>
      </c>
      <c r="AQ330" s="146">
        <v>65</v>
      </c>
      <c r="AR330" s="146"/>
      <c r="AS330" s="146"/>
      <c r="AT330" s="146">
        <f t="shared" si="81"/>
        <v>191.55</v>
      </c>
      <c r="AU330" s="254"/>
    </row>
    <row r="331" spans="1:47" s="266" customFormat="1" ht="22.5" hidden="1" x14ac:dyDescent="0.35">
      <c r="A331" s="267" t="s">
        <v>35</v>
      </c>
      <c r="B331" s="265">
        <f>B330/B329</f>
        <v>1.0062514470942348</v>
      </c>
      <c r="C331" s="274">
        <f t="shared" ref="C331" si="87">C330/C329</f>
        <v>0.91438048581343134</v>
      </c>
      <c r="D331" s="307"/>
      <c r="E331" s="265">
        <f>E330/E329</f>
        <v>1</v>
      </c>
      <c r="F331" s="265"/>
      <c r="G331" s="265"/>
      <c r="H331" s="265"/>
      <c r="I331" s="265">
        <f t="shared" ref="I331:AT331" si="88">I330/I329</f>
        <v>1</v>
      </c>
      <c r="J331" s="265"/>
      <c r="K331" s="265">
        <f t="shared" si="88"/>
        <v>1.875</v>
      </c>
      <c r="L331" s="265">
        <f t="shared" si="88"/>
        <v>1</v>
      </c>
      <c r="M331" s="265">
        <f t="shared" si="88"/>
        <v>1</v>
      </c>
      <c r="N331" s="265">
        <f t="shared" si="88"/>
        <v>1</v>
      </c>
      <c r="O331" s="265">
        <f t="shared" si="88"/>
        <v>1</v>
      </c>
      <c r="P331" s="265"/>
      <c r="Q331" s="265">
        <f t="shared" si="88"/>
        <v>1</v>
      </c>
      <c r="R331" s="265"/>
      <c r="S331" s="265">
        <f t="shared" si="88"/>
        <v>1</v>
      </c>
      <c r="T331" s="265"/>
      <c r="U331" s="265"/>
      <c r="V331" s="265"/>
      <c r="W331" s="265">
        <f t="shared" si="88"/>
        <v>1</v>
      </c>
      <c r="X331" s="265">
        <f t="shared" si="88"/>
        <v>1</v>
      </c>
      <c r="Y331" s="265"/>
      <c r="Z331" s="274">
        <f t="shared" si="88"/>
        <v>1.0165955429113325</v>
      </c>
      <c r="AA331" s="274">
        <f t="shared" si="88"/>
        <v>0.74086250241732743</v>
      </c>
      <c r="AB331" s="265">
        <f t="shared" si="88"/>
        <v>1</v>
      </c>
      <c r="AC331" s="265"/>
      <c r="AD331" s="265"/>
      <c r="AE331" s="265"/>
      <c r="AF331" s="265"/>
      <c r="AG331" s="265">
        <f t="shared" si="88"/>
        <v>1</v>
      </c>
      <c r="AH331" s="265">
        <f t="shared" si="88"/>
        <v>2.3333333333333335</v>
      </c>
      <c r="AI331" s="265">
        <f t="shared" si="88"/>
        <v>1</v>
      </c>
      <c r="AJ331" s="265"/>
      <c r="AK331" s="265">
        <f t="shared" si="88"/>
        <v>1</v>
      </c>
      <c r="AL331" s="265"/>
      <c r="AM331" s="265">
        <f t="shared" si="88"/>
        <v>1</v>
      </c>
      <c r="AN331" s="265"/>
      <c r="AO331" s="265">
        <f t="shared" si="88"/>
        <v>1</v>
      </c>
      <c r="AP331" s="265">
        <f t="shared" si="88"/>
        <v>0.5</v>
      </c>
      <c r="AQ331" s="265">
        <f t="shared" si="88"/>
        <v>0.37790697674418605</v>
      </c>
      <c r="AR331" s="265"/>
      <c r="AS331" s="265"/>
      <c r="AT331" s="274">
        <f t="shared" si="88"/>
        <v>0.74086250241732743</v>
      </c>
    </row>
    <row r="332" spans="1:47" s="283" customFormat="1" ht="22.5" hidden="1" x14ac:dyDescent="0.35">
      <c r="A332" s="281" t="s">
        <v>138</v>
      </c>
      <c r="B332" s="282">
        <v>461</v>
      </c>
      <c r="C332" s="263">
        <f>Z332+AA332</f>
        <v>878</v>
      </c>
      <c r="D332" s="307"/>
      <c r="E332" s="282">
        <v>25</v>
      </c>
      <c r="F332" s="282"/>
      <c r="G332" s="282"/>
      <c r="H332" s="282"/>
      <c r="I332" s="282">
        <v>83</v>
      </c>
      <c r="J332" s="282"/>
      <c r="K332" s="282">
        <v>100</v>
      </c>
      <c r="L332" s="282"/>
      <c r="M332" s="282"/>
      <c r="N332" s="282">
        <v>182</v>
      </c>
      <c r="O332" s="282">
        <v>105</v>
      </c>
      <c r="P332" s="282"/>
      <c r="Q332" s="282"/>
      <c r="R332" s="282"/>
      <c r="S332" s="282">
        <v>233</v>
      </c>
      <c r="T332" s="282"/>
      <c r="U332" s="282"/>
      <c r="V332" s="282">
        <v>150</v>
      </c>
      <c r="W332" s="282"/>
      <c r="X332" s="282"/>
      <c r="Y332" s="282"/>
      <c r="Z332" s="263">
        <f>SUM(E332:Y332)</f>
        <v>878</v>
      </c>
      <c r="AA332" s="263">
        <v>0</v>
      </c>
      <c r="AB332" s="282"/>
      <c r="AC332" s="282"/>
      <c r="AD332" s="282"/>
      <c r="AE332" s="282"/>
      <c r="AF332" s="282"/>
      <c r="AG332" s="282"/>
      <c r="AH332" s="282"/>
      <c r="AI332" s="282"/>
      <c r="AJ332" s="282"/>
      <c r="AK332" s="282"/>
      <c r="AL332" s="282"/>
      <c r="AM332" s="282"/>
      <c r="AN332" s="282"/>
      <c r="AO332" s="282"/>
      <c r="AP332" s="282"/>
      <c r="AQ332" s="282"/>
      <c r="AR332" s="282"/>
      <c r="AS332" s="282"/>
      <c r="AT332" s="263">
        <v>0</v>
      </c>
    </row>
    <row r="333" spans="1:47" s="284" customFormat="1" ht="21.75" hidden="1" x14ac:dyDescent="0.3">
      <c r="A333" s="263" t="s">
        <v>139</v>
      </c>
      <c r="B333" s="263">
        <v>558</v>
      </c>
      <c r="C333" s="263">
        <f>SUM(Z333+AA333)</f>
        <v>677</v>
      </c>
      <c r="D333" s="276"/>
      <c r="E333" s="263">
        <v>170</v>
      </c>
      <c r="F333" s="263"/>
      <c r="G333" s="263"/>
      <c r="H333" s="263"/>
      <c r="I333" s="263">
        <v>83</v>
      </c>
      <c r="J333" s="263"/>
      <c r="K333" s="263">
        <v>100</v>
      </c>
      <c r="L333" s="263"/>
      <c r="M333" s="263"/>
      <c r="N333" s="263">
        <v>182</v>
      </c>
      <c r="O333" s="263">
        <v>105</v>
      </c>
      <c r="P333" s="263"/>
      <c r="Q333" s="263"/>
      <c r="R333" s="263"/>
      <c r="S333" s="263">
        <v>37</v>
      </c>
      <c r="T333" s="263"/>
      <c r="U333" s="263"/>
      <c r="V333" s="263"/>
      <c r="W333" s="263"/>
      <c r="X333" s="263"/>
      <c r="Y333" s="263"/>
      <c r="Z333" s="263">
        <f>SUM(D333:Y333)</f>
        <v>677</v>
      </c>
      <c r="AA333" s="263">
        <v>0</v>
      </c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83"/>
    </row>
    <row r="334" spans="1:47" s="266" customFormat="1" ht="22.5" hidden="1" x14ac:dyDescent="0.35">
      <c r="A334" s="267" t="s">
        <v>35</v>
      </c>
      <c r="B334" s="265">
        <f>B333/B332</f>
        <v>1.210412147505423</v>
      </c>
      <c r="C334" s="274">
        <f t="shared" ref="C334:Z334" si="89">C333/C332</f>
        <v>0.77107061503416852</v>
      </c>
      <c r="D334" s="307"/>
      <c r="E334" s="265">
        <f t="shared" si="89"/>
        <v>6.8</v>
      </c>
      <c r="F334" s="265"/>
      <c r="G334" s="265"/>
      <c r="H334" s="265"/>
      <c r="I334" s="265">
        <f t="shared" si="89"/>
        <v>1</v>
      </c>
      <c r="J334" s="265"/>
      <c r="K334" s="265">
        <f t="shared" si="89"/>
        <v>1</v>
      </c>
      <c r="L334" s="265"/>
      <c r="M334" s="265"/>
      <c r="N334" s="265">
        <f t="shared" si="89"/>
        <v>1</v>
      </c>
      <c r="O334" s="265">
        <f t="shared" si="89"/>
        <v>1</v>
      </c>
      <c r="P334" s="265"/>
      <c r="Q334" s="265"/>
      <c r="R334" s="265"/>
      <c r="S334" s="265">
        <f t="shared" si="89"/>
        <v>0.15879828326180256</v>
      </c>
      <c r="T334" s="265"/>
      <c r="U334" s="265"/>
      <c r="V334" s="265">
        <f t="shared" si="89"/>
        <v>0</v>
      </c>
      <c r="W334" s="265"/>
      <c r="X334" s="265"/>
      <c r="Y334" s="265"/>
      <c r="Z334" s="274">
        <f t="shared" si="89"/>
        <v>0.77107061503416852</v>
      </c>
      <c r="AA334" s="274"/>
      <c r="AB334" s="265"/>
      <c r="AC334" s="265"/>
      <c r="AD334" s="265"/>
      <c r="AE334" s="265"/>
      <c r="AF334" s="265"/>
      <c r="AG334" s="265"/>
      <c r="AH334" s="265"/>
      <c r="AI334" s="265"/>
      <c r="AJ334" s="265"/>
      <c r="AK334" s="265"/>
      <c r="AL334" s="265"/>
      <c r="AM334" s="265"/>
      <c r="AN334" s="265"/>
      <c r="AO334" s="265"/>
      <c r="AP334" s="265"/>
      <c r="AQ334" s="265"/>
      <c r="AR334" s="265"/>
      <c r="AS334" s="265"/>
      <c r="AT334" s="274"/>
    </row>
    <row r="335" spans="1:47" s="248" customFormat="1" ht="22.5" x14ac:dyDescent="0.35">
      <c r="A335" s="131" t="s">
        <v>249</v>
      </c>
      <c r="B335" s="258"/>
      <c r="C335" s="146"/>
      <c r="D335" s="307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60"/>
      <c r="V335" s="259"/>
      <c r="W335" s="259"/>
      <c r="X335" s="259"/>
      <c r="Y335" s="259"/>
      <c r="Z335" s="257">
        <f>SUM(E335:Y335)</f>
        <v>0</v>
      </c>
      <c r="AA335" s="257">
        <f>SUM(AB335:AS335)</f>
        <v>0</v>
      </c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  <c r="AP335" s="259"/>
      <c r="AQ335" s="259"/>
      <c r="AR335" s="259"/>
      <c r="AS335" s="259"/>
      <c r="AT335" s="147">
        <f>SUM(AB335:AS335)</f>
        <v>0</v>
      </c>
    </row>
    <row r="336" spans="1:47" s="256" customFormat="1" ht="22.5" x14ac:dyDescent="0.35">
      <c r="A336" s="118" t="s">
        <v>250</v>
      </c>
      <c r="B336" s="146">
        <v>3717.5</v>
      </c>
      <c r="C336" s="146">
        <f t="shared" ref="C336:C340" si="90">Z336+AA336</f>
        <v>4678</v>
      </c>
      <c r="D336" s="276"/>
      <c r="E336" s="147">
        <v>725</v>
      </c>
      <c r="F336" s="147"/>
      <c r="G336" s="147">
        <v>150</v>
      </c>
      <c r="H336" s="147"/>
      <c r="I336" s="147">
        <v>180</v>
      </c>
      <c r="J336" s="147"/>
      <c r="K336" s="147">
        <v>280</v>
      </c>
      <c r="L336" s="147">
        <v>165</v>
      </c>
      <c r="M336" s="147">
        <v>1148</v>
      </c>
      <c r="N336" s="147">
        <v>78</v>
      </c>
      <c r="O336" s="147">
        <v>586</v>
      </c>
      <c r="P336" s="147"/>
      <c r="Q336" s="147">
        <v>30</v>
      </c>
      <c r="R336" s="147"/>
      <c r="S336" s="147">
        <v>475</v>
      </c>
      <c r="T336" s="147"/>
      <c r="U336" s="261"/>
      <c r="V336" s="147"/>
      <c r="W336" s="147">
        <v>32</v>
      </c>
      <c r="X336" s="147">
        <v>10</v>
      </c>
      <c r="Y336" s="147"/>
      <c r="Z336" s="257">
        <f t="shared" ref="Z336:Z340" si="91">SUM(E336:Y336)</f>
        <v>3859</v>
      </c>
      <c r="AA336" s="257">
        <f t="shared" ref="AA336:AA340" si="92">SUM(AB336:AS336)</f>
        <v>819</v>
      </c>
      <c r="AB336" s="147">
        <v>40</v>
      </c>
      <c r="AC336" s="147">
        <v>50</v>
      </c>
      <c r="AD336" s="147">
        <v>30</v>
      </c>
      <c r="AE336" s="147">
        <v>150</v>
      </c>
      <c r="AF336" s="147"/>
      <c r="AG336" s="262">
        <v>60</v>
      </c>
      <c r="AH336" s="147">
        <v>220</v>
      </c>
      <c r="AI336" s="147"/>
      <c r="AJ336" s="147"/>
      <c r="AK336" s="262">
        <v>92</v>
      </c>
      <c r="AL336" s="147"/>
      <c r="AM336" s="147">
        <v>5</v>
      </c>
      <c r="AN336" s="147"/>
      <c r="AO336" s="262">
        <v>62</v>
      </c>
      <c r="AP336" s="147">
        <v>40</v>
      </c>
      <c r="AQ336" s="147">
        <v>70</v>
      </c>
      <c r="AR336" s="147"/>
      <c r="AS336" s="147"/>
      <c r="AT336" s="147">
        <f t="shared" ref="AT336:AT340" si="93">SUM(AB336:AS336)</f>
        <v>819</v>
      </c>
      <c r="AU336" s="248"/>
    </row>
    <row r="337" spans="1:47" s="248" customFormat="1" ht="22.5" hidden="1" x14ac:dyDescent="0.35">
      <c r="A337" s="131" t="s">
        <v>253</v>
      </c>
      <c r="B337" s="258">
        <v>6627</v>
      </c>
      <c r="C337" s="146">
        <v>4990</v>
      </c>
      <c r="D337" s="307"/>
      <c r="E337" s="259"/>
      <c r="F337" s="259"/>
      <c r="G337" s="259"/>
      <c r="H337" s="259"/>
      <c r="I337" s="259"/>
      <c r="J337" s="259"/>
      <c r="K337" s="259">
        <v>300</v>
      </c>
      <c r="L337" s="259"/>
      <c r="M337" s="259"/>
      <c r="N337" s="259"/>
      <c r="O337" s="259"/>
      <c r="P337" s="259"/>
      <c r="Q337" s="259"/>
      <c r="R337" s="259"/>
      <c r="S337" s="259"/>
      <c r="T337" s="259"/>
      <c r="U337" s="260"/>
      <c r="V337" s="259"/>
      <c r="W337" s="259"/>
      <c r="X337" s="259"/>
      <c r="Y337" s="259"/>
      <c r="Z337" s="257">
        <f>SUM(E337:Y337)</f>
        <v>300</v>
      </c>
      <c r="AA337" s="257">
        <f>SUM(AB337:AS337)</f>
        <v>0</v>
      </c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  <c r="AP337" s="259"/>
      <c r="AQ337" s="259"/>
      <c r="AR337" s="259"/>
      <c r="AS337" s="259"/>
      <c r="AT337" s="147">
        <f>SUM(AB337:AS337)</f>
        <v>0</v>
      </c>
    </row>
    <row r="338" spans="1:47" s="248" customFormat="1" ht="22.5" hidden="1" x14ac:dyDescent="0.35">
      <c r="A338" s="131" t="s">
        <v>254</v>
      </c>
      <c r="B338" s="258">
        <f>B336*0.45</f>
        <v>1672.875</v>
      </c>
      <c r="C338" s="146">
        <f>C336*0.45</f>
        <v>2105.1</v>
      </c>
      <c r="D338" s="307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/>
      <c r="AA338" s="257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/>
    </row>
    <row r="339" spans="1:47" s="248" customFormat="1" ht="22.5" x14ac:dyDescent="0.35">
      <c r="A339" s="131" t="s">
        <v>255</v>
      </c>
      <c r="B339" s="278">
        <f>B336/B337</f>
        <v>0.56096272823298632</v>
      </c>
      <c r="C339" s="270">
        <f>C336/C337</f>
        <v>0.93747494989979963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56" customFormat="1" ht="22.5" x14ac:dyDescent="0.35">
      <c r="A340" s="118" t="s">
        <v>251</v>
      </c>
      <c r="B340" s="146">
        <v>38450</v>
      </c>
      <c r="C340" s="146">
        <f t="shared" si="90"/>
        <v>46520</v>
      </c>
      <c r="D340" s="276"/>
      <c r="E340" s="147">
        <v>5725</v>
      </c>
      <c r="F340" s="147"/>
      <c r="G340" s="147"/>
      <c r="H340" s="147"/>
      <c r="I340" s="147">
        <v>10000</v>
      </c>
      <c r="J340" s="147"/>
      <c r="K340" s="147">
        <v>1000</v>
      </c>
      <c r="L340" s="147"/>
      <c r="M340" s="147">
        <v>16160</v>
      </c>
      <c r="N340" s="147">
        <v>2680</v>
      </c>
      <c r="O340" s="147">
        <v>7465</v>
      </c>
      <c r="P340" s="147"/>
      <c r="Q340" s="147"/>
      <c r="R340" s="147"/>
      <c r="S340" s="147">
        <v>3490</v>
      </c>
      <c r="T340" s="147"/>
      <c r="U340" s="261"/>
      <c r="V340" s="147"/>
      <c r="W340" s="147"/>
      <c r="X340" s="147"/>
      <c r="Y340" s="147"/>
      <c r="Z340" s="257">
        <f t="shared" si="91"/>
        <v>46520</v>
      </c>
      <c r="AA340" s="257">
        <f t="shared" si="92"/>
        <v>0</v>
      </c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>
        <f t="shared" si="93"/>
        <v>0</v>
      </c>
      <c r="AU340" s="248"/>
    </row>
    <row r="341" spans="1:47" ht="22.5" hidden="1" x14ac:dyDescent="0.35">
      <c r="A341" s="72" t="s">
        <v>253</v>
      </c>
      <c r="B341" s="74">
        <v>33418</v>
      </c>
      <c r="C341" s="117">
        <v>34931</v>
      </c>
      <c r="D341" s="308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7" ht="22.5" hidden="1" x14ac:dyDescent="0.35">
      <c r="A342" s="72" t="s">
        <v>254</v>
      </c>
      <c r="B342" s="74">
        <f>B340*0.3</f>
        <v>11535</v>
      </c>
      <c r="C342" s="146">
        <f>C340*0.3</f>
        <v>13956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19.5" customHeight="1" x14ac:dyDescent="0.35">
      <c r="A343" s="72" t="s">
        <v>255</v>
      </c>
      <c r="B343" s="279">
        <f>B340/B341</f>
        <v>1.1505775330660124</v>
      </c>
      <c r="C343" s="275">
        <f>C340/C341</f>
        <v>1.3317683433053735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s="120" customFormat="1" ht="22.5" hidden="1" x14ac:dyDescent="0.35">
      <c r="A344" s="118" t="s">
        <v>256</v>
      </c>
      <c r="B344" s="117"/>
      <c r="C344" s="117"/>
      <c r="D344" s="276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9"/>
      <c r="V344" s="118"/>
      <c r="W344" s="118"/>
      <c r="X344" s="118"/>
      <c r="Y344" s="118"/>
      <c r="Z344" s="203"/>
      <c r="AA344" s="203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</row>
    <row r="345" spans="1:47" s="75" customFormat="1" ht="22.5" hidden="1" x14ac:dyDescent="0.35">
      <c r="A345" s="72" t="s">
        <v>253</v>
      </c>
      <c r="B345" s="74"/>
      <c r="C345" s="117">
        <v>49901</v>
      </c>
      <c r="D345" s="308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269"/>
      <c r="V345" s="72"/>
      <c r="W345" s="72"/>
      <c r="X345" s="72"/>
      <c r="Y345" s="72"/>
      <c r="Z345" s="203"/>
      <c r="AA345" s="203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8"/>
    </row>
    <row r="346" spans="1:47" s="75" customFormat="1" ht="22.5" hidden="1" x14ac:dyDescent="0.35">
      <c r="A346" s="72" t="s">
        <v>254</v>
      </c>
      <c r="B346" s="74"/>
      <c r="C346" s="117">
        <f>C344*0.19</f>
        <v>0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3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255</v>
      </c>
      <c r="B347" s="74"/>
      <c r="C347" s="270">
        <f>C344/C345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ht="22.5" hidden="1" x14ac:dyDescent="0.35">
      <c r="A348" s="72" t="s">
        <v>154</v>
      </c>
      <c r="B348" s="280">
        <v>12131</v>
      </c>
      <c r="C348" s="146">
        <f>C338+C342+C346</f>
        <v>16061.1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hidden="1" x14ac:dyDescent="0.35">
      <c r="A349" s="72" t="s">
        <v>274</v>
      </c>
      <c r="B349" s="74">
        <v>5871</v>
      </c>
      <c r="C349" s="117">
        <v>7192.2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252</v>
      </c>
      <c r="B350" s="308">
        <f>B348/B349*10</f>
        <v>20.662578777039688</v>
      </c>
      <c r="C350" s="276">
        <f>C348/C349*10</f>
        <v>22.331275548510888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2020-08-26T12:50:22Z</cp:lastPrinted>
  <dcterms:created xsi:type="dcterms:W3CDTF">2017-06-08T05:54:08Z</dcterms:created>
  <dcterms:modified xsi:type="dcterms:W3CDTF">2020-08-26T12:53:35Z</dcterms:modified>
</cp:coreProperties>
</file>