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июнь\"/>
    </mc:Choice>
  </mc:AlternateContent>
  <bookViews>
    <workbookView xWindow="0" yWindow="0" windowWidth="27270" windowHeight="12285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оперативка!$A$1:$AU$290</definedName>
  </definedNames>
  <calcPr calcId="152511"/>
</workbook>
</file>

<file path=xl/calcChain.xml><?xml version="1.0" encoding="utf-8"?>
<calcChain xmlns="http://schemas.openxmlformats.org/spreadsheetml/2006/main">
  <c r="AA286" i="1" l="1"/>
  <c r="AA260" i="1"/>
  <c r="Z260" i="1"/>
  <c r="M261" i="1" l="1"/>
  <c r="M262" i="1" s="1"/>
  <c r="G261" i="1"/>
  <c r="G262" i="1" s="1"/>
  <c r="AT260" i="1" l="1"/>
  <c r="B262" i="1"/>
  <c r="AT267" i="1" l="1"/>
  <c r="AA267" i="1"/>
  <c r="Z267" i="1"/>
  <c r="AT287" i="1"/>
  <c r="AA287" i="1"/>
  <c r="Z287" i="1"/>
  <c r="C267" i="1" l="1"/>
  <c r="D267" i="1" s="1"/>
  <c r="C287" i="1"/>
  <c r="AT268" i="1"/>
  <c r="AA268" i="1"/>
  <c r="Z268" i="1"/>
  <c r="C268" i="1" l="1"/>
  <c r="D268" i="1" s="1"/>
  <c r="AT270" i="1"/>
  <c r="AT271" i="1"/>
  <c r="AA270" i="1"/>
  <c r="AA271" i="1"/>
  <c r="Z270" i="1"/>
  <c r="C270" i="1" s="1"/>
  <c r="D270" i="1" s="1"/>
  <c r="Z271" i="1"/>
  <c r="C271" i="1" s="1"/>
  <c r="D271" i="1" s="1"/>
  <c r="AT264" i="1" l="1"/>
  <c r="AA264" i="1"/>
  <c r="Z264" i="1"/>
  <c r="C264" i="1" l="1"/>
  <c r="AM286" i="1"/>
  <c r="AN286" i="1"/>
  <c r="B286" i="1"/>
  <c r="AT285" i="1"/>
  <c r="AA285" i="1"/>
  <c r="Z285" i="1"/>
  <c r="AT284" i="1"/>
  <c r="AA284" i="1"/>
  <c r="Z284" i="1"/>
  <c r="C285" i="1" l="1"/>
  <c r="D285" i="1" s="1"/>
  <c r="AT286" i="1"/>
  <c r="C284" i="1"/>
  <c r="D280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282" i="1"/>
  <c r="B274" i="1"/>
  <c r="B277" i="1"/>
  <c r="Y282" i="1"/>
  <c r="AM282" i="1"/>
  <c r="AN282" i="1"/>
  <c r="AT280" i="1"/>
  <c r="AA280" i="1"/>
  <c r="Z280" i="1"/>
  <c r="E277" i="1"/>
  <c r="I277" i="1"/>
  <c r="L277" i="1"/>
  <c r="O277" i="1"/>
  <c r="S277" i="1"/>
  <c r="AT276" i="1"/>
  <c r="AT275" i="1"/>
  <c r="AA276" i="1"/>
  <c r="Z276" i="1"/>
  <c r="D284" i="1" l="1"/>
  <c r="C286" i="1"/>
  <c r="C276" i="1"/>
  <c r="D276" i="1" s="1"/>
  <c r="AT274" i="1"/>
  <c r="AA275" i="1"/>
  <c r="Z275" i="1"/>
  <c r="Z277" i="1" s="1"/>
  <c r="L274" i="1"/>
  <c r="AT272" i="1"/>
  <c r="AA272" i="1"/>
  <c r="Z272" i="1"/>
  <c r="C272" i="1" l="1"/>
  <c r="D272" i="1" s="1"/>
  <c r="C275" i="1"/>
  <c r="B256" i="1"/>
  <c r="B254" i="1"/>
  <c r="B250" i="1"/>
  <c r="C277" i="1" l="1"/>
  <c r="D275" i="1"/>
  <c r="AT281" i="1"/>
  <c r="AT282" i="1" s="1"/>
  <c r="AA281" i="1"/>
  <c r="AA282" i="1" s="1"/>
  <c r="Z281" i="1"/>
  <c r="C281" i="1" l="1"/>
  <c r="Z282" i="1"/>
  <c r="AT278" i="1"/>
  <c r="AT279" i="1"/>
  <c r="AA278" i="1"/>
  <c r="AA279" i="1"/>
  <c r="Z278" i="1"/>
  <c r="Z279" i="1"/>
  <c r="C282" i="1" l="1"/>
  <c r="D281" i="1"/>
  <c r="C278" i="1"/>
  <c r="D278" i="1" s="1"/>
  <c r="C279" i="1"/>
  <c r="D279" i="1" s="1"/>
  <c r="AT273" i="1"/>
  <c r="AA273" i="1"/>
  <c r="AA274" i="1" s="1"/>
  <c r="Z273" i="1"/>
  <c r="Z274" i="1" s="1"/>
  <c r="C273" i="1" l="1"/>
  <c r="A3" i="1"/>
  <c r="C274" i="1" l="1"/>
  <c r="D273" i="1"/>
  <c r="F254" i="1"/>
  <c r="I254" i="1"/>
  <c r="J254" i="1"/>
  <c r="K254" i="1"/>
  <c r="L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61" i="1"/>
  <c r="AD261" i="1"/>
  <c r="AD262" i="1" s="1"/>
  <c r="AE261" i="1"/>
  <c r="AE262" i="1" s="1"/>
  <c r="AF261" i="1"/>
  <c r="AF262" i="1" s="1"/>
  <c r="AG261" i="1"/>
  <c r="AH261" i="1"/>
  <c r="AH262" i="1" s="1"/>
  <c r="AI261" i="1"/>
  <c r="AI262" i="1" s="1"/>
  <c r="AJ261" i="1"/>
  <c r="AJ262" i="1" s="1"/>
  <c r="AK261" i="1"/>
  <c r="AK262" i="1" s="1"/>
  <c r="AL261" i="1"/>
  <c r="AL262" i="1" s="1"/>
  <c r="AM261" i="1"/>
  <c r="AM262" i="1" s="1"/>
  <c r="AN261" i="1"/>
  <c r="AO261" i="1"/>
  <c r="AO262" i="1" s="1"/>
  <c r="AP261" i="1"/>
  <c r="AP262" i="1" s="1"/>
  <c r="AQ261" i="1"/>
  <c r="AQ262" i="1" s="1"/>
  <c r="AR261" i="1"/>
  <c r="AR262" i="1" s="1"/>
  <c r="AS261" i="1"/>
  <c r="AB261" i="1"/>
  <c r="AB262" i="1" s="1"/>
  <c r="F261" i="1"/>
  <c r="H261" i="1"/>
  <c r="H262" i="1" s="1"/>
  <c r="I261" i="1"/>
  <c r="I262" i="1" s="1"/>
  <c r="J261" i="1"/>
  <c r="J262" i="1" s="1"/>
  <c r="K261" i="1"/>
  <c r="K262" i="1" s="1"/>
  <c r="L261" i="1"/>
  <c r="L262" i="1" s="1"/>
  <c r="N261" i="1"/>
  <c r="O261" i="1"/>
  <c r="O262" i="1" s="1"/>
  <c r="P261" i="1"/>
  <c r="P262" i="1" s="1"/>
  <c r="Q261" i="1"/>
  <c r="Q262" i="1" s="1"/>
  <c r="R261" i="1"/>
  <c r="S261" i="1"/>
  <c r="S262" i="1" s="1"/>
  <c r="T261" i="1"/>
  <c r="T262" i="1" s="1"/>
  <c r="U261" i="1"/>
  <c r="U262" i="1" s="1"/>
  <c r="V261" i="1"/>
  <c r="W261" i="1"/>
  <c r="W262" i="1" s="1"/>
  <c r="X261" i="1"/>
  <c r="X262" i="1" s="1"/>
  <c r="Y261" i="1"/>
  <c r="E261" i="1"/>
  <c r="E262" i="1" s="1"/>
  <c r="AT265" i="1"/>
  <c r="AT266" i="1"/>
  <c r="AT269" i="1"/>
  <c r="AA265" i="1"/>
  <c r="AA266" i="1"/>
  <c r="AA269" i="1"/>
  <c r="AT263" i="1"/>
  <c r="AA263" i="1"/>
  <c r="Z265" i="1"/>
  <c r="Z266" i="1"/>
  <c r="Z269" i="1"/>
  <c r="Z263" i="1"/>
  <c r="C263" i="1" l="1"/>
  <c r="D263" i="1" s="1"/>
  <c r="C266" i="1"/>
  <c r="D266" i="1" s="1"/>
  <c r="C269" i="1"/>
  <c r="C265" i="1"/>
  <c r="C251" i="1"/>
  <c r="D251" i="1" s="1"/>
  <c r="AA261" i="1"/>
  <c r="AA262" i="1" s="1"/>
  <c r="Z261" i="1"/>
  <c r="Z262" i="1" s="1"/>
  <c r="AT261" i="1"/>
  <c r="AT262" i="1" s="1"/>
  <c r="Z252" i="1"/>
  <c r="Z9" i="1"/>
  <c r="C10" i="1" s="1"/>
  <c r="C261" i="1" l="1"/>
  <c r="C262" i="1" s="1"/>
  <c r="D265" i="1"/>
  <c r="D269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L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283" i="1"/>
  <c r="AA283" i="1"/>
  <c r="Z283" i="1"/>
  <c r="AT253" i="1"/>
  <c r="AT254" i="1" s="1"/>
  <c r="AA253" i="1"/>
  <c r="AA254" i="1" s="1"/>
  <c r="Z253" i="1"/>
  <c r="Z254" i="1" s="1"/>
  <c r="C250" i="1" l="1"/>
  <c r="D31" i="1"/>
  <c r="C253" i="1"/>
  <c r="C283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L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L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L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L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L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L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L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D261" i="1"/>
</calcChain>
</file>

<file path=xl/sharedStrings.xml><?xml version="1.0" encoding="utf-8"?>
<sst xmlns="http://schemas.openxmlformats.org/spreadsheetml/2006/main" count="316" uniqueCount="251">
  <si>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</si>
  <si>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</si>
  <si>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</si>
  <si>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</si>
  <si>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</si>
  <si>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</si>
  <si>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</si>
  <si>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</si>
  <si>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</si>
  <si>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</si>
  <si>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</si>
  <si>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</si>
  <si>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</si>
  <si>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</si>
  <si>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</si>
  <si>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</si>
  <si>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</si>
  <si>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</si>
  <si>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</si>
  <si>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</si>
  <si>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</si>
  <si>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</si>
  <si>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</si>
  <si>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</si>
  <si>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</si>
  <si>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</si>
  <si>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</si>
  <si>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</si>
  <si>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</si>
  <si>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</si>
  <si>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</si>
  <si>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</si>
  <si>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</si>
  <si>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</si>
  <si>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</si>
  <si>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</si>
  <si>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</si>
  <si>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</si>
  <si>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</si>
  <si>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</si>
  <si>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</si>
  <si>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</si>
  <si>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</si>
  <si>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</si>
  <si>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</si>
  <si>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</si>
  <si>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</si>
  <si>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</si>
  <si>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</si>
  <si>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</si>
  <si>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</si>
  <si>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</si>
  <si>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</si>
  <si>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</si>
  <si>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</si>
  <si>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</si>
  <si>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</si>
  <si>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</si>
  <si>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</si>
  <si>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</si>
  <si>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</si>
  <si>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</si>
  <si>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</si>
  <si>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</si>
  <si>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</si>
  <si>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</si>
  <si>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</si>
  <si>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</si>
  <si>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</si>
  <si>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</si>
  <si>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</si>
  <si>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</si>
  <si>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</si>
  <si>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</si>
  <si>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</si>
  <si>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</si>
  <si>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</si>
  <si>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</si>
  <si>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</si>
  <si>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</si>
  <si>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</si>
  <si>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</si>
  <si>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</si>
  <si>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</si>
  <si>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</si>
  <si>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</si>
  <si>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</si>
  <si>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</si>
  <si>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</si>
  <si>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</si>
  <si>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</si>
  <si>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</si>
  <si>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</si>
  <si>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</si>
  <si>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</si>
  <si>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</si>
  <si>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</si>
  <si>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</si>
  <si>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</si>
  <si>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</si>
  <si>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</si>
  <si>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</si>
  <si>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</si>
  <si>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</si>
  <si>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</si>
  <si>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</si>
  <si>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</si>
  <si>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</si>
  <si>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</si>
  <si>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</si>
  <si>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</si>
  <si>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</si>
  <si>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</si>
  <si>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</si>
  <si>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</si>
  <si>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</si>
  <si>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</si>
  <si>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</si>
  <si>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</si>
  <si>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</si>
  <si>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</si>
  <si>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</si>
  <si>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</si>
  <si>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</si>
  <si>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</si>
  <si>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</si>
  <si>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</si>
  <si>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</si>
  <si>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</si>
  <si>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</si>
  <si>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</si>
  <si>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</si>
  <si>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</si>
  <si>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</si>
  <si>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</si>
  <si>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</si>
  <si>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</si>
  <si>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</si>
  <si>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</si>
  <si>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</si>
  <si>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</si>
  <si>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</si>
  <si>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</si>
  <si>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</si>
  <si>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</si>
  <si>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</si>
  <si>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</si>
  <si>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</si>
  <si>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</si>
  <si>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</si>
  <si>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</si>
  <si>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</si>
  <si>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</si>
  <si>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</si>
  <si>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</si>
  <si>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</si>
  <si>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</si>
  <si>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</si>
  <si>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</si>
  <si>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</si>
  <si>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</si>
  <si>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</si>
  <si>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</si>
  <si>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</si>
  <si>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</si>
  <si>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</si>
  <si>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</si>
  <si>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</si>
  <si>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</si>
  <si>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</si>
  <si>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</si>
  <si>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</si>
  <si>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</si>
  <si>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</si>
  <si>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</si>
  <si>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</si>
  <si>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</si>
  <si>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</si>
  <si>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</si>
  <si>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</si>
  <si>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</si>
  <si>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</si>
  <si>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</si>
  <si>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</si>
  <si>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</si>
  <si>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</si>
  <si>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</si>
  <si>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</si>
  <si>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</si>
  <si>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</si>
  <si>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</si>
  <si>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</si>
  <si>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</si>
  <si>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</si>
  <si>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</si>
  <si>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</si>
  <si>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</si>
  <si>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</si>
  <si>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</si>
  <si>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</si>
  <si>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</si>
  <si>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</si>
  <si>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</si>
  <si>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</si>
  <si>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</si>
  <si>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</si>
  <si>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</si>
  <si>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</si>
  <si>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</si>
  <si>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</si>
  <si>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</si>
  <si>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</si>
  <si>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</si>
  <si>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</si>
  <si>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</si>
  <si>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</si>
  <si>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</si>
  <si>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</si>
  <si>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</si>
  <si>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</si>
  <si>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</si>
  <si>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</si>
  <si>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</si>
  <si>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</si>
  <si>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</si>
  <si>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</si>
  <si>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</si>
  <si>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</si>
  <si>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</si>
  <si>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</si>
  <si>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</si>
  <si>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</si>
  <si>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</si>
  <si>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</si>
  <si>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</si>
  <si>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2020 г. К 2019 г., %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</si>
  <si>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</si>
  <si>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</si>
  <si>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</si>
  <si>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</si>
  <si>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</si>
  <si>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</si>
  <si>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</si>
  <si>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просо</t>
  </si>
  <si>
    <t>количество хозяйств, не завершивших яровой сев</t>
  </si>
  <si>
    <t xml:space="preserve">      кукуруза на зерно</t>
  </si>
  <si>
    <t>Площадь посева озимых культур на зерно и з.к., га</t>
  </si>
  <si>
    <t>План посева яровых и зернобобовых культур, га</t>
  </si>
  <si>
    <t>ООО "Спецтехэвакуатор"</t>
  </si>
  <si>
    <t>ООО "ЧебоМилк"</t>
  </si>
  <si>
    <t>Информация о сельскохозяйственных работах по состоянию на 5 июня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</si>
</sst>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28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3" borderId="2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textRotation="90" wrapText="1"/>
    </xf>
    <xf numFmtId="0" fontId="6" fillId="3" borderId="21" xfId="0" applyFont="1" applyFill="1" applyBorder="1" applyAlignment="1">
      <alignment horizontal="center" textRotation="90"/>
    </xf>
    <xf numFmtId="0" fontId="6" fillId="3" borderId="14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textRotation="90" wrapText="1"/>
    </xf>
    <xf numFmtId="0" fontId="7" fillId="4" borderId="3" xfId="0" applyFont="1" applyFill="1" applyBorder="1"/>
    <xf numFmtId="0" fontId="7" fillId="2" borderId="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textRotation="90"/>
    </xf>
    <xf numFmtId="0" fontId="3" fillId="2" borderId="3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left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15" fillId="2" borderId="11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164" fontId="15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292"/>
  <sheetViews>
    <sheetView tabSelected="1" view="pageBreakPreview" topLeftCell="A2" zoomScale="55" zoomScaleNormal="70" zoomScaleSheetLayoutView="55" zoomScalePageLayoutView="82" workbookViewId="0">
      <pane xSplit="1" ySplit="4" topLeftCell="B258" activePane="bottomRight" state="frozen"/>
      <selection activeCell="A2" sqref="A2"/>
      <selection pane="topRight" activeCell="B2" sqref="B2"/>
      <selection pane="bottomLeft" activeCell="A7" sqref="A7"/>
      <selection pane="bottomRight" activeCell="S264" sqref="S264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4" width="13.28515625" style="2" customWidth="1"/>
    <col min="5" max="9" width="13.7109375" style="1" customWidth="1"/>
    <col min="10" max="10" width="14" style="1" customWidth="1"/>
    <col min="11" max="14" width="13.7109375" style="1" customWidth="1"/>
    <col min="15" max="15" width="13.140625" style="1" customWidth="1"/>
    <col min="16" max="18" width="13.7109375" style="1" customWidth="1"/>
    <col min="19" max="19" width="13.5703125" style="1" customWidth="1"/>
    <col min="20" max="20" width="13.7109375" style="1" customWidth="1"/>
    <col min="21" max="21" width="13.7109375" style="3" customWidth="1"/>
    <col min="22" max="24" width="13.7109375" style="1" customWidth="1"/>
    <col min="25" max="25" width="13.28515625" style="1" customWidth="1"/>
    <col min="26" max="26" width="15.28515625" style="5" customWidth="1"/>
    <col min="27" max="27" width="13.5703125" style="5" customWidth="1"/>
    <col min="28" max="28" width="13" style="1" hidden="1" customWidth="1"/>
    <col min="29" max="29" width="8.85546875" style="1" hidden="1" customWidth="1"/>
    <col min="30" max="30" width="13.140625" style="1" hidden="1" customWidth="1"/>
    <col min="31" max="31" width="17.42578125" style="1" hidden="1" customWidth="1"/>
    <col min="32" max="32" width="11.85546875" style="1" hidden="1" customWidth="1"/>
    <col min="33" max="33" width="8.5703125" style="1" hidden="1" customWidth="1"/>
    <col min="34" max="35" width="12.7109375" style="1" hidden="1" customWidth="1"/>
    <col min="36" max="38" width="14.85546875" style="1" hidden="1" customWidth="1"/>
    <col min="39" max="39" width="12.140625" style="1" hidden="1" customWidth="1"/>
    <col min="40" max="40" width="12.85546875" style="1" hidden="1" customWidth="1"/>
    <col min="41" max="41" width="12" style="1" hidden="1" customWidth="1"/>
    <col min="42" max="42" width="12.42578125" style="1" hidden="1" customWidth="1"/>
    <col min="43" max="43" width="14" style="1" hidden="1" customWidth="1"/>
    <col min="44" max="44" width="15.140625" style="1" hidden="1" customWidth="1"/>
    <col min="45" max="45" width="11.140625" style="1" hidden="1" customWidth="1"/>
    <col min="46" max="46" width="13.7109375" style="1" hidden="1" customWidth="1"/>
    <col min="47" max="47" width="5" style="1" hidden="1" customWidth="1"/>
    <col min="48" max="16384" width="9.140625" style="1"/>
  </cols>
  <sheetData>
    <row r="1" spans="1:46" ht="25.5" hidden="1" x14ac:dyDescent="0.35">
      <c r="A1" s="1"/>
      <c r="Z1" s="156"/>
      <c r="AA1" s="156"/>
    </row>
    <row r="2" spans="1:46" s="3" customFormat="1" ht="29.45" customHeight="1" x14ac:dyDescent="0.25">
      <c r="A2" s="269" t="s">
        <v>250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154"/>
    </row>
    <row r="3" spans="1:46" s="3" customFormat="1" ht="0.75" customHeight="1" thickBot="1" x14ac:dyDescent="0.3">
      <c r="A3" s="149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270" t="s">
        <v>2</v>
      </c>
      <c r="B4" s="272" t="s">
        <v>216</v>
      </c>
      <c r="C4" s="274" t="s">
        <v>215</v>
      </c>
      <c r="D4" s="274" t="s">
        <v>235</v>
      </c>
      <c r="E4" s="276" t="s">
        <v>213</v>
      </c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8"/>
      <c r="AA4" s="155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271"/>
      <c r="B5" s="273"/>
      <c r="C5" s="275"/>
      <c r="D5" s="275"/>
      <c r="E5" s="237" t="s">
        <v>194</v>
      </c>
      <c r="F5" s="237" t="s">
        <v>193</v>
      </c>
      <c r="G5" s="237" t="s">
        <v>248</v>
      </c>
      <c r="H5" s="237" t="s">
        <v>180</v>
      </c>
      <c r="I5" s="237" t="s">
        <v>183</v>
      </c>
      <c r="J5" s="237" t="s">
        <v>192</v>
      </c>
      <c r="K5" s="237" t="s">
        <v>181</v>
      </c>
      <c r="L5" s="237" t="s">
        <v>190</v>
      </c>
      <c r="M5" s="237" t="s">
        <v>249</v>
      </c>
      <c r="N5" s="237" t="s">
        <v>185</v>
      </c>
      <c r="O5" s="248" t="s">
        <v>217</v>
      </c>
      <c r="P5" s="237" t="s">
        <v>187</v>
      </c>
      <c r="Q5" s="237" t="s">
        <v>186</v>
      </c>
      <c r="R5" s="237" t="s">
        <v>182</v>
      </c>
      <c r="S5" s="237" t="s">
        <v>179</v>
      </c>
      <c r="T5" s="237" t="s">
        <v>184</v>
      </c>
      <c r="U5" s="237" t="s">
        <v>188</v>
      </c>
      <c r="V5" s="237" t="s">
        <v>191</v>
      </c>
      <c r="W5" s="238" t="s">
        <v>211</v>
      </c>
      <c r="X5" s="239" t="s">
        <v>212</v>
      </c>
      <c r="Y5" s="237" t="s">
        <v>189</v>
      </c>
      <c r="Z5" s="90" t="s">
        <v>195</v>
      </c>
      <c r="AA5" s="90" t="s">
        <v>218</v>
      </c>
      <c r="AB5" s="238" t="s">
        <v>196</v>
      </c>
      <c r="AC5" s="238" t="s">
        <v>197</v>
      </c>
      <c r="AD5" s="238" t="s">
        <v>198</v>
      </c>
      <c r="AE5" s="238" t="s">
        <v>199</v>
      </c>
      <c r="AF5" s="238" t="s">
        <v>200</v>
      </c>
      <c r="AG5" s="238" t="s">
        <v>201</v>
      </c>
      <c r="AH5" s="238" t="s">
        <v>202</v>
      </c>
      <c r="AI5" s="238" t="s">
        <v>203</v>
      </c>
      <c r="AJ5" s="238" t="s">
        <v>204</v>
      </c>
      <c r="AK5" s="238" t="s">
        <v>219</v>
      </c>
      <c r="AL5" s="238" t="s">
        <v>205</v>
      </c>
      <c r="AM5" s="238" t="s">
        <v>206</v>
      </c>
      <c r="AN5" s="238" t="s">
        <v>220</v>
      </c>
      <c r="AO5" s="238" t="s">
        <v>207</v>
      </c>
      <c r="AP5" s="238" t="s">
        <v>208</v>
      </c>
      <c r="AQ5" s="238" t="s">
        <v>209</v>
      </c>
      <c r="AR5" s="238" t="s">
        <v>240</v>
      </c>
      <c r="AS5" s="238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7"/>
      <c r="AA6" s="157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>
        <v>556</v>
      </c>
      <c r="M7" s="9"/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7">
        <v>2570</v>
      </c>
      <c r="AA7" s="15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8"/>
      <c r="AA8" s="158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>
        <v>536</v>
      </c>
      <c r="M9" s="9"/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7">
        <f>SUM(E9:Y9)</f>
        <v>2343</v>
      </c>
      <c r="AA9" s="15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8"/>
      <c r="AA10" s="158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5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>
        <v>220</v>
      </c>
      <c r="M11" s="95"/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9">
        <f>SUM(E11:Y11)</f>
        <v>1508</v>
      </c>
      <c r="AA11" s="159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5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60"/>
      <c r="AA12" s="160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2" t="s">
        <v>10</v>
      </c>
      <c r="B13" s="7"/>
      <c r="C13" s="7"/>
      <c r="D13" s="235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7"/>
      <c r="AA13" s="15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3" t="s">
        <v>11</v>
      </c>
      <c r="B14" s="7"/>
      <c r="C14" s="7"/>
      <c r="D14" s="235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7"/>
      <c r="AA14" s="15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5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60"/>
      <c r="AA15" s="160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5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7"/>
      <c r="AA16" s="15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5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1"/>
      <c r="AA17" s="161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3" t="s">
        <v>15</v>
      </c>
      <c r="B18" s="13"/>
      <c r="C18" s="13"/>
      <c r="D18" s="235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60"/>
      <c r="AA18" s="160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5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60"/>
      <c r="AA19" s="160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5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60"/>
      <c r="AA20" s="160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5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2"/>
      <c r="AA21" s="162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5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2"/>
      <c r="AA22" s="162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5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2"/>
      <c r="AA23" s="162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5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2"/>
      <c r="AA24" s="162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5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3">
        <f>SUM(E25:Y25)</f>
        <v>0</v>
      </c>
      <c r="AA25" s="163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5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>
        <v>769</v>
      </c>
      <c r="M26" s="39"/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8">
        <f>SUM(E26:Y26)</f>
        <v>3921.9</v>
      </c>
      <c r="AA26" s="218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5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4"/>
      <c r="AA27" s="164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5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5"/>
      <c r="AA28" s="165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5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4"/>
      <c r="AA29" s="164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5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60"/>
      <c r="AA30" s="160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5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>
        <v>769</v>
      </c>
      <c r="M31" s="143"/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4">
        <f>SUM(E31:Y31)</f>
        <v>3190.9</v>
      </c>
      <c r="AA31" s="164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 t="e">
        <f>#N/A</f>
        <v>#N/A</v>
      </c>
      <c r="M32" s="27"/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6" t="e">
        <f>#N/A</f>
        <v>#N/A</v>
      </c>
      <c r="AA32" s="166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>
        <v>3639</v>
      </c>
      <c r="M33" s="24"/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7">
        <v>2620</v>
      </c>
      <c r="AA33" s="16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 t="e">
        <f>#N/A</f>
        <v>#N/A</v>
      </c>
      <c r="M34" s="28"/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8" t="e">
        <f>#N/A</f>
        <v>#N/A</v>
      </c>
      <c r="AA34" s="168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>
        <v>3921</v>
      </c>
      <c r="M35" s="29"/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9">
        <v>4536</v>
      </c>
      <c r="AA35" s="169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9"/>
      <c r="AA36" s="169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 t="e">
        <f>#N/A</f>
        <v>#N/A</v>
      </c>
      <c r="M37" s="28"/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8" t="e">
        <f>#N/A</f>
        <v>#N/A</v>
      </c>
      <c r="AA37" s="168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>
        <v>480</v>
      </c>
      <c r="M38" s="24"/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7">
        <v>980</v>
      </c>
      <c r="AA38" s="16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 t="e">
        <f>#N/A</f>
        <v>#N/A</v>
      </c>
      <c r="M39" s="27"/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6" t="e">
        <f>#N/A</f>
        <v>#N/A</v>
      </c>
      <c r="AA39" s="166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>
        <v>2755</v>
      </c>
      <c r="M40" s="24"/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7">
        <v>4536</v>
      </c>
      <c r="AA40" s="16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 t="e">
        <f>#N/A</f>
        <v>#N/A</v>
      </c>
      <c r="M41" s="28"/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8" t="e">
        <f>#N/A</f>
        <v>#N/A</v>
      </c>
      <c r="AA41" s="168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>
        <v>5632</v>
      </c>
      <c r="M42" s="22"/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70">
        <v>5836</v>
      </c>
      <c r="AA42" s="170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>
        <v>5632</v>
      </c>
      <c r="M43" s="24"/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7">
        <v>5828</v>
      </c>
      <c r="AA43" s="16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 t="e">
        <f>#N/A</f>
        <v>#N/A</v>
      </c>
      <c r="M44" s="28"/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8" t="e">
        <f>#N/A</f>
        <v>#N/A</v>
      </c>
      <c r="AA44" s="168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>
        <v>3831</v>
      </c>
      <c r="M45" s="24"/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7">
        <v>5836</v>
      </c>
      <c r="AA45" s="16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1"/>
      <c r="AA46" s="171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1"/>
      <c r="AA47" s="171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1"/>
      <c r="AA48" s="171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2"/>
      <c r="AA49" s="172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31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3"/>
      <c r="AA50" s="173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7"/>
      <c r="AA51" s="167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3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3"/>
      <c r="AA52" s="173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31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3"/>
      <c r="AA53" s="173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7"/>
      <c r="AA54" s="167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31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3"/>
      <c r="AA55" s="173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31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3"/>
      <c r="AA56" s="173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31"/>
      <c r="E57" s="85"/>
      <c r="F57" s="85"/>
      <c r="G57" s="85"/>
      <c r="H57" s="85"/>
      <c r="I57" s="85"/>
      <c r="J57" s="85"/>
      <c r="K57" s="85"/>
      <c r="L57" s="33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4"/>
      <c r="AA57" s="174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31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3"/>
      <c r="AA58" s="173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31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3"/>
      <c r="AA59" s="173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31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3"/>
      <c r="AA60" s="173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3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3"/>
      <c r="AA61" s="173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31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3"/>
      <c r="AA62" s="173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2"/>
      <c r="AA63" s="172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31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3"/>
      <c r="AA64" s="173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31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3"/>
      <c r="AA65" s="173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31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3"/>
      <c r="AA66" s="173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31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3"/>
      <c r="AA67" s="173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2"/>
      <c r="AA68" s="172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31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3"/>
      <c r="AA69" s="173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31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3"/>
      <c r="AA70" s="173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31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3"/>
      <c r="AA71" s="173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2"/>
      <c r="AA85" s="1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5"/>
      <c r="AA86" s="175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5"/>
      <c r="AA87" s="175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6"/>
      <c r="AA88" s="176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5"/>
      <c r="AA89" s="175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7"/>
      <c r="AA90" s="177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8"/>
      <c r="AA91" s="178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1"/>
      <c r="AA92" s="171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1"/>
      <c r="AA93" s="171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7"/>
      <c r="AA94" s="167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3"/>
      <c r="AA95" s="173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3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9"/>
      <c r="AA96" s="179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3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9"/>
      <c r="AA97" s="179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4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9"/>
      <c r="AA98" s="179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4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9"/>
      <c r="AA99" s="179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80"/>
      <c r="AA100" s="180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80"/>
      <c r="AA101" s="180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80"/>
      <c r="AA102" s="180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80"/>
      <c r="AA103" s="180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1"/>
      <c r="AA104" s="181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1"/>
      <c r="AA105" s="181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7"/>
      <c r="AA106" s="16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2"/>
      <c r="AA107" s="182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3"/>
      <c r="AA108" s="183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5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70"/>
      <c r="AA109" s="170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4"/>
      <c r="AA110" s="184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5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70"/>
      <c r="AA111" s="170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5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70"/>
      <c r="AA112" s="170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5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70"/>
      <c r="AA113" s="170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70"/>
      <c r="AA114" s="170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5"/>
      <c r="AA117" s="185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70"/>
      <c r="AA118" s="170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70"/>
      <c r="AA119" s="170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2"/>
      <c r="AA120" s="182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51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5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70"/>
      <c r="AA122" s="170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5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70"/>
      <c r="AA123" s="170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5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70"/>
      <c r="AA124" s="170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70"/>
      <c r="AA125" s="170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70"/>
      <c r="AA126" s="170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70"/>
      <c r="AA127" s="170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70"/>
      <c r="AA128" s="170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70"/>
      <c r="AA130" s="170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70"/>
      <c r="AA131" s="170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70"/>
      <c r="AA132" s="170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70"/>
      <c r="AA133" s="170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70"/>
      <c r="AA134" s="170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70"/>
      <c r="AA135" s="170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70"/>
      <c r="AA136" s="170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5"/>
      <c r="AA147" s="175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2"/>
      <c r="AA148" s="182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70"/>
      <c r="AA149" s="170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6"/>
      <c r="AA151" s="186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2"/>
      <c r="AA152" s="182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2"/>
      <c r="AA153" s="182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2"/>
      <c r="AA155" s="172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7"/>
      <c r="AA156" s="18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1"/>
      <c r="AA157" s="181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8"/>
      <c r="AA158" s="188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E159+F159+H159+I159+J159+K159+L159+N159+O159+P159+Q159+R159+S159+T159+U159+V159+W159+Y159+#REF!+#REF!+Z159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2"/>
      <c r="AA159" s="182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8"/>
      <c r="AA160" s="188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2"/>
      <c r="AA161" s="182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51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6"/>
      <c r="AA163" s="166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8"/>
      <c r="AA165" s="188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5"/>
      <c r="AA168" s="175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5"/>
      <c r="AA169" s="175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5"/>
      <c r="AA170" s="175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5"/>
      <c r="AA171" s="175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40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2"/>
      <c r="AA173" s="172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56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7"/>
      <c r="AA174" s="16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8"/>
      <c r="AA177" s="188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8"/>
      <c r="AA180" s="188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8"/>
      <c r="AA185" s="168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70"/>
      <c r="AA186" s="170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>
        <v>4299</v>
      </c>
      <c r="M187" s="22"/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70"/>
      <c r="AA187" s="170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70"/>
      <c r="AA188" s="170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5"/>
      <c r="AA189" s="185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9"/>
      <c r="AA190" s="189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9"/>
      <c r="AA191" s="189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9"/>
      <c r="AA192" s="189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9"/>
      <c r="AA193" s="169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90"/>
      <c r="AA195" s="190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1"/>
      <c r="AA196" s="181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5"/>
      <c r="AA198" s="185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7"/>
      <c r="AA203" s="167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90"/>
      <c r="AA204" s="190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7"/>
      <c r="AA208" s="16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8"/>
      <c r="AA209" s="168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7"/>
      <c r="AA213" s="16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8"/>
      <c r="AA214" s="168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7"/>
      <c r="AA216" s="16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1"/>
      <c r="AA217" s="181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1"/>
      <c r="AA218" s="181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7"/>
      <c r="AA219" s="16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1"/>
      <c r="AA220" s="181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7"/>
      <c r="AA221" s="16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7"/>
      <c r="AA222" s="16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279" t="s">
        <v>156</v>
      </c>
      <c r="B225" s="280"/>
      <c r="C225" s="280"/>
      <c r="D225" s="280"/>
      <c r="E225" s="280"/>
      <c r="F225" s="280"/>
      <c r="G225" s="280"/>
      <c r="H225" s="280"/>
      <c r="I225" s="280"/>
      <c r="J225" s="280"/>
      <c r="K225" s="280"/>
      <c r="L225" s="280"/>
      <c r="M225" s="280"/>
      <c r="N225" s="280"/>
      <c r="O225" s="280"/>
      <c r="P225" s="280"/>
      <c r="Q225" s="280"/>
      <c r="R225" s="280"/>
      <c r="S225" s="280"/>
      <c r="T225" s="280"/>
      <c r="U225" s="280"/>
      <c r="V225" s="280"/>
      <c r="W225" s="280"/>
      <c r="X225" s="280"/>
      <c r="Y225" s="280"/>
      <c r="Z225" s="280"/>
      <c r="AA225" s="191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>
        <f t="shared" si="12"/>
        <v>0</v>
      </c>
      <c r="M227" s="55"/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283"/>
      <c r="B229" s="283"/>
      <c r="C229" s="283"/>
      <c r="D229" s="283"/>
      <c r="E229" s="283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283"/>
      <c r="S229" s="283"/>
      <c r="T229" s="283"/>
      <c r="U229" s="283"/>
      <c r="V229" s="283"/>
      <c r="W229" s="283"/>
      <c r="X229" s="283"/>
      <c r="Y229" s="283"/>
      <c r="Z229" s="283"/>
      <c r="AA229" s="192"/>
      <c r="AT229" s="124"/>
      <c r="AU229" s="112"/>
    </row>
    <row r="230" spans="1:47" s="107" customFormat="1" ht="43.9" hidden="1" customHeight="1" x14ac:dyDescent="0.2">
      <c r="A230" s="284"/>
      <c r="B230" s="284"/>
      <c r="C230" s="284"/>
      <c r="D230" s="284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 s="284"/>
      <c r="U230" s="284"/>
      <c r="V230" s="284"/>
      <c r="W230" s="284"/>
      <c r="X230" s="284"/>
      <c r="Y230" s="284"/>
      <c r="Z230" s="284"/>
      <c r="AA230" s="193"/>
      <c r="AT230" s="124"/>
      <c r="AU230" s="112"/>
    </row>
    <row r="231" spans="1:47" s="75" customFormat="1" ht="18" hidden="1" customHeight="1" x14ac:dyDescent="0.35">
      <c r="A231" s="284"/>
      <c r="B231" s="284"/>
      <c r="C231" s="284"/>
      <c r="D231" s="284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 s="284"/>
      <c r="U231" s="284"/>
      <c r="V231" s="284"/>
      <c r="W231" s="284"/>
      <c r="X231" s="284"/>
      <c r="Y231" s="284"/>
      <c r="Z231" s="284"/>
      <c r="AA231" s="193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30"/>
      <c r="E232" s="87"/>
      <c r="F232" s="87"/>
      <c r="G232" s="261"/>
      <c r="H232" s="87"/>
      <c r="I232" s="87"/>
      <c r="J232" s="87"/>
      <c r="K232" s="87"/>
      <c r="L232" s="87"/>
      <c r="M232" s="265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4"/>
      <c r="AA232" s="194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285" t="s">
        <v>157</v>
      </c>
      <c r="B233" s="286"/>
      <c r="C233" s="286"/>
      <c r="D233" s="286"/>
      <c r="E233" s="286"/>
      <c r="F233" s="286"/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  <c r="Q233" s="286"/>
      <c r="R233" s="286"/>
      <c r="S233" s="286"/>
      <c r="T233" s="286"/>
      <c r="U233" s="286"/>
      <c r="V233" s="286"/>
      <c r="W233" s="286"/>
      <c r="X233" s="286"/>
      <c r="Y233" s="286"/>
      <c r="Z233" s="286"/>
      <c r="AA233" s="195"/>
      <c r="AT233" s="118"/>
      <c r="AU233" s="113"/>
    </row>
    <row r="234" spans="1:47" s="75" customFormat="1" ht="28.15" hidden="1" customHeight="1" x14ac:dyDescent="0.35">
      <c r="A234" s="285" t="s">
        <v>171</v>
      </c>
      <c r="B234" s="286"/>
      <c r="C234" s="286"/>
      <c r="D234" s="286"/>
      <c r="E234" s="286"/>
      <c r="F234" s="286"/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  <c r="Q234" s="286"/>
      <c r="R234" s="286"/>
      <c r="S234" s="286"/>
      <c r="T234" s="286"/>
      <c r="U234" s="286"/>
      <c r="V234" s="286"/>
      <c r="W234" s="286"/>
      <c r="X234" s="286"/>
      <c r="Y234" s="286"/>
      <c r="Z234" s="286"/>
      <c r="AA234" s="195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6"/>
      <c r="AA235" s="196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6"/>
      <c r="AA236" s="176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6"/>
      <c r="AA237" s="176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7"/>
      <c r="AA238" s="197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7"/>
      <c r="AA239" s="197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7"/>
      <c r="AA240" s="197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287"/>
      <c r="B241" s="287"/>
      <c r="C241" s="287"/>
      <c r="D241" s="287"/>
      <c r="E241" s="287"/>
      <c r="F241" s="287"/>
      <c r="G241" s="287"/>
      <c r="H241" s="287"/>
      <c r="I241" s="287"/>
      <c r="J241" s="287"/>
      <c r="K241" s="287"/>
      <c r="L241" s="287"/>
      <c r="M241" s="287"/>
      <c r="N241" s="287"/>
      <c r="O241" s="287"/>
      <c r="P241" s="287"/>
      <c r="Q241" s="287"/>
      <c r="R241" s="287"/>
      <c r="S241" s="287"/>
      <c r="T241" s="287"/>
      <c r="U241" s="287"/>
      <c r="V241" s="287"/>
      <c r="W241" s="287"/>
      <c r="X241" s="287"/>
      <c r="Y241" s="287"/>
      <c r="Z241" s="287"/>
      <c r="AA241" s="198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281"/>
      <c r="B242" s="282"/>
      <c r="C242" s="282"/>
      <c r="D242" s="282"/>
      <c r="E242" s="282"/>
      <c r="F242" s="282"/>
      <c r="G242" s="282"/>
      <c r="H242" s="282"/>
      <c r="I242" s="282"/>
      <c r="J242" s="282"/>
      <c r="K242" s="282"/>
      <c r="U242" s="76"/>
      <c r="Z242" s="197"/>
      <c r="AA242" s="197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7"/>
      <c r="AA243" s="197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9"/>
      <c r="AA244" s="199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51">
        <v>12146</v>
      </c>
      <c r="M245" s="51"/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>
        <v>14</v>
      </c>
      <c r="M246" s="72"/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6">
        <v>13</v>
      </c>
      <c r="AA246" s="176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>
        <v>9</v>
      </c>
      <c r="M247" s="72"/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6">
        <v>8</v>
      </c>
      <c r="AA247" s="176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>
        <v>9</v>
      </c>
      <c r="M248" s="72"/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6">
        <v>8</v>
      </c>
      <c r="AA248" s="176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>
        <v>31</v>
      </c>
      <c r="M249" s="72"/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6">
        <v>33</v>
      </c>
      <c r="AA249" s="176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9">
        <f>B31/B26</f>
        <v>0.43549571603427173</v>
      </c>
      <c r="C250" s="133">
        <f>C31/C26</f>
        <v>0.79561212121212121</v>
      </c>
      <c r="D250" s="133"/>
      <c r="E250" s="220">
        <f>E31/E26</f>
        <v>1</v>
      </c>
      <c r="F250" s="220"/>
      <c r="G250" s="220"/>
      <c r="H250" s="220">
        <f t="shared" ref="H250:AT250" si="13">H31/H26</f>
        <v>1</v>
      </c>
      <c r="I250" s="220">
        <f t="shared" si="13"/>
        <v>1</v>
      </c>
      <c r="J250" s="220"/>
      <c r="K250" s="220">
        <f t="shared" si="13"/>
        <v>1</v>
      </c>
      <c r="L250" s="220">
        <f t="shared" si="13"/>
        <v>1</v>
      </c>
      <c r="M250" s="220"/>
      <c r="N250" s="220"/>
      <c r="O250" s="220">
        <f t="shared" si="13"/>
        <v>1</v>
      </c>
      <c r="P250" s="220">
        <f t="shared" si="13"/>
        <v>1</v>
      </c>
      <c r="Q250" s="220">
        <f t="shared" si="13"/>
        <v>1</v>
      </c>
      <c r="R250" s="220">
        <f t="shared" si="13"/>
        <v>0</v>
      </c>
      <c r="S250" s="220">
        <f t="shared" si="13"/>
        <v>1</v>
      </c>
      <c r="T250" s="220">
        <f t="shared" si="13"/>
        <v>0.6</v>
      </c>
      <c r="U250" s="220"/>
      <c r="V250" s="220"/>
      <c r="W250" s="220">
        <f t="shared" si="13"/>
        <v>1</v>
      </c>
      <c r="X250" s="220">
        <f t="shared" si="13"/>
        <v>1</v>
      </c>
      <c r="Y250" s="220"/>
      <c r="Z250" s="219">
        <f t="shared" si="13"/>
        <v>0.81361074989163418</v>
      </c>
      <c r="AA250" s="219">
        <f t="shared" si="13"/>
        <v>0.44827586206896552</v>
      </c>
      <c r="AB250" s="220">
        <f t="shared" si="13"/>
        <v>1</v>
      </c>
      <c r="AC250" s="220"/>
      <c r="AD250" s="220"/>
      <c r="AE250" s="220"/>
      <c r="AF250" s="220"/>
      <c r="AG250" s="220"/>
      <c r="AH250" s="220">
        <f t="shared" si="13"/>
        <v>1</v>
      </c>
      <c r="AI250" s="220"/>
      <c r="AJ250" s="220"/>
      <c r="AK250" s="220"/>
      <c r="AL250" s="220"/>
      <c r="AM250" s="220"/>
      <c r="AN250" s="220"/>
      <c r="AO250" s="220"/>
      <c r="AP250" s="220"/>
      <c r="AQ250" s="220">
        <f t="shared" si="13"/>
        <v>0</v>
      </c>
      <c r="AR250" s="220">
        <f t="shared" si="13"/>
        <v>1</v>
      </c>
      <c r="AS250" s="220"/>
      <c r="AT250" s="221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7">
        <v>1243</v>
      </c>
      <c r="C251" s="229">
        <f>Z251+AA251</f>
        <v>1654.9</v>
      </c>
      <c r="D251" s="236">
        <f>C251/B251</f>
        <v>1.3313757039420757</v>
      </c>
      <c r="E251" s="148">
        <v>443</v>
      </c>
      <c r="F251" s="148"/>
      <c r="G251" s="148"/>
      <c r="H251" s="148">
        <v>200</v>
      </c>
      <c r="I251" s="148">
        <v>220</v>
      </c>
      <c r="J251" s="148"/>
      <c r="K251" s="148">
        <v>140</v>
      </c>
      <c r="L251" s="148"/>
      <c r="M251" s="148"/>
      <c r="N251" s="148"/>
      <c r="O251" s="148"/>
      <c r="P251" s="148">
        <v>240</v>
      </c>
      <c r="Q251" s="148">
        <v>23</v>
      </c>
      <c r="R251" s="148"/>
      <c r="S251" s="148">
        <v>198</v>
      </c>
      <c r="T251" s="148">
        <v>90</v>
      </c>
      <c r="U251" s="148"/>
      <c r="V251" s="148"/>
      <c r="W251" s="148">
        <v>50</v>
      </c>
      <c r="X251" s="148">
        <v>0.9</v>
      </c>
      <c r="Y251" s="148"/>
      <c r="Z251" s="200">
        <f>SUM(E251:Y251)</f>
        <v>1604.9</v>
      </c>
      <c r="AA251" s="200">
        <f>SUM(AB251:AS251)</f>
        <v>50</v>
      </c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>
        <v>50</v>
      </c>
      <c r="AS251" s="148"/>
      <c r="AT251" s="148">
        <f>SUM(AB251:AS251)</f>
        <v>50</v>
      </c>
    </row>
    <row r="252" spans="1:46" s="106" customFormat="1" ht="22.5" hidden="1" customHeight="1" x14ac:dyDescent="0.35">
      <c r="A252" s="105" t="s">
        <v>222</v>
      </c>
      <c r="B252" s="222">
        <v>4941</v>
      </c>
      <c r="C252" s="222">
        <v>4941</v>
      </c>
      <c r="D252" s="236">
        <f t="shared" ref="D252:D281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>
        <v>1159</v>
      </c>
      <c r="M252" s="105"/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3"/>
      <c r="V252" s="105">
        <v>450</v>
      </c>
      <c r="W252" s="105">
        <v>25</v>
      </c>
      <c r="X252" s="105">
        <v>3</v>
      </c>
      <c r="Y252" s="105"/>
      <c r="Z252" s="224">
        <f>SUM(E252:Y252)</f>
        <v>4709</v>
      </c>
      <c r="AA252" s="224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6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>
        <v>1159</v>
      </c>
      <c r="M253" s="118"/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1">
        <f>SUM(E253:Y253)</f>
        <v>3948</v>
      </c>
      <c r="AA253" s="151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4" customFormat="1" ht="22.5" hidden="1" customHeight="1" x14ac:dyDescent="0.35">
      <c r="A254" s="129" t="s">
        <v>27</v>
      </c>
      <c r="B254" s="225">
        <f>B253/B252</f>
        <v>0.4134790528233151</v>
      </c>
      <c r="C254" s="137">
        <f>C253/C252</f>
        <v>0.84566686905484711</v>
      </c>
      <c r="D254" s="236"/>
      <c r="E254" s="226">
        <f t="shared" ref="E254:F254" si="15">E253/E252</f>
        <v>1</v>
      </c>
      <c r="F254" s="226">
        <f t="shared" si="15"/>
        <v>1</v>
      </c>
      <c r="G254" s="226"/>
      <c r="H254" s="226"/>
      <c r="I254" s="226">
        <f t="shared" ref="I254" si="16">I253/I252</f>
        <v>1</v>
      </c>
      <c r="J254" s="226">
        <f t="shared" ref="J254:K254" si="17">J253/J252</f>
        <v>0</v>
      </c>
      <c r="K254" s="226">
        <f t="shared" si="17"/>
        <v>0.48</v>
      </c>
      <c r="L254" s="226">
        <f t="shared" ref="L254" si="18">L253/L252</f>
        <v>1</v>
      </c>
      <c r="M254" s="226"/>
      <c r="N254" s="226">
        <f t="shared" ref="N254" si="19">N253/N252</f>
        <v>0</v>
      </c>
      <c r="O254" s="226">
        <f t="shared" ref="O254" si="20">O253/O252</f>
        <v>1</v>
      </c>
      <c r="P254" s="226"/>
      <c r="Q254" s="226">
        <f t="shared" ref="Q254" si="21">Q253/Q252</f>
        <v>1</v>
      </c>
      <c r="R254" s="226"/>
      <c r="S254" s="226">
        <f t="shared" ref="S254" si="22">S253/S252</f>
        <v>1</v>
      </c>
      <c r="T254" s="226"/>
      <c r="U254" s="226"/>
      <c r="V254" s="226">
        <f t="shared" ref="V254" si="23">V253/V252</f>
        <v>0</v>
      </c>
      <c r="W254" s="226">
        <f t="shared" ref="W254:X254" si="24">W253/W252</f>
        <v>1</v>
      </c>
      <c r="X254" s="226">
        <f t="shared" si="24"/>
        <v>0</v>
      </c>
      <c r="Y254" s="226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6">
        <f t="shared" ref="AB254" si="27">AB253/AB252</f>
        <v>1</v>
      </c>
      <c r="AC254" s="226"/>
      <c r="AD254" s="226"/>
      <c r="AE254" s="226"/>
      <c r="AF254" s="226"/>
      <c r="AG254" s="226">
        <f t="shared" ref="AG254:AH254" si="28">AG253/AG252</f>
        <v>1</v>
      </c>
      <c r="AH254" s="226">
        <f t="shared" si="28"/>
        <v>1</v>
      </c>
      <c r="AI254" s="226">
        <f t="shared" ref="AI254" si="29">AI253/AI252</f>
        <v>1</v>
      </c>
      <c r="AJ254" s="226"/>
      <c r="AK254" s="226">
        <f t="shared" ref="AK254" si="30">AK253/AK252</f>
        <v>1</v>
      </c>
      <c r="AL254" s="226"/>
      <c r="AM254" s="226">
        <f t="shared" ref="AM254" si="31">AM253/AM252</f>
        <v>1</v>
      </c>
      <c r="AN254" s="226"/>
      <c r="AO254" s="226" t="e">
        <f t="shared" ref="AO254:AP254" si="32">AO253/AO252</f>
        <v>#DIV/0!</v>
      </c>
      <c r="AP254" s="226" t="e">
        <f t="shared" si="32"/>
        <v>#DIV/0!</v>
      </c>
      <c r="AQ254" s="226">
        <f t="shared" ref="AQ254" si="33">AQ253/AQ252</f>
        <v>1</v>
      </c>
      <c r="AR254" s="226" t="e">
        <f t="shared" ref="AR254" si="34">AR253/AR252</f>
        <v>#DIV/0!</v>
      </c>
      <c r="AS254" s="226" t="e">
        <f t="shared" ref="AS254" si="35">AS253/AS252</f>
        <v>#DIV/0!</v>
      </c>
      <c r="AT254" s="227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6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>
        <v>980</v>
      </c>
      <c r="M255" s="118"/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1">
        <f>SUM(E255:Y255)</f>
        <v>3155</v>
      </c>
      <c r="AA255" s="151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4" customFormat="1" ht="22.5" hidden="1" customHeight="1" x14ac:dyDescent="0.35">
      <c r="A256" s="129" t="s">
        <v>27</v>
      </c>
      <c r="B256" s="225">
        <f>B255/B252</f>
        <v>0.54644808743169404</v>
      </c>
      <c r="C256" s="137">
        <f>C255/C252</f>
        <v>0.63853470957296099</v>
      </c>
      <c r="D256" s="236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3"/>
      <c r="V256" s="201"/>
      <c r="W256" s="201"/>
      <c r="X256" s="201"/>
      <c r="Y256" s="201"/>
      <c r="Z256" s="224"/>
      <c r="AA256" s="224"/>
      <c r="AB256" s="201"/>
      <c r="AC256" s="201"/>
      <c r="AD256" s="201"/>
      <c r="AE256" s="201"/>
      <c r="AF256" s="20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 t="shared" ref="C257" si="37">SUM(Z257:AA257)</f>
        <v>5135</v>
      </c>
      <c r="D257" s="236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>
        <v>920</v>
      </c>
      <c r="M257" s="118"/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1">
        <f t="shared" ref="Z257:Z283" si="38">SUM(E257:Y257)</f>
        <v>4855</v>
      </c>
      <c r="AA257" s="151">
        <f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>SUM(AB257:AS257)</f>
        <v>280</v>
      </c>
    </row>
    <row r="258" spans="1:47" s="257" customFormat="1" ht="22.5" x14ac:dyDescent="0.35">
      <c r="A258" s="255" t="s">
        <v>246</v>
      </c>
      <c r="B258" s="130">
        <v>4085</v>
      </c>
      <c r="C258" s="146">
        <v>4274.8999999999996</v>
      </c>
      <c r="D258" s="267"/>
      <c r="E258" s="130">
        <v>443</v>
      </c>
      <c r="F258" s="130"/>
      <c r="G258" s="130">
        <v>150</v>
      </c>
      <c r="H258" s="130">
        <v>483</v>
      </c>
      <c r="I258" s="130">
        <v>550</v>
      </c>
      <c r="J258" s="130"/>
      <c r="K258" s="130">
        <v>140</v>
      </c>
      <c r="L258" s="130">
        <v>769</v>
      </c>
      <c r="M258" s="130"/>
      <c r="N258" s="130"/>
      <c r="O258" s="130">
        <v>114</v>
      </c>
      <c r="P258" s="130">
        <v>240</v>
      </c>
      <c r="Q258" s="130">
        <v>23</v>
      </c>
      <c r="R258" s="130">
        <v>611</v>
      </c>
      <c r="S258" s="130">
        <v>198</v>
      </c>
      <c r="T258" s="130">
        <v>300</v>
      </c>
      <c r="U258" s="266"/>
      <c r="V258" s="130"/>
      <c r="W258" s="130">
        <v>50</v>
      </c>
      <c r="X258" s="130">
        <v>0.9</v>
      </c>
      <c r="Y258" s="130"/>
      <c r="Z258" s="259">
        <v>3921.9</v>
      </c>
      <c r="AA258" s="259">
        <v>353</v>
      </c>
      <c r="AB258" s="130">
        <v>6</v>
      </c>
      <c r="AC258" s="130"/>
      <c r="AD258" s="130"/>
      <c r="AE258" s="130"/>
      <c r="AF258" s="130"/>
      <c r="AG258" s="130"/>
      <c r="AH258" s="130">
        <v>35</v>
      </c>
      <c r="AI258" s="130"/>
      <c r="AJ258" s="130"/>
      <c r="AK258" s="130"/>
      <c r="AL258" s="130"/>
      <c r="AM258" s="130"/>
      <c r="AN258" s="130"/>
      <c r="AO258" s="130"/>
      <c r="AP258" s="130"/>
      <c r="AQ258" s="130">
        <v>112</v>
      </c>
      <c r="AR258" s="130">
        <v>50</v>
      </c>
      <c r="AS258" s="130"/>
      <c r="AT258" s="117">
        <v>353</v>
      </c>
    </row>
    <row r="259" spans="1:47" s="204" customFormat="1" ht="22.5" x14ac:dyDescent="0.35">
      <c r="A259" s="255" t="s">
        <v>222</v>
      </c>
      <c r="B259" s="130"/>
      <c r="C259" s="146">
        <v>4939.3999999999996</v>
      </c>
      <c r="D259" s="267"/>
      <c r="E259" s="130">
        <v>763</v>
      </c>
      <c r="F259" s="130">
        <v>385</v>
      </c>
      <c r="G259" s="130"/>
      <c r="H259" s="130"/>
      <c r="I259" s="130">
        <v>781</v>
      </c>
      <c r="J259" s="130">
        <v>103</v>
      </c>
      <c r="K259" s="130">
        <v>250</v>
      </c>
      <c r="L259" s="130">
        <v>1159</v>
      </c>
      <c r="M259" s="130">
        <v>45</v>
      </c>
      <c r="N259" s="130">
        <v>69</v>
      </c>
      <c r="O259" s="130">
        <v>369</v>
      </c>
      <c r="P259" s="130"/>
      <c r="Q259" s="130">
        <v>17</v>
      </c>
      <c r="R259" s="130"/>
      <c r="S259" s="130">
        <v>329</v>
      </c>
      <c r="T259" s="130"/>
      <c r="U259" s="266"/>
      <c r="V259" s="130">
        <v>450</v>
      </c>
      <c r="W259" s="130">
        <v>25</v>
      </c>
      <c r="X259" s="130">
        <v>3</v>
      </c>
      <c r="Y259" s="130"/>
      <c r="Z259" s="259">
        <v>4709</v>
      </c>
      <c r="AA259" s="259">
        <v>230.4</v>
      </c>
      <c r="AB259" s="130">
        <v>8</v>
      </c>
      <c r="AC259" s="130"/>
      <c r="AD259" s="130"/>
      <c r="AE259" s="130"/>
      <c r="AF259" s="130"/>
      <c r="AG259" s="130">
        <v>12.4</v>
      </c>
      <c r="AH259" s="130">
        <v>15</v>
      </c>
      <c r="AI259" s="130">
        <v>4</v>
      </c>
      <c r="AJ259" s="130"/>
      <c r="AK259" s="130">
        <v>12</v>
      </c>
      <c r="AL259" s="130"/>
      <c r="AM259" s="130">
        <v>4</v>
      </c>
      <c r="AN259" s="130"/>
      <c r="AO259" s="130"/>
      <c r="AP259" s="130"/>
      <c r="AQ259" s="130">
        <v>175</v>
      </c>
      <c r="AR259" s="130"/>
      <c r="AS259" s="130"/>
      <c r="AT259" s="117">
        <v>230.4</v>
      </c>
    </row>
    <row r="260" spans="1:47" s="204" customFormat="1" ht="22.5" x14ac:dyDescent="0.35">
      <c r="A260" s="129" t="s">
        <v>247</v>
      </c>
      <c r="B260" s="201">
        <v>11224</v>
      </c>
      <c r="C260" s="202">
        <v>9823</v>
      </c>
      <c r="D260" s="256"/>
      <c r="E260" s="201">
        <v>967</v>
      </c>
      <c r="F260" s="201"/>
      <c r="G260" s="201">
        <v>480</v>
      </c>
      <c r="H260" s="201">
        <v>1166</v>
      </c>
      <c r="I260" s="201">
        <v>625</v>
      </c>
      <c r="J260" s="201">
        <v>160</v>
      </c>
      <c r="K260" s="201">
        <v>500</v>
      </c>
      <c r="L260" s="201">
        <v>1120</v>
      </c>
      <c r="M260" s="201">
        <v>39</v>
      </c>
      <c r="N260" s="201"/>
      <c r="O260" s="201">
        <v>206</v>
      </c>
      <c r="P260" s="201">
        <v>770</v>
      </c>
      <c r="Q260" s="201">
        <v>141</v>
      </c>
      <c r="R260" s="201"/>
      <c r="S260" s="201">
        <v>1000</v>
      </c>
      <c r="T260" s="201">
        <v>350</v>
      </c>
      <c r="U260" s="203">
        <v>983</v>
      </c>
      <c r="V260" s="201"/>
      <c r="W260" s="201">
        <v>170</v>
      </c>
      <c r="X260" s="201">
        <v>47</v>
      </c>
      <c r="Y260" s="201"/>
      <c r="Z260" s="258">
        <f>SUM(E260:Y260)</f>
        <v>8724</v>
      </c>
      <c r="AA260" s="258">
        <f>SUM(AB260:AS260)</f>
        <v>884.7</v>
      </c>
      <c r="AB260" s="201">
        <v>16</v>
      </c>
      <c r="AC260" s="201"/>
      <c r="AD260" s="201">
        <v>100</v>
      </c>
      <c r="AE260" s="201">
        <v>156</v>
      </c>
      <c r="AF260" s="201">
        <v>150</v>
      </c>
      <c r="AG260" s="201"/>
      <c r="AH260" s="201">
        <v>35</v>
      </c>
      <c r="AI260" s="201">
        <v>10</v>
      </c>
      <c r="AJ260" s="201">
        <v>2.7</v>
      </c>
      <c r="AK260" s="201">
        <v>15</v>
      </c>
      <c r="AL260" s="201">
        <v>50</v>
      </c>
      <c r="AM260" s="201">
        <v>10</v>
      </c>
      <c r="AN260" s="201"/>
      <c r="AO260" s="201">
        <v>48</v>
      </c>
      <c r="AP260" s="201">
        <v>49</v>
      </c>
      <c r="AQ260" s="201">
        <v>173</v>
      </c>
      <c r="AR260" s="201">
        <v>70</v>
      </c>
      <c r="AS260" s="201"/>
      <c r="AT260" s="123">
        <f>SUM(AB260:AS260)</f>
        <v>884.7</v>
      </c>
    </row>
    <row r="261" spans="1:47" s="120" customFormat="1" ht="22.5" x14ac:dyDescent="0.35">
      <c r="A261" s="145" t="s">
        <v>224</v>
      </c>
      <c r="B261" s="117">
        <v>10560.7</v>
      </c>
      <c r="C261" s="144">
        <f>SUM(C263:C269)</f>
        <v>9824.7000000000007</v>
      </c>
      <c r="D261" s="236">
        <f t="shared" si="14"/>
        <v>0.93030765006107552</v>
      </c>
      <c r="E261" s="118">
        <f>SUM(E263:E269)</f>
        <v>1077</v>
      </c>
      <c r="F261" s="118">
        <f t="shared" ref="F261:Y261" si="39">SUM(F263:F269)</f>
        <v>0</v>
      </c>
      <c r="G261" s="118">
        <f t="shared" si="39"/>
        <v>480</v>
      </c>
      <c r="H261" s="118">
        <f t="shared" si="39"/>
        <v>1166</v>
      </c>
      <c r="I261" s="118">
        <f t="shared" si="39"/>
        <v>708</v>
      </c>
      <c r="J261" s="118">
        <f t="shared" si="39"/>
        <v>160</v>
      </c>
      <c r="K261" s="118">
        <f t="shared" si="39"/>
        <v>500</v>
      </c>
      <c r="L261" s="118">
        <f t="shared" si="39"/>
        <v>1120</v>
      </c>
      <c r="M261" s="118">
        <f t="shared" si="39"/>
        <v>39</v>
      </c>
      <c r="N261" s="118">
        <f t="shared" si="39"/>
        <v>0</v>
      </c>
      <c r="O261" s="118">
        <f t="shared" si="39"/>
        <v>229</v>
      </c>
      <c r="P261" s="118">
        <f t="shared" si="39"/>
        <v>770</v>
      </c>
      <c r="Q261" s="118">
        <f t="shared" si="39"/>
        <v>141</v>
      </c>
      <c r="R261" s="118">
        <f t="shared" si="39"/>
        <v>0</v>
      </c>
      <c r="S261" s="118">
        <f t="shared" si="39"/>
        <v>1000</v>
      </c>
      <c r="T261" s="118">
        <f t="shared" si="39"/>
        <v>350</v>
      </c>
      <c r="U261" s="118">
        <f t="shared" si="39"/>
        <v>983</v>
      </c>
      <c r="V261" s="118">
        <f t="shared" si="39"/>
        <v>0</v>
      </c>
      <c r="W261" s="118">
        <f t="shared" si="39"/>
        <v>170</v>
      </c>
      <c r="X261" s="118">
        <f t="shared" si="39"/>
        <v>47</v>
      </c>
      <c r="Y261" s="118">
        <f t="shared" si="39"/>
        <v>0</v>
      </c>
      <c r="Z261" s="259">
        <f t="shared" si="38"/>
        <v>8940</v>
      </c>
      <c r="AA261" s="259">
        <f>SUM(AB261:AS261)</f>
        <v>884.7</v>
      </c>
      <c r="AB261" s="118">
        <f>SUM(AB263:AB269)</f>
        <v>16</v>
      </c>
      <c r="AC261" s="118">
        <f t="shared" ref="AC261:AS261" si="40">SUM(AC263:AC269)</f>
        <v>0</v>
      </c>
      <c r="AD261" s="118">
        <f t="shared" si="40"/>
        <v>100</v>
      </c>
      <c r="AE261" s="118">
        <f t="shared" si="40"/>
        <v>156</v>
      </c>
      <c r="AF261" s="118">
        <f t="shared" si="40"/>
        <v>150</v>
      </c>
      <c r="AG261" s="118">
        <f t="shared" si="40"/>
        <v>0</v>
      </c>
      <c r="AH261" s="118">
        <f t="shared" si="40"/>
        <v>35</v>
      </c>
      <c r="AI261" s="118">
        <f t="shared" si="40"/>
        <v>10</v>
      </c>
      <c r="AJ261" s="118">
        <f t="shared" si="40"/>
        <v>2.7</v>
      </c>
      <c r="AK261" s="118">
        <f t="shared" si="40"/>
        <v>15</v>
      </c>
      <c r="AL261" s="118">
        <f t="shared" si="40"/>
        <v>50</v>
      </c>
      <c r="AM261" s="118">
        <f t="shared" si="40"/>
        <v>10</v>
      </c>
      <c r="AN261" s="118">
        <f t="shared" si="40"/>
        <v>0</v>
      </c>
      <c r="AO261" s="118">
        <f t="shared" si="40"/>
        <v>48</v>
      </c>
      <c r="AP261" s="118">
        <f t="shared" si="40"/>
        <v>49</v>
      </c>
      <c r="AQ261" s="118">
        <f t="shared" si="40"/>
        <v>173</v>
      </c>
      <c r="AR261" s="118">
        <f t="shared" si="40"/>
        <v>70</v>
      </c>
      <c r="AS261" s="118">
        <f t="shared" si="40"/>
        <v>0</v>
      </c>
      <c r="AT261" s="118">
        <f>SUM(AB261:AS261)</f>
        <v>884.7</v>
      </c>
      <c r="AU261" s="257"/>
    </row>
    <row r="262" spans="1:47" s="204" customFormat="1" ht="22.5" x14ac:dyDescent="0.35">
      <c r="A262" s="129" t="s">
        <v>27</v>
      </c>
      <c r="B262" s="228">
        <f>B261/B260</f>
        <v>0.94090342124019966</v>
      </c>
      <c r="C262" s="210">
        <f>C261/C260</f>
        <v>1.000173063218976</v>
      </c>
      <c r="D262" s="210"/>
      <c r="E262" s="210">
        <f t="shared" ref="E262:AT262" si="41">E261/E260</f>
        <v>1.1137538779731126</v>
      </c>
      <c r="F262" s="210"/>
      <c r="G262" s="210">
        <f t="shared" si="41"/>
        <v>1</v>
      </c>
      <c r="H262" s="210">
        <f t="shared" si="41"/>
        <v>1</v>
      </c>
      <c r="I262" s="210">
        <f t="shared" si="41"/>
        <v>1.1328</v>
      </c>
      <c r="J262" s="210">
        <f t="shared" si="41"/>
        <v>1</v>
      </c>
      <c r="K262" s="210">
        <f t="shared" si="41"/>
        <v>1</v>
      </c>
      <c r="L262" s="210">
        <f t="shared" si="41"/>
        <v>1</v>
      </c>
      <c r="M262" s="210">
        <f t="shared" si="41"/>
        <v>1</v>
      </c>
      <c r="N262" s="210"/>
      <c r="O262" s="210">
        <f t="shared" si="41"/>
        <v>1.1116504854368932</v>
      </c>
      <c r="P262" s="210">
        <f t="shared" si="41"/>
        <v>1</v>
      </c>
      <c r="Q262" s="210">
        <f t="shared" si="41"/>
        <v>1</v>
      </c>
      <c r="R262" s="210"/>
      <c r="S262" s="210">
        <f t="shared" si="41"/>
        <v>1</v>
      </c>
      <c r="T262" s="210">
        <f t="shared" si="41"/>
        <v>1</v>
      </c>
      <c r="U262" s="210">
        <f t="shared" si="41"/>
        <v>1</v>
      </c>
      <c r="V262" s="210"/>
      <c r="W262" s="210">
        <f t="shared" si="41"/>
        <v>1</v>
      </c>
      <c r="X262" s="210">
        <f t="shared" si="41"/>
        <v>1</v>
      </c>
      <c r="Y262" s="210"/>
      <c r="Z262" s="260">
        <f t="shared" si="41"/>
        <v>1.0247592847317744</v>
      </c>
      <c r="AA262" s="260">
        <f t="shared" si="41"/>
        <v>1</v>
      </c>
      <c r="AB262" s="210">
        <f t="shared" si="41"/>
        <v>1</v>
      </c>
      <c r="AC262" s="210"/>
      <c r="AD262" s="210">
        <f t="shared" si="41"/>
        <v>1</v>
      </c>
      <c r="AE262" s="210">
        <f t="shared" si="41"/>
        <v>1</v>
      </c>
      <c r="AF262" s="210">
        <f t="shared" si="41"/>
        <v>1</v>
      </c>
      <c r="AG262" s="210"/>
      <c r="AH262" s="210">
        <f t="shared" si="41"/>
        <v>1</v>
      </c>
      <c r="AI262" s="210">
        <f t="shared" si="41"/>
        <v>1</v>
      </c>
      <c r="AJ262" s="210">
        <f t="shared" si="41"/>
        <v>1</v>
      </c>
      <c r="AK262" s="210">
        <f t="shared" si="41"/>
        <v>1</v>
      </c>
      <c r="AL262" s="210">
        <f t="shared" si="41"/>
        <v>1</v>
      </c>
      <c r="AM262" s="210">
        <f t="shared" si="41"/>
        <v>1</v>
      </c>
      <c r="AN262" s="210"/>
      <c r="AO262" s="210">
        <f t="shared" si="41"/>
        <v>1</v>
      </c>
      <c r="AP262" s="210">
        <f t="shared" si="41"/>
        <v>1</v>
      </c>
      <c r="AQ262" s="210">
        <f t="shared" si="41"/>
        <v>1</v>
      </c>
      <c r="AR262" s="210">
        <f t="shared" si="41"/>
        <v>1</v>
      </c>
      <c r="AS262" s="210"/>
      <c r="AT262" s="268">
        <f t="shared" si="41"/>
        <v>1</v>
      </c>
    </row>
    <row r="263" spans="1:47" s="120" customFormat="1" ht="22.5" x14ac:dyDescent="0.35">
      <c r="A263" s="150" t="s">
        <v>225</v>
      </c>
      <c r="B263" s="130">
        <v>2946</v>
      </c>
      <c r="C263" s="146">
        <f>SUM(Z263+AA263)</f>
        <v>3129</v>
      </c>
      <c r="D263" s="236">
        <f t="shared" si="14"/>
        <v>1.0621181262729125</v>
      </c>
      <c r="E263" s="249">
        <v>132</v>
      </c>
      <c r="F263" s="131"/>
      <c r="G263" s="131">
        <v>280</v>
      </c>
      <c r="H263" s="249">
        <v>211</v>
      </c>
      <c r="I263" s="249">
        <v>265</v>
      </c>
      <c r="J263" s="131"/>
      <c r="K263" s="131">
        <v>250</v>
      </c>
      <c r="L263" s="249">
        <v>228</v>
      </c>
      <c r="M263" s="131"/>
      <c r="N263" s="131"/>
      <c r="O263" s="131"/>
      <c r="P263" s="131">
        <v>530</v>
      </c>
      <c r="Q263" s="131"/>
      <c r="R263" s="131"/>
      <c r="S263" s="131">
        <v>380</v>
      </c>
      <c r="T263" s="131"/>
      <c r="U263" s="132">
        <v>500</v>
      </c>
      <c r="V263" s="131"/>
      <c r="W263" s="131">
        <v>80</v>
      </c>
      <c r="X263" s="131">
        <v>27</v>
      </c>
      <c r="Y263" s="131"/>
      <c r="Z263" s="259">
        <f t="shared" si="38"/>
        <v>2883</v>
      </c>
      <c r="AA263" s="259">
        <f t="shared" ref="AA263:AA273" si="42">SUM(AB263:AS263)</f>
        <v>246</v>
      </c>
      <c r="AB263" s="131">
        <v>6</v>
      </c>
      <c r="AC263" s="131"/>
      <c r="AD263" s="131">
        <v>100</v>
      </c>
      <c r="AE263" s="131"/>
      <c r="AF263" s="131"/>
      <c r="AG263" s="131"/>
      <c r="AH263" s="131"/>
      <c r="AI263" s="131">
        <v>2</v>
      </c>
      <c r="AJ263" s="131"/>
      <c r="AK263" s="131">
        <v>6</v>
      </c>
      <c r="AL263" s="131"/>
      <c r="AM263" s="131">
        <v>8</v>
      </c>
      <c r="AN263" s="131"/>
      <c r="AO263" s="131">
        <v>20</v>
      </c>
      <c r="AP263" s="131">
        <v>12</v>
      </c>
      <c r="AQ263" s="131">
        <v>72</v>
      </c>
      <c r="AR263" s="131">
        <v>20</v>
      </c>
      <c r="AS263" s="131"/>
      <c r="AT263" s="118">
        <f t="shared" ref="AT263:AT276" si="43">SUM(AB263:AS263)</f>
        <v>246</v>
      </c>
      <c r="AU263" s="257"/>
    </row>
    <row r="264" spans="1:47" s="120" customFormat="1" ht="22.5" x14ac:dyDescent="0.35">
      <c r="A264" s="150" t="s">
        <v>239</v>
      </c>
      <c r="B264" s="130">
        <v>0</v>
      </c>
      <c r="C264" s="146">
        <f>SUM(Z264+AA264)</f>
        <v>10</v>
      </c>
      <c r="D264" s="236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2"/>
      <c r="V264" s="131"/>
      <c r="W264" s="131">
        <v>10</v>
      </c>
      <c r="X264" s="131"/>
      <c r="Y264" s="131"/>
      <c r="Z264" s="151">
        <f t="shared" si="38"/>
        <v>10</v>
      </c>
      <c r="AA264" s="151">
        <f t="shared" si="42"/>
        <v>0</v>
      </c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18">
        <f t="shared" si="43"/>
        <v>0</v>
      </c>
      <c r="AU264" s="257"/>
    </row>
    <row r="265" spans="1:47" s="120" customFormat="1" ht="22.5" x14ac:dyDescent="0.35">
      <c r="A265" s="150" t="s">
        <v>226</v>
      </c>
      <c r="B265" s="130">
        <v>6436.5</v>
      </c>
      <c r="C265" s="146">
        <f t="shared" ref="C265:C269" si="44">SUM(Z265+AA265)</f>
        <v>5423.7</v>
      </c>
      <c r="D265" s="236">
        <f t="shared" si="14"/>
        <v>0.84264740153810302</v>
      </c>
      <c r="E265" s="249">
        <v>802</v>
      </c>
      <c r="F265" s="131"/>
      <c r="G265" s="131">
        <v>200</v>
      </c>
      <c r="H265" s="249">
        <v>675</v>
      </c>
      <c r="I265" s="249">
        <v>443</v>
      </c>
      <c r="J265" s="131">
        <v>50</v>
      </c>
      <c r="K265" s="131">
        <v>120</v>
      </c>
      <c r="L265" s="249">
        <v>645</v>
      </c>
      <c r="M265" s="249">
        <v>39</v>
      </c>
      <c r="N265" s="131"/>
      <c r="O265" s="249">
        <v>202</v>
      </c>
      <c r="P265" s="131">
        <v>240</v>
      </c>
      <c r="Q265" s="249">
        <v>141</v>
      </c>
      <c r="R265" s="131"/>
      <c r="S265" s="131">
        <v>575</v>
      </c>
      <c r="T265" s="131">
        <v>260</v>
      </c>
      <c r="U265" s="132">
        <v>483</v>
      </c>
      <c r="V265" s="131"/>
      <c r="W265" s="131">
        <v>80</v>
      </c>
      <c r="X265" s="131">
        <v>20</v>
      </c>
      <c r="Y265" s="131"/>
      <c r="Z265" s="151">
        <f t="shared" si="38"/>
        <v>4975</v>
      </c>
      <c r="AA265" s="151">
        <f t="shared" si="42"/>
        <v>448.7</v>
      </c>
      <c r="AB265" s="131">
        <v>10</v>
      </c>
      <c r="AC265" s="131"/>
      <c r="AD265" s="131"/>
      <c r="AE265" s="131">
        <v>50</v>
      </c>
      <c r="AF265" s="131">
        <v>150</v>
      </c>
      <c r="AG265" s="131"/>
      <c r="AH265" s="131">
        <v>35</v>
      </c>
      <c r="AI265" s="131">
        <v>8</v>
      </c>
      <c r="AJ265" s="131">
        <v>2.7</v>
      </c>
      <c r="AK265" s="131">
        <v>9</v>
      </c>
      <c r="AL265" s="131">
        <v>50</v>
      </c>
      <c r="AM265" s="131">
        <v>2</v>
      </c>
      <c r="AN265" s="131"/>
      <c r="AO265" s="131">
        <v>18</v>
      </c>
      <c r="AP265" s="131">
        <v>15</v>
      </c>
      <c r="AQ265" s="131">
        <v>69</v>
      </c>
      <c r="AR265" s="131">
        <v>30</v>
      </c>
      <c r="AS265" s="131"/>
      <c r="AT265" s="118">
        <f t="shared" si="43"/>
        <v>448.7</v>
      </c>
      <c r="AU265" s="257"/>
    </row>
    <row r="266" spans="1:47" s="120" customFormat="1" ht="22.5" x14ac:dyDescent="0.35">
      <c r="A266" s="150" t="s">
        <v>227</v>
      </c>
      <c r="B266" s="130">
        <v>665</v>
      </c>
      <c r="C266" s="146">
        <f t="shared" si="44"/>
        <v>583</v>
      </c>
      <c r="D266" s="236">
        <f t="shared" si="14"/>
        <v>0.8766917293233083</v>
      </c>
      <c r="E266" s="249">
        <v>143</v>
      </c>
      <c r="F266" s="131"/>
      <c r="G266" s="131"/>
      <c r="H266" s="131"/>
      <c r="I266" s="131"/>
      <c r="J266" s="131">
        <v>110</v>
      </c>
      <c r="K266" s="131">
        <v>100</v>
      </c>
      <c r="L266" s="249">
        <v>47</v>
      </c>
      <c r="M266" s="131"/>
      <c r="N266" s="131"/>
      <c r="O266" s="249">
        <v>27</v>
      </c>
      <c r="P266" s="131"/>
      <c r="Q266" s="131"/>
      <c r="R266" s="131"/>
      <c r="S266" s="131">
        <v>25</v>
      </c>
      <c r="T266" s="131"/>
      <c r="U266" s="132"/>
      <c r="V266" s="131"/>
      <c r="W266" s="131"/>
      <c r="X266" s="131"/>
      <c r="Y266" s="131"/>
      <c r="Z266" s="151">
        <f t="shared" si="38"/>
        <v>452</v>
      </c>
      <c r="AA266" s="151">
        <f t="shared" si="42"/>
        <v>131</v>
      </c>
      <c r="AB266" s="131"/>
      <c r="AC266" s="131"/>
      <c r="AD266" s="131"/>
      <c r="AE266" s="131">
        <v>106</v>
      </c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>
        <v>10</v>
      </c>
      <c r="AP266" s="131">
        <v>15</v>
      </c>
      <c r="AQ266" s="131"/>
      <c r="AR266" s="131"/>
      <c r="AS266" s="131"/>
      <c r="AT266" s="118">
        <f t="shared" si="43"/>
        <v>131</v>
      </c>
      <c r="AU266" s="257"/>
    </row>
    <row r="267" spans="1:47" s="120" customFormat="1" ht="22.5" x14ac:dyDescent="0.35">
      <c r="A267" s="150" t="s">
        <v>245</v>
      </c>
      <c r="B267" s="130">
        <v>243</v>
      </c>
      <c r="C267" s="146">
        <f t="shared" si="44"/>
        <v>70</v>
      </c>
      <c r="D267" s="236">
        <f t="shared" si="14"/>
        <v>0.2880658436213992</v>
      </c>
      <c r="E267" s="131"/>
      <c r="F267" s="131"/>
      <c r="G267" s="131"/>
      <c r="H267" s="131">
        <v>70</v>
      </c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2"/>
      <c r="V267" s="131"/>
      <c r="W267" s="131"/>
      <c r="X267" s="131"/>
      <c r="Y267" s="131"/>
      <c r="Z267" s="151">
        <f t="shared" si="38"/>
        <v>70</v>
      </c>
      <c r="AA267" s="151">
        <f t="shared" si="42"/>
        <v>0</v>
      </c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/>
      <c r="AQ267" s="131"/>
      <c r="AR267" s="131"/>
      <c r="AS267" s="131"/>
      <c r="AT267" s="118">
        <f t="shared" si="43"/>
        <v>0</v>
      </c>
      <c r="AU267" s="257"/>
    </row>
    <row r="268" spans="1:47" s="120" customFormat="1" ht="22.5" x14ac:dyDescent="0.35">
      <c r="A268" s="150" t="s">
        <v>243</v>
      </c>
      <c r="B268" s="130">
        <v>40</v>
      </c>
      <c r="C268" s="146">
        <f t="shared" si="44"/>
        <v>39</v>
      </c>
      <c r="D268" s="236">
        <f t="shared" si="14"/>
        <v>0.97499999999999998</v>
      </c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2"/>
      <c r="V268" s="131"/>
      <c r="W268" s="131"/>
      <c r="X268" s="131"/>
      <c r="Y268" s="131"/>
      <c r="Z268" s="151">
        <f t="shared" si="38"/>
        <v>0</v>
      </c>
      <c r="AA268" s="151">
        <f t="shared" si="42"/>
        <v>39</v>
      </c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>
        <v>7</v>
      </c>
      <c r="AQ268" s="131">
        <v>32</v>
      </c>
      <c r="AR268" s="131"/>
      <c r="AS268" s="131"/>
      <c r="AT268" s="118">
        <f t="shared" si="43"/>
        <v>39</v>
      </c>
      <c r="AU268" s="257"/>
    </row>
    <row r="269" spans="1:47" s="120" customFormat="1" ht="22.5" x14ac:dyDescent="0.35">
      <c r="A269" s="150" t="s">
        <v>228</v>
      </c>
      <c r="B269" s="130">
        <v>230</v>
      </c>
      <c r="C269" s="146">
        <f t="shared" si="44"/>
        <v>570</v>
      </c>
      <c r="D269" s="236">
        <f t="shared" si="14"/>
        <v>2.4782608695652173</v>
      </c>
      <c r="E269" s="131"/>
      <c r="F269" s="131"/>
      <c r="G269" s="131"/>
      <c r="H269" s="249">
        <v>210</v>
      </c>
      <c r="I269" s="131"/>
      <c r="J269" s="131"/>
      <c r="K269" s="131">
        <v>30</v>
      </c>
      <c r="L269" s="249">
        <v>200</v>
      </c>
      <c r="M269" s="131"/>
      <c r="N269" s="131"/>
      <c r="O269" s="131"/>
      <c r="P269" s="131"/>
      <c r="Q269" s="131"/>
      <c r="R269" s="131"/>
      <c r="S269" s="131">
        <v>20</v>
      </c>
      <c r="T269" s="131">
        <v>90</v>
      </c>
      <c r="U269" s="132"/>
      <c r="V269" s="131"/>
      <c r="W269" s="131"/>
      <c r="X269" s="131"/>
      <c r="Y269" s="131"/>
      <c r="Z269" s="151">
        <f t="shared" si="38"/>
        <v>550</v>
      </c>
      <c r="AA269" s="151">
        <f t="shared" si="42"/>
        <v>20</v>
      </c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  <c r="AN269" s="131"/>
      <c r="AO269" s="131"/>
      <c r="AP269" s="131"/>
      <c r="AQ269" s="131"/>
      <c r="AR269" s="131">
        <v>20</v>
      </c>
      <c r="AS269" s="131"/>
      <c r="AT269" s="118">
        <f t="shared" si="43"/>
        <v>20</v>
      </c>
      <c r="AU269" s="257"/>
    </row>
    <row r="270" spans="1:47" s="120" customFormat="1" ht="22.5" x14ac:dyDescent="0.35">
      <c r="A270" s="250" t="s">
        <v>241</v>
      </c>
      <c r="B270" s="117">
        <v>4840</v>
      </c>
      <c r="C270" s="144">
        <f>Z270+AA270</f>
        <v>3903.9</v>
      </c>
      <c r="D270" s="236">
        <f t="shared" si="14"/>
        <v>0.80659090909090914</v>
      </c>
      <c r="E270" s="118">
        <v>400</v>
      </c>
      <c r="F270" s="118"/>
      <c r="G270" s="118">
        <v>150</v>
      </c>
      <c r="H270" s="118">
        <v>693</v>
      </c>
      <c r="I270" s="118">
        <v>550</v>
      </c>
      <c r="J270" s="118"/>
      <c r="K270" s="118">
        <v>140</v>
      </c>
      <c r="L270" s="118">
        <v>769</v>
      </c>
      <c r="M270" s="118"/>
      <c r="N270" s="118"/>
      <c r="O270" s="118">
        <v>187</v>
      </c>
      <c r="P270" s="118">
        <v>240</v>
      </c>
      <c r="Q270" s="118">
        <v>23</v>
      </c>
      <c r="R270" s="118"/>
      <c r="S270" s="118">
        <v>198</v>
      </c>
      <c r="T270" s="118">
        <v>300</v>
      </c>
      <c r="U270" s="119"/>
      <c r="V270" s="118"/>
      <c r="W270" s="118">
        <v>50</v>
      </c>
      <c r="X270" s="118">
        <v>0.9</v>
      </c>
      <c r="Y270" s="118"/>
      <c r="Z270" s="151">
        <f t="shared" si="38"/>
        <v>3700.9</v>
      </c>
      <c r="AA270" s="151">
        <f t="shared" si="42"/>
        <v>203</v>
      </c>
      <c r="AB270" s="118">
        <v>6</v>
      </c>
      <c r="AC270" s="118"/>
      <c r="AD270" s="118"/>
      <c r="AE270" s="118"/>
      <c r="AF270" s="118"/>
      <c r="AG270" s="118"/>
      <c r="AH270" s="118">
        <v>35</v>
      </c>
      <c r="AI270" s="118"/>
      <c r="AJ270" s="118"/>
      <c r="AK270" s="118"/>
      <c r="AL270" s="118"/>
      <c r="AM270" s="118"/>
      <c r="AN270" s="118"/>
      <c r="AO270" s="118"/>
      <c r="AP270" s="118"/>
      <c r="AQ270" s="118">
        <v>112</v>
      </c>
      <c r="AR270" s="118">
        <v>50</v>
      </c>
      <c r="AS270" s="118"/>
      <c r="AT270" s="118">
        <f t="shared" si="43"/>
        <v>203</v>
      </c>
      <c r="AU270" s="257"/>
    </row>
    <row r="271" spans="1:47" s="120" customFormat="1" ht="22.5" x14ac:dyDescent="0.35">
      <c r="A271" s="250" t="s">
        <v>242</v>
      </c>
      <c r="B271" s="117">
        <v>577</v>
      </c>
      <c r="C271" s="144">
        <f>Z271+AA271</f>
        <v>0</v>
      </c>
      <c r="D271" s="236">
        <f t="shared" si="14"/>
        <v>0</v>
      </c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9"/>
      <c r="V271" s="118"/>
      <c r="W271" s="118"/>
      <c r="X271" s="118"/>
      <c r="Y271" s="118"/>
      <c r="Z271" s="151">
        <f t="shared" si="38"/>
        <v>0</v>
      </c>
      <c r="AA271" s="151">
        <f t="shared" si="42"/>
        <v>0</v>
      </c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>
        <f t="shared" si="43"/>
        <v>0</v>
      </c>
      <c r="AU271" s="257"/>
    </row>
    <row r="272" spans="1:47" s="209" customFormat="1" ht="22.5" x14ac:dyDescent="0.35">
      <c r="A272" s="129" t="s">
        <v>233</v>
      </c>
      <c r="B272" s="206">
        <v>401</v>
      </c>
      <c r="C272" s="207">
        <f t="shared" ref="C272:C279" si="45">Z272+AA272</f>
        <v>200</v>
      </c>
      <c r="D272" s="236">
        <f t="shared" si="14"/>
        <v>0.49875311720698257</v>
      </c>
      <c r="E272" s="201"/>
      <c r="F272" s="201"/>
      <c r="G272" s="201"/>
      <c r="H272" s="201"/>
      <c r="I272" s="201"/>
      <c r="J272" s="201"/>
      <c r="K272" s="201"/>
      <c r="L272" s="201">
        <v>200</v>
      </c>
      <c r="M272" s="201"/>
      <c r="N272" s="201"/>
      <c r="O272" s="201"/>
      <c r="P272" s="201"/>
      <c r="Q272" s="201"/>
      <c r="R272" s="201"/>
      <c r="S272" s="201"/>
      <c r="T272" s="201"/>
      <c r="U272" s="203"/>
      <c r="V272" s="201"/>
      <c r="W272" s="201"/>
      <c r="X272" s="201"/>
      <c r="Y272" s="201"/>
      <c r="Z272" s="208">
        <f t="shared" si="38"/>
        <v>200</v>
      </c>
      <c r="AA272" s="208">
        <f t="shared" si="42"/>
        <v>0</v>
      </c>
      <c r="AB272" s="201"/>
      <c r="AC272" s="201"/>
      <c r="AD272" s="201"/>
      <c r="AE272" s="201"/>
      <c r="AF272" s="201"/>
      <c r="AG272" s="201"/>
      <c r="AH272" s="201"/>
      <c r="AI272" s="201"/>
      <c r="AJ272" s="201"/>
      <c r="AK272" s="201"/>
      <c r="AL272" s="201"/>
      <c r="AM272" s="201"/>
      <c r="AN272" s="201"/>
      <c r="AO272" s="201"/>
      <c r="AP272" s="201"/>
      <c r="AQ272" s="201"/>
      <c r="AR272" s="201"/>
      <c r="AS272" s="201"/>
      <c r="AT272" s="123">
        <f t="shared" si="43"/>
        <v>0</v>
      </c>
      <c r="AU272" s="204"/>
    </row>
    <row r="273" spans="1:47" s="142" customFormat="1" ht="22.5" x14ac:dyDescent="0.35">
      <c r="A273" s="145" t="s">
        <v>60</v>
      </c>
      <c r="B273" s="117">
        <v>401</v>
      </c>
      <c r="C273" s="144">
        <f t="shared" si="45"/>
        <v>200</v>
      </c>
      <c r="D273" s="236">
        <f t="shared" si="14"/>
        <v>0.49875311720698257</v>
      </c>
      <c r="E273" s="117"/>
      <c r="F273" s="117"/>
      <c r="G273" s="117"/>
      <c r="H273" s="117"/>
      <c r="I273" s="117"/>
      <c r="J273" s="117"/>
      <c r="K273" s="117"/>
      <c r="L273" s="118">
        <v>200</v>
      </c>
      <c r="M273" s="118"/>
      <c r="N273" s="117"/>
      <c r="O273" s="117"/>
      <c r="P273" s="117"/>
      <c r="Q273" s="117"/>
      <c r="R273" s="117"/>
      <c r="S273" s="117"/>
      <c r="T273" s="117"/>
      <c r="U273" s="205"/>
      <c r="V273" s="117"/>
      <c r="W273" s="117"/>
      <c r="X273" s="117"/>
      <c r="Y273" s="117"/>
      <c r="Z273" s="151">
        <f t="shared" si="38"/>
        <v>200</v>
      </c>
      <c r="AA273" s="151">
        <f t="shared" si="42"/>
        <v>0</v>
      </c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>
        <f t="shared" si="43"/>
        <v>0</v>
      </c>
      <c r="AU273" s="262"/>
    </row>
    <row r="274" spans="1:47" s="209" customFormat="1" ht="22.5" x14ac:dyDescent="0.35">
      <c r="A274" s="129" t="s">
        <v>35</v>
      </c>
      <c r="B274" s="217">
        <f>B273/B272</f>
        <v>1</v>
      </c>
      <c r="C274" s="214">
        <f>C273/C272</f>
        <v>1</v>
      </c>
      <c r="D274" s="236"/>
      <c r="E274" s="214"/>
      <c r="F274" s="214"/>
      <c r="G274" s="214"/>
      <c r="H274" s="214"/>
      <c r="I274" s="214"/>
      <c r="J274" s="214"/>
      <c r="K274" s="214"/>
      <c r="L274" s="214">
        <f t="shared" ref="L274:AA274" si="46">L273/L272</f>
        <v>1</v>
      </c>
      <c r="M274" s="214"/>
      <c r="N274" s="214"/>
      <c r="O274" s="214"/>
      <c r="P274" s="214"/>
      <c r="Q274" s="214"/>
      <c r="R274" s="214"/>
      <c r="S274" s="214"/>
      <c r="T274" s="214"/>
      <c r="U274" s="214"/>
      <c r="V274" s="214"/>
      <c r="W274" s="214"/>
      <c r="X274" s="214"/>
      <c r="Y274" s="214"/>
      <c r="Z274" s="215">
        <f t="shared" si="46"/>
        <v>1</v>
      </c>
      <c r="AA274" s="215" t="e">
        <f t="shared" si="46"/>
        <v>#DIV/0!</v>
      </c>
      <c r="AB274" s="201"/>
      <c r="AC274" s="201"/>
      <c r="AD274" s="201"/>
      <c r="AE274" s="201"/>
      <c r="AF274" s="201"/>
      <c r="AG274" s="201"/>
      <c r="AH274" s="201"/>
      <c r="AI274" s="201"/>
      <c r="AJ274" s="201"/>
      <c r="AK274" s="201"/>
      <c r="AL274" s="201"/>
      <c r="AM274" s="201"/>
      <c r="AN274" s="201"/>
      <c r="AO274" s="201"/>
      <c r="AP274" s="201"/>
      <c r="AQ274" s="201"/>
      <c r="AR274" s="201"/>
      <c r="AS274" s="201"/>
      <c r="AT274" s="123">
        <f t="shared" si="43"/>
        <v>0</v>
      </c>
      <c r="AU274" s="204"/>
    </row>
    <row r="275" spans="1:47" s="209" customFormat="1" ht="22.5" x14ac:dyDescent="0.35">
      <c r="A275" s="129" t="s">
        <v>234</v>
      </c>
      <c r="B275" s="201">
        <v>1842</v>
      </c>
      <c r="C275" s="202">
        <f>Z275+AA275</f>
        <v>1745</v>
      </c>
      <c r="D275" s="236">
        <f t="shared" si="14"/>
        <v>0.94733984799131377</v>
      </c>
      <c r="E275" s="201">
        <v>106</v>
      </c>
      <c r="F275" s="201"/>
      <c r="G275" s="201"/>
      <c r="H275" s="201"/>
      <c r="I275" s="201">
        <v>354</v>
      </c>
      <c r="J275" s="201"/>
      <c r="K275" s="201"/>
      <c r="L275" s="201">
        <v>800</v>
      </c>
      <c r="M275" s="201"/>
      <c r="N275" s="201"/>
      <c r="O275" s="201">
        <v>406</v>
      </c>
      <c r="P275" s="201"/>
      <c r="Q275" s="201"/>
      <c r="R275" s="201"/>
      <c r="S275" s="201">
        <v>79</v>
      </c>
      <c r="T275" s="201"/>
      <c r="U275" s="203"/>
      <c r="V275" s="201"/>
      <c r="W275" s="201"/>
      <c r="X275" s="201"/>
      <c r="Y275" s="201"/>
      <c r="Z275" s="213">
        <f>SUM(E275:Y275)</f>
        <v>1745</v>
      </c>
      <c r="AA275" s="213">
        <f>SUM(AB275:AS275)</f>
        <v>0</v>
      </c>
      <c r="AB275" s="201"/>
      <c r="AC275" s="201"/>
      <c r="AD275" s="201"/>
      <c r="AE275" s="201"/>
      <c r="AF275" s="201"/>
      <c r="AG275" s="201"/>
      <c r="AH275" s="201"/>
      <c r="AI275" s="201"/>
      <c r="AJ275" s="201"/>
      <c r="AK275" s="201"/>
      <c r="AL275" s="201"/>
      <c r="AM275" s="201"/>
      <c r="AN275" s="201"/>
      <c r="AO275" s="201"/>
      <c r="AP275" s="201"/>
      <c r="AQ275" s="201"/>
      <c r="AR275" s="201"/>
      <c r="AS275" s="201"/>
      <c r="AT275" s="123">
        <f t="shared" si="43"/>
        <v>0</v>
      </c>
      <c r="AU275" s="204"/>
    </row>
    <row r="276" spans="1:47" s="142" customFormat="1" ht="22.5" x14ac:dyDescent="0.35">
      <c r="A276" s="145" t="s">
        <v>231</v>
      </c>
      <c r="B276" s="117">
        <v>1802</v>
      </c>
      <c r="C276" s="144">
        <f>Z276+AA276</f>
        <v>1671</v>
      </c>
      <c r="D276" s="236">
        <f t="shared" si="14"/>
        <v>0.92730299667036631</v>
      </c>
      <c r="E276" s="118">
        <v>106</v>
      </c>
      <c r="F276" s="117"/>
      <c r="G276" s="117"/>
      <c r="H276" s="117"/>
      <c r="I276" s="118">
        <v>354</v>
      </c>
      <c r="J276" s="117"/>
      <c r="K276" s="117"/>
      <c r="L276" s="118">
        <v>800</v>
      </c>
      <c r="M276" s="118"/>
      <c r="N276" s="117"/>
      <c r="O276" s="118">
        <v>406</v>
      </c>
      <c r="P276" s="117"/>
      <c r="Q276" s="117"/>
      <c r="R276" s="117"/>
      <c r="S276" s="118">
        <v>5</v>
      </c>
      <c r="T276" s="117"/>
      <c r="U276" s="205"/>
      <c r="V276" s="117"/>
      <c r="W276" s="117"/>
      <c r="X276" s="117"/>
      <c r="Y276" s="117"/>
      <c r="Z276" s="213">
        <f>SUM(E276:Y276)</f>
        <v>1671</v>
      </c>
      <c r="AA276" s="213">
        <f>SUM(AB276:AS276)</f>
        <v>0</v>
      </c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23">
        <f t="shared" si="43"/>
        <v>0</v>
      </c>
      <c r="AU276" s="262"/>
    </row>
    <row r="277" spans="1:47" s="209" customFormat="1" ht="22.5" x14ac:dyDescent="0.35">
      <c r="A277" s="129" t="s">
        <v>35</v>
      </c>
      <c r="B277" s="217">
        <f>B276/B275</f>
        <v>0.9782844733984799</v>
      </c>
      <c r="C277" s="214">
        <f>C276/C275</f>
        <v>0.95759312320916901</v>
      </c>
      <c r="D277" s="236"/>
      <c r="E277" s="214">
        <f t="shared" ref="E277:Z277" si="47">E276/E275</f>
        <v>1</v>
      </c>
      <c r="F277" s="214"/>
      <c r="G277" s="214"/>
      <c r="H277" s="214"/>
      <c r="I277" s="214">
        <f t="shared" si="47"/>
        <v>1</v>
      </c>
      <c r="J277" s="214"/>
      <c r="K277" s="214"/>
      <c r="L277" s="214">
        <f t="shared" si="47"/>
        <v>1</v>
      </c>
      <c r="M277" s="214"/>
      <c r="N277" s="214"/>
      <c r="O277" s="214">
        <f t="shared" si="47"/>
        <v>1</v>
      </c>
      <c r="P277" s="214"/>
      <c r="Q277" s="214"/>
      <c r="R277" s="214"/>
      <c r="S277" s="214">
        <f t="shared" si="47"/>
        <v>6.3291139240506333E-2</v>
      </c>
      <c r="T277" s="214"/>
      <c r="U277" s="214"/>
      <c r="V277" s="214"/>
      <c r="W277" s="214"/>
      <c r="X277" s="214"/>
      <c r="Y277" s="214"/>
      <c r="Z277" s="215">
        <f t="shared" si="47"/>
        <v>0.95759312320916901</v>
      </c>
      <c r="AA277" s="215">
        <v>0</v>
      </c>
      <c r="AB277" s="201"/>
      <c r="AC277" s="201"/>
      <c r="AD277" s="201"/>
      <c r="AE277" s="201"/>
      <c r="AF277" s="201"/>
      <c r="AG277" s="201"/>
      <c r="AH277" s="201"/>
      <c r="AI277" s="201"/>
      <c r="AJ277" s="201"/>
      <c r="AK277" s="201"/>
      <c r="AL277" s="201"/>
      <c r="AM277" s="201"/>
      <c r="AN277" s="201"/>
      <c r="AO277" s="201"/>
      <c r="AP277" s="201"/>
      <c r="AQ277" s="201"/>
      <c r="AR277" s="201"/>
      <c r="AS277" s="201"/>
      <c r="AT277" s="123"/>
      <c r="AU277" s="204"/>
    </row>
    <row r="278" spans="1:47" s="212" customFormat="1" ht="22.5" x14ac:dyDescent="0.35">
      <c r="A278" s="145" t="s">
        <v>238</v>
      </c>
      <c r="B278" s="117">
        <v>689</v>
      </c>
      <c r="C278" s="144">
        <f t="shared" si="45"/>
        <v>259</v>
      </c>
      <c r="D278" s="236">
        <f t="shared" si="14"/>
        <v>0.37590711175616837</v>
      </c>
      <c r="E278" s="123"/>
      <c r="F278" s="123"/>
      <c r="G278" s="123"/>
      <c r="H278" s="123"/>
      <c r="I278" s="123">
        <v>236</v>
      </c>
      <c r="J278" s="123"/>
      <c r="K278" s="123"/>
      <c r="L278" s="123"/>
      <c r="M278" s="123"/>
      <c r="N278" s="123"/>
      <c r="O278" s="123">
        <v>23</v>
      </c>
      <c r="P278" s="123"/>
      <c r="Q278" s="123"/>
      <c r="R278" s="123"/>
      <c r="S278" s="123"/>
      <c r="T278" s="123"/>
      <c r="U278" s="216"/>
      <c r="V278" s="123"/>
      <c r="W278" s="123"/>
      <c r="X278" s="123"/>
      <c r="Y278" s="123"/>
      <c r="Z278" s="208">
        <f t="shared" si="38"/>
        <v>259</v>
      </c>
      <c r="AA278" s="208">
        <f>SUM(AB278:AS278)</f>
        <v>0</v>
      </c>
      <c r="AB278" s="211"/>
      <c r="AC278" s="211"/>
      <c r="AD278" s="211"/>
      <c r="AE278" s="211"/>
      <c r="AF278" s="211"/>
      <c r="AG278" s="211"/>
      <c r="AH278" s="211"/>
      <c r="AI278" s="211"/>
      <c r="AJ278" s="211"/>
      <c r="AK278" s="211"/>
      <c r="AL278" s="211"/>
      <c r="AM278" s="211"/>
      <c r="AN278" s="211"/>
      <c r="AO278" s="211"/>
      <c r="AP278" s="211"/>
      <c r="AQ278" s="211"/>
      <c r="AR278" s="211"/>
      <c r="AS278" s="211"/>
      <c r="AT278" s="211">
        <f>SUM(AB278:AS278)</f>
        <v>0</v>
      </c>
      <c r="AU278" s="263"/>
    </row>
    <row r="279" spans="1:47" s="142" customFormat="1" ht="22.5" x14ac:dyDescent="0.35">
      <c r="A279" s="145" t="s">
        <v>232</v>
      </c>
      <c r="B279" s="117">
        <v>758</v>
      </c>
      <c r="C279" s="144">
        <f t="shared" si="45"/>
        <v>295</v>
      </c>
      <c r="D279" s="236">
        <f t="shared" si="14"/>
        <v>0.3891820580474934</v>
      </c>
      <c r="E279" s="118">
        <v>15</v>
      </c>
      <c r="F279" s="118"/>
      <c r="G279" s="118"/>
      <c r="H279" s="118"/>
      <c r="I279" s="118"/>
      <c r="J279" s="118"/>
      <c r="K279" s="118">
        <v>30</v>
      </c>
      <c r="L279" s="118">
        <v>145</v>
      </c>
      <c r="M279" s="118"/>
      <c r="N279" s="118"/>
      <c r="O279" s="118">
        <v>105</v>
      </c>
      <c r="P279" s="118"/>
      <c r="Q279" s="118"/>
      <c r="R279" s="118"/>
      <c r="S279" s="118"/>
      <c r="T279" s="118"/>
      <c r="U279" s="119"/>
      <c r="V279" s="118"/>
      <c r="W279" s="118"/>
      <c r="X279" s="118"/>
      <c r="Y279" s="118"/>
      <c r="Z279" s="151">
        <f t="shared" si="38"/>
        <v>295</v>
      </c>
      <c r="AA279" s="151">
        <f>SUM(AB279:AS279)</f>
        <v>0</v>
      </c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>
        <f>SUM(AB279:AS279)</f>
        <v>0</v>
      </c>
      <c r="AU279" s="262"/>
    </row>
    <row r="280" spans="1:47" s="209" customFormat="1" ht="22.5" x14ac:dyDescent="0.35">
      <c r="A280" s="129" t="s">
        <v>51</v>
      </c>
      <c r="B280" s="201">
        <v>63.7</v>
      </c>
      <c r="C280" s="202">
        <v>94</v>
      </c>
      <c r="D280" s="236">
        <f t="shared" si="14"/>
        <v>1.4756671899529041</v>
      </c>
      <c r="E280" s="201"/>
      <c r="F280" s="201"/>
      <c r="G280" s="201"/>
      <c r="H280" s="201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3"/>
      <c r="V280" s="201"/>
      <c r="W280" s="201"/>
      <c r="X280" s="201"/>
      <c r="Y280" s="201">
        <v>30</v>
      </c>
      <c r="Z280" s="208">
        <f t="shared" si="38"/>
        <v>30</v>
      </c>
      <c r="AA280" s="208">
        <f>SUM(AB280:AS280)</f>
        <v>24</v>
      </c>
      <c r="AB280" s="201"/>
      <c r="AC280" s="201"/>
      <c r="AD280" s="201"/>
      <c r="AE280" s="201"/>
      <c r="AF280" s="201"/>
      <c r="AG280" s="201"/>
      <c r="AH280" s="201"/>
      <c r="AI280" s="201"/>
      <c r="AJ280" s="201"/>
      <c r="AK280" s="201"/>
      <c r="AL280" s="201"/>
      <c r="AM280" s="201">
        <v>2</v>
      </c>
      <c r="AN280" s="201">
        <v>22</v>
      </c>
      <c r="AO280" s="201"/>
      <c r="AP280" s="201"/>
      <c r="AQ280" s="201"/>
      <c r="AR280" s="201"/>
      <c r="AS280" s="201"/>
      <c r="AT280" s="211">
        <f>SUM(AB280:AS280)</f>
        <v>24</v>
      </c>
      <c r="AU280" s="204"/>
    </row>
    <row r="281" spans="1:47" s="142" customFormat="1" ht="22.5" x14ac:dyDescent="0.35">
      <c r="A281" s="145" t="s">
        <v>52</v>
      </c>
      <c r="B281" s="117">
        <v>70.5</v>
      </c>
      <c r="C281" s="243">
        <f>Z281+AA281</f>
        <v>47</v>
      </c>
      <c r="D281" s="236">
        <f t="shared" si="14"/>
        <v>0.66666666666666663</v>
      </c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9"/>
      <c r="V281" s="118"/>
      <c r="W281" s="118"/>
      <c r="X281" s="118"/>
      <c r="Y281" s="118">
        <v>26</v>
      </c>
      <c r="Z281" s="205">
        <f>SUM(E281:Y281)</f>
        <v>26</v>
      </c>
      <c r="AA281" s="205">
        <f>SUM(AB281:AS281)</f>
        <v>21</v>
      </c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>
        <v>1</v>
      </c>
      <c r="AN281" s="117">
        <v>20</v>
      </c>
      <c r="AO281" s="117"/>
      <c r="AP281" s="117"/>
      <c r="AQ281" s="117"/>
      <c r="AR281" s="117"/>
      <c r="AS281" s="117"/>
      <c r="AT281" s="117">
        <f>SUM(AB281:AS281)</f>
        <v>21</v>
      </c>
      <c r="AU281" s="262"/>
    </row>
    <row r="282" spans="1:47" s="209" customFormat="1" ht="22.5" x14ac:dyDescent="0.35">
      <c r="A282" s="129" t="s">
        <v>35</v>
      </c>
      <c r="B282" s="217">
        <f>B281/B280</f>
        <v>1.1067503924646782</v>
      </c>
      <c r="C282" s="244">
        <f>C281/C280</f>
        <v>0.5</v>
      </c>
      <c r="D282" s="236"/>
      <c r="E282" s="244"/>
      <c r="F282" s="244"/>
      <c r="G282" s="244"/>
      <c r="H282" s="244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>
        <f t="shared" ref="Y282:AT282" si="48">Y281/Y280</f>
        <v>0.8666666666666667</v>
      </c>
      <c r="Z282" s="247">
        <f t="shared" si="48"/>
        <v>0.8666666666666667</v>
      </c>
      <c r="AA282" s="247">
        <f t="shared" si="48"/>
        <v>0.875</v>
      </c>
      <c r="AB282" s="244"/>
      <c r="AC282" s="244"/>
      <c r="AD282" s="244"/>
      <c r="AE282" s="244"/>
      <c r="AF282" s="244"/>
      <c r="AG282" s="244"/>
      <c r="AH282" s="244"/>
      <c r="AI282" s="244"/>
      <c r="AJ282" s="244"/>
      <c r="AK282" s="244"/>
      <c r="AL282" s="244"/>
      <c r="AM282" s="244">
        <f t="shared" si="48"/>
        <v>0.5</v>
      </c>
      <c r="AN282" s="244">
        <f t="shared" si="48"/>
        <v>0.90909090909090906</v>
      </c>
      <c r="AO282" s="244"/>
      <c r="AP282" s="244"/>
      <c r="AQ282" s="244"/>
      <c r="AR282" s="244"/>
      <c r="AS282" s="244"/>
      <c r="AT282" s="247">
        <f t="shared" si="48"/>
        <v>0.875</v>
      </c>
      <c r="AU282" s="204"/>
    </row>
    <row r="283" spans="1:47" s="120" customFormat="1" ht="0.75" customHeight="1" x14ac:dyDescent="0.35">
      <c r="A283" s="240" t="s">
        <v>178</v>
      </c>
      <c r="B283" s="122">
        <v>0</v>
      </c>
      <c r="C283" s="94">
        <f>Z283+AA283</f>
        <v>7</v>
      </c>
      <c r="D283" s="94"/>
      <c r="E283" s="240">
        <v>1</v>
      </c>
      <c r="F283" s="240"/>
      <c r="G283" s="240"/>
      <c r="H283" s="240">
        <v>1</v>
      </c>
      <c r="I283" s="240">
        <v>1</v>
      </c>
      <c r="J283" s="240"/>
      <c r="K283" s="240"/>
      <c r="L283" s="240">
        <v>1</v>
      </c>
      <c r="M283" s="240"/>
      <c r="N283" s="240"/>
      <c r="O283" s="240">
        <v>1</v>
      </c>
      <c r="P283" s="240">
        <v>1</v>
      </c>
      <c r="Q283" s="240"/>
      <c r="R283" s="240"/>
      <c r="S283" s="240">
        <v>1</v>
      </c>
      <c r="T283" s="240"/>
      <c r="U283" s="241"/>
      <c r="V283" s="240"/>
      <c r="W283" s="240"/>
      <c r="X283" s="240"/>
      <c r="Y283" s="240"/>
      <c r="Z283" s="242">
        <f t="shared" si="38"/>
        <v>7</v>
      </c>
      <c r="AA283" s="242">
        <f>SUM(AB283:AS283)</f>
        <v>0</v>
      </c>
      <c r="AB283" s="240"/>
      <c r="AC283" s="240"/>
      <c r="AD283" s="240"/>
      <c r="AE283" s="240"/>
      <c r="AF283" s="240"/>
      <c r="AG283" s="240"/>
      <c r="AH283" s="240"/>
      <c r="AI283" s="240"/>
      <c r="AJ283" s="240"/>
      <c r="AK283" s="240"/>
      <c r="AL283" s="240"/>
      <c r="AM283" s="240"/>
      <c r="AN283" s="240"/>
      <c r="AO283" s="240"/>
      <c r="AP283" s="240"/>
      <c r="AQ283" s="240"/>
      <c r="AR283" s="240"/>
      <c r="AS283" s="240"/>
      <c r="AT283" s="240">
        <f>SUM(AB283:AS283)</f>
        <v>0</v>
      </c>
      <c r="AU283" s="257"/>
    </row>
    <row r="284" spans="1:47" ht="22.5" x14ac:dyDescent="0.35">
      <c r="A284" s="72" t="s">
        <v>236</v>
      </c>
      <c r="B284" s="74">
        <v>21</v>
      </c>
      <c r="C284" s="74">
        <f>Z284+AA284</f>
        <v>21</v>
      </c>
      <c r="D284" s="246">
        <f>C284/B284</f>
        <v>1</v>
      </c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3"/>
      <c r="V284" s="72"/>
      <c r="W284" s="72"/>
      <c r="X284" s="72"/>
      <c r="Y284" s="72"/>
      <c r="Z284" s="205">
        <f>SUM(E284:Y284)</f>
        <v>0</v>
      </c>
      <c r="AA284" s="205">
        <f>SUM(AB284:AS284)</f>
        <v>21</v>
      </c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>
        <v>4</v>
      </c>
      <c r="AN284" s="72">
        <v>17</v>
      </c>
      <c r="AO284" s="72"/>
      <c r="AP284" s="72"/>
      <c r="AQ284" s="72"/>
      <c r="AR284" s="72"/>
      <c r="AS284" s="72"/>
      <c r="AT284" s="118">
        <f>SUM(AB284:AS284)</f>
        <v>21</v>
      </c>
      <c r="AU284" s="264"/>
    </row>
    <row r="285" spans="1:47" ht="22.5" x14ac:dyDescent="0.35">
      <c r="A285" s="118" t="s">
        <v>237</v>
      </c>
      <c r="B285" s="117">
        <v>14</v>
      </c>
      <c r="C285" s="117">
        <f>Z285+AA285</f>
        <v>8</v>
      </c>
      <c r="D285" s="246">
        <f>C285/B285</f>
        <v>0.5714285714285714</v>
      </c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9"/>
      <c r="V285" s="118"/>
      <c r="W285" s="118"/>
      <c r="X285" s="118"/>
      <c r="Y285" s="118"/>
      <c r="Z285" s="205">
        <f>SUM(E285:Y285)</f>
        <v>0</v>
      </c>
      <c r="AA285" s="205">
        <f>SUM(AB285:AS285)</f>
        <v>8</v>
      </c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>
        <v>8</v>
      </c>
      <c r="AO285" s="118"/>
      <c r="AP285" s="118"/>
      <c r="AQ285" s="118"/>
      <c r="AR285" s="118"/>
      <c r="AS285" s="118"/>
      <c r="AT285" s="118">
        <f>SUM(AB285:AS285)</f>
        <v>8</v>
      </c>
    </row>
    <row r="286" spans="1:47" ht="22.5" x14ac:dyDescent="0.35">
      <c r="A286" s="72" t="s">
        <v>35</v>
      </c>
      <c r="B286" s="245">
        <f>B285/B284</f>
        <v>0.66666666666666663</v>
      </c>
      <c r="C286" s="245">
        <f>C285/C284</f>
        <v>0.38095238095238093</v>
      </c>
      <c r="D286" s="246"/>
      <c r="E286" s="245"/>
      <c r="F286" s="245"/>
      <c r="G286" s="245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45"/>
      <c r="U286" s="245"/>
      <c r="V286" s="245"/>
      <c r="W286" s="245"/>
      <c r="X286" s="245"/>
      <c r="Y286" s="245"/>
      <c r="Z286" s="246"/>
      <c r="AA286" s="246">
        <f t="shared" ref="AA286:AT286" si="49">AA285/AA284</f>
        <v>0.38095238095238093</v>
      </c>
      <c r="AB286" s="245"/>
      <c r="AC286" s="245"/>
      <c r="AD286" s="245"/>
      <c r="AE286" s="245"/>
      <c r="AF286" s="245"/>
      <c r="AG286" s="245"/>
      <c r="AH286" s="245"/>
      <c r="AI286" s="245"/>
      <c r="AJ286" s="245"/>
      <c r="AK286" s="245"/>
      <c r="AL286" s="245"/>
      <c r="AM286" s="245">
        <f t="shared" si="49"/>
        <v>0</v>
      </c>
      <c r="AN286" s="245">
        <f t="shared" si="49"/>
        <v>0.47058823529411764</v>
      </c>
      <c r="AO286" s="245"/>
      <c r="AP286" s="245"/>
      <c r="AQ286" s="245"/>
      <c r="AR286" s="245"/>
      <c r="AS286" s="245"/>
      <c r="AT286" s="246">
        <f t="shared" si="49"/>
        <v>0.38095238095238093</v>
      </c>
    </row>
    <row r="287" spans="1:47" ht="22.5" x14ac:dyDescent="0.35">
      <c r="A287" s="118" t="s">
        <v>244</v>
      </c>
      <c r="B287" s="117">
        <v>2</v>
      </c>
      <c r="C287" s="117">
        <f>SUM(Z287+AA287)</f>
        <v>0</v>
      </c>
      <c r="D287" s="252"/>
      <c r="E287" s="253"/>
      <c r="F287" s="253"/>
      <c r="G287" s="253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53"/>
      <c r="U287" s="254"/>
      <c r="V287" s="253"/>
      <c r="W287" s="253"/>
      <c r="X287" s="253"/>
      <c r="Y287" s="253"/>
      <c r="Z287" s="205">
        <f>SUM(E287:Y287)</f>
        <v>0</v>
      </c>
      <c r="AA287" s="205">
        <f>SUM(AB287:AS287)</f>
        <v>0</v>
      </c>
      <c r="AB287" s="253"/>
      <c r="AC287" s="253"/>
      <c r="AD287" s="253"/>
      <c r="AE287" s="253"/>
      <c r="AF287" s="253"/>
      <c r="AG287" s="253"/>
      <c r="AH287" s="253"/>
      <c r="AI287" s="253"/>
      <c r="AJ287" s="253"/>
      <c r="AK287" s="253"/>
      <c r="AL287" s="253"/>
      <c r="AM287" s="253"/>
      <c r="AN287" s="253"/>
      <c r="AO287" s="253"/>
      <c r="AP287" s="253"/>
      <c r="AQ287" s="253"/>
      <c r="AR287" s="253"/>
      <c r="AS287" s="253"/>
      <c r="AT287" s="118">
        <f>SUM(AB287:AS287)</f>
        <v>0</v>
      </c>
    </row>
    <row r="292" spans="21:21" x14ac:dyDescent="0.25">
      <c r="U292" s="251"/>
    </row>
  </sheetData>
  <dataConsolidate/>
  <mergeCells count="14">
    <mergeCell ref="A225:Z225"/>
    <mergeCell ref="A242:K242"/>
    <mergeCell ref="A229:Z229"/>
    <mergeCell ref="A230:Z230"/>
    <mergeCell ref="A231:Z231"/>
    <mergeCell ref="A233:Z233"/>
    <mergeCell ref="A234:Z234"/>
    <mergeCell ref="A241:Z241"/>
    <mergeCell ref="A2:Z2"/>
    <mergeCell ref="A4:A5"/>
    <mergeCell ref="B4:B5"/>
    <mergeCell ref="C4:C5"/>
    <mergeCell ref="E4:Z4"/>
    <mergeCell ref="D4:D5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2020-06-05T06:43:17Z</cp:lastPrinted>
  <dcterms:created xsi:type="dcterms:W3CDTF">2017-06-08T05:54:08Z</dcterms:created>
  <dcterms:modified xsi:type="dcterms:W3CDTF">2020-06-05T07:09:49Z</dcterms:modified>
</cp:coreProperties>
</file>